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P\Pesapallo_web\Porssi\Porssi_2025\Tulokset_2025\uudet\"/>
    </mc:Choice>
  </mc:AlternateContent>
  <xr:revisionPtr revIDLastSave="0" documentId="13_ncr:1_{42EFA5F8-9469-40C4-B2B8-8C9E2431F9A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Ottelut 1977-2025" sheetId="1" r:id="rId1"/>
    <sheet name="Mitalistit" sheetId="2" r:id="rId2"/>
    <sheet name="Sijoitukset" sheetId="3" r:id="rId3"/>
    <sheet name="Itä-Länsi, ottelut" sheetId="4" r:id="rId4"/>
    <sheet name="Itä-Länsi 1977-2025" sheetId="5" r:id="rId5"/>
    <sheet name="Pesipörssi U17" sheetId="6" r:id="rId6"/>
    <sheet name="Tilastot" sheetId="7" r:id="rId7"/>
    <sheet name="Seurat" sheetId="8" r:id="rId8"/>
    <sheet name="Seuratilastot" sheetId="9" r:id="rId9"/>
  </sheets>
  <externalReferences>
    <externalReference r:id="rId10"/>
  </externalReferences>
  <definedNames>
    <definedName name="_xlnm.Print_Area" localSheetId="0">'[1]ottelut 1977-2024'!#REF!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R52" i="9" l="1"/>
  <c r="AR51" i="9"/>
  <c r="AR50" i="9"/>
  <c r="AF50" i="9"/>
  <c r="Z50" i="9"/>
  <c r="AR49" i="9"/>
  <c r="AF49" i="9"/>
  <c r="AR48" i="9"/>
  <c r="AF48" i="9"/>
  <c r="BC47" i="9"/>
  <c r="AR47" i="9"/>
  <c r="AF47" i="9"/>
  <c r="BC46" i="9"/>
  <c r="AR46" i="9"/>
  <c r="AF46" i="9"/>
  <c r="BC45" i="9"/>
  <c r="AR45" i="9"/>
  <c r="AF45" i="9"/>
  <c r="BC44" i="9"/>
  <c r="AR44" i="9"/>
  <c r="AF44" i="9"/>
  <c r="BC43" i="9"/>
  <c r="AR43" i="9"/>
  <c r="AF43" i="9"/>
  <c r="BC42" i="9"/>
  <c r="AR42" i="9"/>
  <c r="AF42" i="9"/>
  <c r="BC41" i="9"/>
  <c r="AR41" i="9"/>
  <c r="AF41" i="9"/>
  <c r="BC40" i="9"/>
  <c r="AR40" i="9"/>
  <c r="AF40" i="9"/>
  <c r="BC39" i="9"/>
  <c r="AR39" i="9"/>
  <c r="AF39" i="9"/>
  <c r="BC38" i="9"/>
  <c r="AR38" i="9"/>
  <c r="AF38" i="9"/>
  <c r="BC37" i="9"/>
  <c r="AR37" i="9"/>
  <c r="AF37" i="9"/>
  <c r="BC36" i="9"/>
  <c r="AR36" i="9"/>
  <c r="AF36" i="9"/>
  <c r="BC35" i="9"/>
  <c r="AR35" i="9"/>
  <c r="AF35" i="9"/>
  <c r="BC34" i="9"/>
  <c r="AR34" i="9"/>
  <c r="AF34" i="9"/>
  <c r="BC33" i="9"/>
  <c r="AR33" i="9"/>
  <c r="AF33" i="9"/>
  <c r="BC32" i="9"/>
  <c r="AR32" i="9"/>
  <c r="AF32" i="9"/>
  <c r="BC31" i="9"/>
  <c r="AR31" i="9"/>
  <c r="AF31" i="9"/>
  <c r="BC30" i="9"/>
  <c r="AR30" i="9"/>
  <c r="AF30" i="9"/>
  <c r="BC29" i="9"/>
  <c r="AR29" i="9"/>
  <c r="AF29" i="9"/>
  <c r="BC28" i="9"/>
  <c r="AR28" i="9"/>
  <c r="AF28" i="9"/>
  <c r="BC27" i="9"/>
  <c r="AR27" i="9"/>
  <c r="AF27" i="9"/>
  <c r="BC26" i="9"/>
  <c r="AR26" i="9"/>
  <c r="AF26" i="9"/>
  <c r="BC25" i="9"/>
  <c r="AR25" i="9"/>
  <c r="AF25" i="9"/>
  <c r="BC24" i="9"/>
  <c r="AR24" i="9"/>
  <c r="AF24" i="9"/>
  <c r="BC23" i="9"/>
  <c r="AR23" i="9"/>
  <c r="AF23" i="9"/>
  <c r="BC22" i="9"/>
  <c r="AR22" i="9"/>
  <c r="AF22" i="9"/>
  <c r="BC21" i="9"/>
  <c r="AR21" i="9"/>
  <c r="AF21" i="9"/>
  <c r="BC20" i="9"/>
  <c r="AR20" i="9"/>
  <c r="AF20" i="9"/>
  <c r="BC19" i="9"/>
  <c r="AR19" i="9"/>
  <c r="AF19" i="9"/>
  <c r="BC18" i="9"/>
  <c r="AR18" i="9"/>
  <c r="AF18" i="9"/>
  <c r="BC17" i="9"/>
  <c r="AR17" i="9"/>
  <c r="AF17" i="9"/>
  <c r="BC16" i="9"/>
  <c r="AR16" i="9"/>
  <c r="AF16" i="9"/>
  <c r="BC15" i="9"/>
  <c r="AR15" i="9"/>
  <c r="AF15" i="9"/>
  <c r="BC14" i="9"/>
  <c r="AR14" i="9"/>
  <c r="AF14" i="9"/>
  <c r="BC13" i="9"/>
  <c r="AR13" i="9"/>
  <c r="AF13" i="9"/>
  <c r="BC12" i="9"/>
  <c r="AR12" i="9"/>
  <c r="AF12" i="9"/>
  <c r="BC11" i="9"/>
  <c r="AR11" i="9"/>
  <c r="AF11" i="9"/>
  <c r="BC10" i="9"/>
  <c r="AR10" i="9"/>
  <c r="AF10" i="9"/>
  <c r="BE9" i="9"/>
  <c r="BE10" i="9" s="1"/>
  <c r="BE11" i="9" s="1"/>
  <c r="BE12" i="9" s="1"/>
  <c r="BE13" i="9" s="1"/>
  <c r="BE14" i="9" s="1"/>
  <c r="BE15" i="9" s="1"/>
  <c r="BE16" i="9" s="1"/>
  <c r="BE17" i="9" s="1"/>
  <c r="BE18" i="9" s="1"/>
  <c r="BE19" i="9" s="1"/>
  <c r="BE20" i="9" s="1"/>
  <c r="BE21" i="9" s="1"/>
  <c r="BE22" i="9" s="1"/>
  <c r="BE23" i="9" s="1"/>
  <c r="BE24" i="9" s="1"/>
  <c r="BE25" i="9" s="1"/>
  <c r="BE26" i="9" s="1"/>
  <c r="BE27" i="9" s="1"/>
  <c r="BE28" i="9" s="1"/>
  <c r="BC9" i="9"/>
  <c r="AR9" i="9"/>
  <c r="AF9" i="9"/>
  <c r="BC8" i="9"/>
  <c r="AT8" i="9"/>
  <c r="AT9" i="9" s="1"/>
  <c r="AT10" i="9" s="1"/>
  <c r="AT11" i="9" s="1"/>
  <c r="AT12" i="9" s="1"/>
  <c r="AT13" i="9" s="1"/>
  <c r="AT14" i="9" s="1"/>
  <c r="AT15" i="9" s="1"/>
  <c r="AT16" i="9" s="1"/>
  <c r="AT17" i="9" s="1"/>
  <c r="AT18" i="9" s="1"/>
  <c r="AT19" i="9" s="1"/>
  <c r="AT20" i="9" s="1"/>
  <c r="AT21" i="9" s="1"/>
  <c r="AT22" i="9" s="1"/>
  <c r="AT23" i="9" s="1"/>
  <c r="AT24" i="9" s="1"/>
  <c r="AT25" i="9" s="1"/>
  <c r="AT26" i="9" s="1"/>
  <c r="AT27" i="9" s="1"/>
  <c r="AT28" i="9" s="1"/>
  <c r="AT29" i="9" s="1"/>
  <c r="AT30" i="9" s="1"/>
  <c r="AT31" i="9" s="1"/>
  <c r="AT32" i="9" s="1"/>
  <c r="AT33" i="9" s="1"/>
  <c r="AT34" i="9" s="1"/>
  <c r="AT35" i="9" s="1"/>
  <c r="AT36" i="9" s="1"/>
  <c r="AT37" i="9" s="1"/>
  <c r="AT38" i="9" s="1"/>
  <c r="AT39" i="9" s="1"/>
  <c r="AT40" i="9" s="1"/>
  <c r="AT41" i="9" s="1"/>
  <c r="AT42" i="9" s="1"/>
  <c r="AT43" i="9" s="1"/>
  <c r="AT44" i="9" s="1"/>
  <c r="AT45" i="9" s="1"/>
  <c r="AT46" i="9" s="1"/>
  <c r="AT47" i="9" s="1"/>
  <c r="AR8" i="9"/>
  <c r="AL8" i="9"/>
  <c r="AL9" i="9" s="1"/>
  <c r="AL10" i="9" s="1"/>
  <c r="AL11" i="9" s="1"/>
  <c r="AL12" i="9" s="1"/>
  <c r="AL13" i="9" s="1"/>
  <c r="AL14" i="9" s="1"/>
  <c r="AL15" i="9" s="1"/>
  <c r="AL16" i="9" s="1"/>
  <c r="AL17" i="9" s="1"/>
  <c r="AL18" i="9" s="1"/>
  <c r="AL19" i="9" s="1"/>
  <c r="AL20" i="9" s="1"/>
  <c r="AL21" i="9" s="1"/>
  <c r="AL22" i="9" s="1"/>
  <c r="AL23" i="9" s="1"/>
  <c r="AL24" i="9" s="1"/>
  <c r="AL25" i="9" s="1"/>
  <c r="AL26" i="9" s="1"/>
  <c r="AL27" i="9" s="1"/>
  <c r="AL28" i="9" s="1"/>
  <c r="AL29" i="9" s="1"/>
  <c r="AL30" i="9" s="1"/>
  <c r="AL31" i="9" s="1"/>
  <c r="AL32" i="9" s="1"/>
  <c r="AL33" i="9" s="1"/>
  <c r="AL34" i="9" s="1"/>
  <c r="AL35" i="9" s="1"/>
  <c r="AL36" i="9" s="1"/>
  <c r="AL37" i="9" s="1"/>
  <c r="AL38" i="9" s="1"/>
  <c r="AL39" i="9" s="1"/>
  <c r="AL40" i="9" s="1"/>
  <c r="AL41" i="9" s="1"/>
  <c r="AL42" i="9" s="1"/>
  <c r="AL43" i="9" s="1"/>
  <c r="AL44" i="9" s="1"/>
  <c r="AL45" i="9" s="1"/>
  <c r="AL46" i="9" s="1"/>
  <c r="AL47" i="9" s="1"/>
  <c r="AL48" i="9" s="1"/>
  <c r="AL49" i="9" s="1"/>
  <c r="AL50" i="9" s="1"/>
  <c r="AL51" i="9" s="1"/>
  <c r="AL52" i="9" s="1"/>
  <c r="AH8" i="9"/>
  <c r="AH9" i="9" s="1"/>
  <c r="AH10" i="9" s="1"/>
  <c r="AH11" i="9" s="1"/>
  <c r="AH12" i="9" s="1"/>
  <c r="AH13" i="9" s="1"/>
  <c r="AH14" i="9" s="1"/>
  <c r="AH15" i="9" s="1"/>
  <c r="AH16" i="9" s="1"/>
  <c r="AH17" i="9" s="1"/>
  <c r="AH18" i="9" s="1"/>
  <c r="AH19" i="9" s="1"/>
  <c r="AH20" i="9" s="1"/>
  <c r="AH21" i="9" s="1"/>
  <c r="AH22" i="9" s="1"/>
  <c r="AH23" i="9" s="1"/>
  <c r="AH24" i="9" s="1"/>
  <c r="AH25" i="9" s="1"/>
  <c r="AH26" i="9" s="1"/>
  <c r="AH27" i="9" s="1"/>
  <c r="AH28" i="9" s="1"/>
  <c r="AH29" i="9" s="1"/>
  <c r="AH30" i="9" s="1"/>
  <c r="AH31" i="9" s="1"/>
  <c r="AH32" i="9" s="1"/>
  <c r="AH33" i="9" s="1"/>
  <c r="AH34" i="9" s="1"/>
  <c r="AH35" i="9" s="1"/>
  <c r="AH36" i="9" s="1"/>
  <c r="AH37" i="9" s="1"/>
  <c r="AH38" i="9" s="1"/>
  <c r="AH39" i="9" s="1"/>
  <c r="AH40" i="9" s="1"/>
  <c r="AH41" i="9" s="1"/>
  <c r="AH42" i="9" s="1"/>
  <c r="AH43" i="9" s="1"/>
  <c r="AH44" i="9" s="1"/>
  <c r="AH45" i="9" s="1"/>
  <c r="AH46" i="9" s="1"/>
  <c r="AH47" i="9" s="1"/>
  <c r="AH48" i="9" s="1"/>
  <c r="AH49" i="9" s="1"/>
  <c r="AH50" i="9" s="1"/>
  <c r="AH51" i="9" s="1"/>
  <c r="AH52" i="9" s="1"/>
  <c r="AF8" i="9"/>
  <c r="Z8" i="9"/>
  <c r="Z9" i="9" s="1"/>
  <c r="Z10" i="9" s="1"/>
  <c r="Z11" i="9" s="1"/>
  <c r="Z12" i="9" s="1"/>
  <c r="Z13" i="9" s="1"/>
  <c r="Z14" i="9" s="1"/>
  <c r="Z15" i="9" s="1"/>
  <c r="Z16" i="9" s="1"/>
  <c r="Z17" i="9" s="1"/>
  <c r="Z18" i="9" s="1"/>
  <c r="Z19" i="9" s="1"/>
  <c r="Z20" i="9" s="1"/>
  <c r="Z21" i="9" s="1"/>
  <c r="Z22" i="9" s="1"/>
  <c r="Z23" i="9" s="1"/>
  <c r="Z24" i="9" s="1"/>
  <c r="Z25" i="9" s="1"/>
  <c r="Z26" i="9" s="1"/>
  <c r="Z27" i="9" s="1"/>
  <c r="Z28" i="9" s="1"/>
  <c r="Z29" i="9" s="1"/>
  <c r="Z30" i="9" s="1"/>
  <c r="Z31" i="9" s="1"/>
  <c r="Z32" i="9" s="1"/>
  <c r="Z33" i="9" s="1"/>
  <c r="Z34" i="9" s="1"/>
  <c r="Z35" i="9" s="1"/>
  <c r="Z36" i="9" s="1"/>
  <c r="Z37" i="9" s="1"/>
  <c r="Z38" i="9" s="1"/>
  <c r="Z39" i="9" s="1"/>
  <c r="Z40" i="9" s="1"/>
  <c r="Z41" i="9" s="1"/>
  <c r="Z42" i="9" s="1"/>
  <c r="Z43" i="9" s="1"/>
  <c r="Z44" i="9" s="1"/>
  <c r="Z45" i="9" s="1"/>
  <c r="Z46" i="9" s="1"/>
  <c r="Z47" i="9" s="1"/>
  <c r="Z48" i="9" s="1"/>
  <c r="V8" i="9"/>
  <c r="V9" i="9" s="1"/>
  <c r="V10" i="9" s="1"/>
  <c r="V11" i="9" s="1"/>
  <c r="V12" i="9" s="1"/>
  <c r="V13" i="9" s="1"/>
  <c r="V14" i="9" s="1"/>
  <c r="V15" i="9" s="1"/>
  <c r="V16" i="9" s="1"/>
  <c r="V17" i="9" s="1"/>
  <c r="V18" i="9" s="1"/>
  <c r="V19" i="9" s="1"/>
  <c r="V20" i="9" s="1"/>
  <c r="V21" i="9" s="1"/>
  <c r="V22" i="9" s="1"/>
  <c r="V23" i="9" s="1"/>
  <c r="V24" i="9" s="1"/>
  <c r="V25" i="9" s="1"/>
  <c r="V26" i="9" s="1"/>
  <c r="V27" i="9" s="1"/>
  <c r="V28" i="9" s="1"/>
  <c r="V29" i="9" s="1"/>
  <c r="V30" i="9" s="1"/>
  <c r="V31" i="9" s="1"/>
  <c r="V32" i="9" s="1"/>
  <c r="V33" i="9" s="1"/>
  <c r="V34" i="9" s="1"/>
  <c r="V35" i="9" s="1"/>
  <c r="V36" i="9" s="1"/>
  <c r="V37" i="9" s="1"/>
  <c r="V38" i="9" s="1"/>
  <c r="V39" i="9" s="1"/>
  <c r="V40" i="9" s="1"/>
  <c r="V41" i="9" s="1"/>
  <c r="V42" i="9" s="1"/>
  <c r="V43" i="9" s="1"/>
  <c r="R8" i="9"/>
  <c r="R9" i="9" s="1"/>
  <c r="R10" i="9" s="1"/>
  <c r="R11" i="9" s="1"/>
  <c r="R12" i="9" s="1"/>
  <c r="R13" i="9" s="1"/>
  <c r="R14" i="9" s="1"/>
  <c r="R15" i="9" s="1"/>
  <c r="R16" i="9" s="1"/>
  <c r="R17" i="9" s="1"/>
  <c r="R18" i="9" s="1"/>
  <c r="R19" i="9" s="1"/>
  <c r="R20" i="9" s="1"/>
  <c r="R21" i="9" s="1"/>
  <c r="R22" i="9" s="1"/>
  <c r="R23" i="9" s="1"/>
  <c r="R24" i="9" s="1"/>
  <c r="R25" i="9" s="1"/>
  <c r="R26" i="9" s="1"/>
  <c r="R27" i="9" s="1"/>
  <c r="R28" i="9" s="1"/>
  <c r="R29" i="9" s="1"/>
  <c r="R30" i="9" s="1"/>
  <c r="R31" i="9" s="1"/>
  <c r="R32" i="9" s="1"/>
  <c r="R33" i="9" s="1"/>
  <c r="R34" i="9" s="1"/>
  <c r="R35" i="9" s="1"/>
  <c r="R36" i="9" s="1"/>
  <c r="R37" i="9" s="1"/>
  <c r="R38" i="9" s="1"/>
  <c r="R39" i="9" s="1"/>
  <c r="R40" i="9" s="1"/>
  <c r="R41" i="9" s="1"/>
  <c r="R42" i="9" s="1"/>
  <c r="R43" i="9" s="1"/>
  <c r="R44" i="9" s="1"/>
  <c r="R45" i="9" s="1"/>
  <c r="R46" i="9" s="1"/>
  <c r="R47" i="9" s="1"/>
  <c r="R48" i="9" s="1"/>
  <c r="R49" i="9" s="1"/>
  <c r="R50" i="9" s="1"/>
  <c r="R51" i="9" s="1"/>
  <c r="R52" i="9" s="1"/>
  <c r="R53" i="9" s="1"/>
  <c r="R54" i="9" s="1"/>
  <c r="R55" i="9" s="1"/>
  <c r="BC7" i="9"/>
  <c r="AT7" i="9"/>
  <c r="AR7" i="9"/>
  <c r="AL7" i="9"/>
  <c r="AH7" i="9"/>
  <c r="AF7" i="9"/>
  <c r="Z7" i="9"/>
  <c r="V7" i="9"/>
  <c r="R7" i="9"/>
  <c r="BO6" i="9"/>
  <c r="BO7" i="9" s="1"/>
  <c r="BK6" i="9"/>
  <c r="BK7" i="9" s="1"/>
  <c r="BK8" i="9" s="1"/>
  <c r="BE6" i="9"/>
  <c r="BE7" i="9" s="1"/>
  <c r="BE8" i="9" s="1"/>
  <c r="BC6" i="9"/>
  <c r="AX6" i="9"/>
  <c r="AX7" i="9" s="1"/>
  <c r="AX8" i="9" s="1"/>
  <c r="AX9" i="9" s="1"/>
  <c r="AX10" i="9" s="1"/>
  <c r="AX11" i="9" s="1"/>
  <c r="AX12" i="9" s="1"/>
  <c r="AX13" i="9" s="1"/>
  <c r="AX14" i="9" s="1"/>
  <c r="AX15" i="9" s="1"/>
  <c r="AX16" i="9" s="1"/>
  <c r="AX17" i="9" s="1"/>
  <c r="AX18" i="9" s="1"/>
  <c r="AX19" i="9" s="1"/>
  <c r="AX20" i="9" s="1"/>
  <c r="AX21" i="9" s="1"/>
  <c r="AX22" i="9" s="1"/>
  <c r="AX23" i="9" s="1"/>
  <c r="AX24" i="9" s="1"/>
  <c r="AX25" i="9" s="1"/>
  <c r="AX26" i="9" s="1"/>
  <c r="AX27" i="9" s="1"/>
  <c r="AX28" i="9" s="1"/>
  <c r="AX29" i="9" s="1"/>
  <c r="AX30" i="9" s="1"/>
  <c r="AX31" i="9" s="1"/>
  <c r="AX32" i="9" s="1"/>
  <c r="AX33" i="9" s="1"/>
  <c r="AX34" i="9" s="1"/>
  <c r="AX35" i="9" s="1"/>
  <c r="AX36" i="9" s="1"/>
  <c r="AX37" i="9" s="1"/>
  <c r="AX38" i="9" s="1"/>
  <c r="AX39" i="9" s="1"/>
  <c r="AX40" i="9" s="1"/>
  <c r="AX41" i="9" s="1"/>
  <c r="AX42" i="9" s="1"/>
  <c r="AX43" i="9" s="1"/>
  <c r="AX44" i="9" s="1"/>
  <c r="AX45" i="9" s="1"/>
  <c r="AX46" i="9" s="1"/>
  <c r="AX47" i="9" s="1"/>
  <c r="AT6" i="9"/>
  <c r="AR6" i="9"/>
  <c r="AL6" i="9"/>
  <c r="AH6" i="9"/>
  <c r="AF6" i="9"/>
  <c r="Z6" i="9"/>
  <c r="V6" i="9"/>
  <c r="R6" i="9"/>
  <c r="BC5" i="9"/>
  <c r="AR5" i="9"/>
  <c r="AF5" i="9"/>
  <c r="BC4" i="9"/>
  <c r="AR4" i="9"/>
  <c r="AF4" i="9"/>
  <c r="B592" i="8"/>
  <c r="B591" i="8"/>
  <c r="B590" i="8"/>
  <c r="B589" i="8"/>
  <c r="B588" i="8"/>
  <c r="B587" i="8"/>
  <c r="B586" i="8"/>
  <c r="B585" i="8"/>
  <c r="B584" i="8"/>
  <c r="B583" i="8"/>
  <c r="B582" i="8"/>
  <c r="B580" i="8"/>
  <c r="B579" i="8"/>
  <c r="B578" i="8"/>
  <c r="B577" i="8"/>
  <c r="B576" i="8"/>
  <c r="B575" i="8"/>
  <c r="B574" i="8"/>
  <c r="B572" i="8"/>
  <c r="B571" i="8"/>
  <c r="B569" i="8"/>
  <c r="B568" i="8"/>
  <c r="B566" i="8"/>
  <c r="B565" i="8"/>
  <c r="B564" i="8"/>
  <c r="B563" i="8"/>
  <c r="B562" i="8"/>
  <c r="B561" i="8"/>
  <c r="B560" i="8"/>
  <c r="B559" i="8"/>
  <c r="B558" i="8"/>
  <c r="B557" i="8"/>
  <c r="B556" i="8"/>
  <c r="B555" i="8"/>
  <c r="B554" i="8"/>
  <c r="B553" i="8"/>
  <c r="B552" i="8"/>
  <c r="B551" i="8"/>
  <c r="B550" i="8"/>
  <c r="B549" i="8"/>
  <c r="B548" i="8"/>
  <c r="B546" i="8"/>
  <c r="B545" i="8"/>
  <c r="B544" i="8"/>
  <c r="B543" i="8"/>
  <c r="B542" i="8"/>
  <c r="B541" i="8"/>
  <c r="B540" i="8"/>
  <c r="B539" i="8"/>
  <c r="B538" i="8"/>
  <c r="B537" i="8"/>
  <c r="B536" i="8"/>
  <c r="B535" i="8"/>
  <c r="B534" i="8"/>
  <c r="B533" i="8"/>
  <c r="B532" i="8"/>
  <c r="B531" i="8"/>
  <c r="B530" i="8"/>
  <c r="B529" i="8"/>
  <c r="B528" i="8"/>
  <c r="B527" i="8"/>
  <c r="B526" i="8"/>
  <c r="B525" i="8"/>
  <c r="B524" i="8"/>
  <c r="B523" i="8"/>
  <c r="B522" i="8"/>
  <c r="B521" i="8"/>
  <c r="B520" i="8"/>
  <c r="B519" i="8"/>
  <c r="B518" i="8"/>
  <c r="B517" i="8"/>
  <c r="B516" i="8"/>
  <c r="B515" i="8"/>
  <c r="B514" i="8"/>
  <c r="B513" i="8"/>
  <c r="B512" i="8"/>
  <c r="B511" i="8"/>
  <c r="B510" i="8"/>
  <c r="B509" i="8"/>
  <c r="B508" i="8"/>
  <c r="B507" i="8"/>
  <c r="B506" i="8"/>
  <c r="B505" i="8"/>
  <c r="B503" i="8"/>
  <c r="B502" i="8"/>
  <c r="B501" i="8"/>
  <c r="B500" i="8"/>
  <c r="B499" i="8"/>
  <c r="B498" i="8"/>
  <c r="B497" i="8"/>
  <c r="B496" i="8"/>
  <c r="B495" i="8"/>
  <c r="B494" i="8"/>
  <c r="B493" i="8"/>
  <c r="B492" i="8"/>
  <c r="B491" i="8"/>
  <c r="B489" i="8"/>
  <c r="B488" i="8"/>
  <c r="B487" i="8"/>
  <c r="B486" i="8"/>
  <c r="B485" i="8"/>
  <c r="B484" i="8"/>
  <c r="B483" i="8"/>
  <c r="B482" i="8"/>
  <c r="B481" i="8"/>
  <c r="B480" i="8"/>
  <c r="B479" i="8"/>
  <c r="B478" i="8"/>
  <c r="B477" i="8"/>
  <c r="B476" i="8"/>
  <c r="B474" i="8"/>
  <c r="B473" i="8"/>
  <c r="B472" i="8"/>
  <c r="B471" i="8"/>
  <c r="B470" i="8"/>
  <c r="B468" i="8"/>
  <c r="B467" i="8"/>
  <c r="B466" i="8"/>
  <c r="B465" i="8"/>
  <c r="B464" i="8"/>
  <c r="B463" i="8"/>
  <c r="B462" i="8"/>
  <c r="B461" i="8"/>
  <c r="B460" i="8"/>
  <c r="B459" i="8"/>
  <c r="B458" i="8"/>
  <c r="B457" i="8"/>
  <c r="B456" i="8"/>
  <c r="B455" i="8"/>
  <c r="B454" i="8"/>
  <c r="B453" i="8"/>
  <c r="B452" i="8"/>
  <c r="B451" i="8"/>
  <c r="B450" i="8"/>
  <c r="B449" i="8"/>
  <c r="B448" i="8"/>
  <c r="B447" i="8"/>
  <c r="B446" i="8"/>
  <c r="B444" i="8"/>
  <c r="B443" i="8"/>
  <c r="B442" i="8"/>
  <c r="B441" i="8"/>
  <c r="B439" i="8"/>
  <c r="B438" i="8"/>
  <c r="B437" i="8"/>
  <c r="B436" i="8"/>
  <c r="B435" i="8"/>
  <c r="B434" i="8"/>
  <c r="B433" i="8"/>
  <c r="B432" i="8"/>
  <c r="B431" i="8"/>
  <c r="B430" i="8"/>
  <c r="B429" i="8"/>
  <c r="B428" i="8"/>
  <c r="B427" i="8"/>
  <c r="B425" i="8"/>
  <c r="B424" i="8"/>
  <c r="B423" i="8"/>
  <c r="B422" i="8"/>
  <c r="B421" i="8"/>
  <c r="B420" i="8"/>
  <c r="B419" i="8"/>
  <c r="B418" i="8"/>
  <c r="B417" i="8"/>
  <c r="B416" i="8"/>
  <c r="B415" i="8"/>
  <c r="B414" i="8"/>
  <c r="B413" i="8"/>
  <c r="B412" i="8"/>
  <c r="B411" i="8"/>
  <c r="B410" i="8"/>
  <c r="B409" i="8"/>
  <c r="B408" i="8"/>
  <c r="B407" i="8"/>
  <c r="B406" i="8"/>
  <c r="B405" i="8"/>
  <c r="B404" i="8"/>
  <c r="B403" i="8"/>
  <c r="B402" i="8"/>
  <c r="B401" i="8"/>
  <c r="B400" i="8"/>
  <c r="B399" i="8"/>
  <c r="B398" i="8"/>
  <c r="B397" i="8"/>
  <c r="B396" i="8"/>
  <c r="B395" i="8"/>
  <c r="B394" i="8"/>
  <c r="B393" i="8"/>
  <c r="B392" i="8"/>
  <c r="B391" i="8"/>
  <c r="B390" i="8"/>
  <c r="B389" i="8"/>
  <c r="B388" i="8"/>
  <c r="B387" i="8"/>
  <c r="B386" i="8"/>
  <c r="B385" i="8"/>
  <c r="B383" i="8"/>
  <c r="B382" i="8"/>
  <c r="B380" i="8"/>
  <c r="B379" i="8"/>
  <c r="B378" i="8"/>
  <c r="B377" i="8"/>
  <c r="B376" i="8"/>
  <c r="B375" i="8"/>
  <c r="B374" i="8"/>
  <c r="B373" i="8"/>
  <c r="B372" i="8"/>
  <c r="B371" i="8"/>
  <c r="B370" i="8"/>
  <c r="B369" i="8"/>
  <c r="B368" i="8"/>
  <c r="B366" i="8"/>
  <c r="B365" i="8"/>
  <c r="B364" i="8"/>
  <c r="B363" i="8"/>
  <c r="B362" i="8"/>
  <c r="B361" i="8"/>
  <c r="B360" i="8"/>
  <c r="B359" i="8"/>
  <c r="B358" i="8"/>
  <c r="B357" i="8"/>
  <c r="B356" i="8"/>
  <c r="B355" i="8"/>
  <c r="B354" i="8"/>
  <c r="B353" i="8"/>
  <c r="B352" i="8"/>
  <c r="B351" i="8"/>
  <c r="B349" i="8"/>
  <c r="B348" i="8"/>
  <c r="B347" i="8"/>
  <c r="B346" i="8"/>
  <c r="B345" i="8"/>
  <c r="B344" i="8"/>
  <c r="B343" i="8"/>
  <c r="B342" i="8"/>
  <c r="B341" i="8"/>
  <c r="B339" i="8"/>
  <c r="B338" i="8"/>
  <c r="B337" i="8"/>
  <c r="B336" i="8"/>
  <c r="B335" i="8"/>
  <c r="B334" i="8"/>
  <c r="B333" i="8"/>
  <c r="B332" i="8"/>
  <c r="B331" i="8"/>
  <c r="B330" i="8"/>
  <c r="B329" i="8"/>
  <c r="B328" i="8"/>
  <c r="B327" i="8"/>
  <c r="B326" i="8"/>
  <c r="B325" i="8"/>
  <c r="B323" i="8"/>
  <c r="B322" i="8"/>
  <c r="B321" i="8"/>
  <c r="B320" i="8"/>
  <c r="B318" i="8"/>
  <c r="B317" i="8"/>
  <c r="B316" i="8"/>
  <c r="B314" i="8"/>
  <c r="B313" i="8"/>
  <c r="B312" i="8"/>
  <c r="B311" i="8"/>
  <c r="B310" i="8"/>
  <c r="B309" i="8"/>
  <c r="B308" i="8"/>
  <c r="B307" i="8"/>
  <c r="B305" i="8"/>
  <c r="B304" i="8"/>
  <c r="B303" i="8"/>
  <c r="B301" i="8"/>
  <c r="B300" i="8"/>
  <c r="B299" i="8"/>
  <c r="B298" i="8"/>
  <c r="B297" i="8"/>
  <c r="B296" i="8"/>
  <c r="B295" i="8"/>
  <c r="B294" i="8"/>
  <c r="B293" i="8"/>
  <c r="B292" i="8"/>
  <c r="B291" i="8"/>
  <c r="B290" i="8"/>
  <c r="B289" i="8"/>
  <c r="B288" i="8"/>
  <c r="B287" i="8"/>
  <c r="B286" i="8"/>
  <c r="B285" i="8"/>
  <c r="B284" i="8"/>
  <c r="B283" i="8"/>
  <c r="B282" i="8"/>
  <c r="B281" i="8"/>
  <c r="B280" i="8"/>
  <c r="B279" i="8"/>
  <c r="B278" i="8"/>
  <c r="B276" i="8"/>
  <c r="B275" i="8"/>
  <c r="B274" i="8"/>
  <c r="B273" i="8"/>
  <c r="B272" i="8"/>
  <c r="B271" i="8"/>
  <c r="B270" i="8"/>
  <c r="B269" i="8"/>
  <c r="B268" i="8"/>
  <c r="B267" i="8"/>
  <c r="B266" i="8"/>
  <c r="B265" i="8"/>
  <c r="B264" i="8"/>
  <c r="B263" i="8"/>
  <c r="B262" i="8"/>
  <c r="B261" i="8"/>
  <c r="B259" i="8"/>
  <c r="B258" i="8"/>
  <c r="B256" i="8"/>
  <c r="B255" i="8"/>
  <c r="B254" i="8"/>
  <c r="B253" i="8"/>
  <c r="B251" i="8"/>
  <c r="B250" i="8"/>
  <c r="B248" i="8"/>
  <c r="B247" i="8"/>
  <c r="B246" i="8"/>
  <c r="B245" i="8"/>
  <c r="B244" i="8"/>
  <c r="B242" i="8"/>
  <c r="B241" i="8"/>
  <c r="B240" i="8"/>
  <c r="B239" i="8"/>
  <c r="B238" i="8"/>
  <c r="B237" i="8"/>
  <c r="B236" i="8"/>
  <c r="B234" i="8"/>
  <c r="B233" i="8"/>
  <c r="B232" i="8"/>
  <c r="B231" i="8"/>
  <c r="B230" i="8"/>
  <c r="B229" i="8"/>
  <c r="B228" i="8"/>
  <c r="B227" i="8"/>
  <c r="B226" i="8"/>
  <c r="B225" i="8"/>
  <c r="B224" i="8"/>
  <c r="B223" i="8"/>
  <c r="B222" i="8"/>
  <c r="B221" i="8"/>
  <c r="B220" i="8"/>
  <c r="B218" i="8"/>
  <c r="B216" i="8"/>
  <c r="B214" i="8"/>
  <c r="B213" i="8"/>
  <c r="B212" i="8"/>
  <c r="B211" i="8"/>
  <c r="B210" i="8"/>
  <c r="B208" i="8"/>
  <c r="B207" i="8"/>
  <c r="B206" i="8"/>
  <c r="B205" i="8"/>
  <c r="B204" i="8"/>
  <c r="B203" i="8"/>
  <c r="B202" i="8"/>
  <c r="B201" i="8"/>
  <c r="B200" i="8"/>
  <c r="B199" i="8"/>
  <c r="B198" i="8"/>
  <c r="B197" i="8"/>
  <c r="B196" i="8"/>
  <c r="B195" i="8"/>
  <c r="B194" i="8"/>
  <c r="B193" i="8"/>
  <c r="B192" i="8"/>
  <c r="B191" i="8"/>
  <c r="B190" i="8"/>
  <c r="B189" i="8"/>
  <c r="B188" i="8"/>
  <c r="B187" i="8"/>
  <c r="B186" i="8"/>
  <c r="B185" i="8"/>
  <c r="B184" i="8"/>
  <c r="B183" i="8"/>
  <c r="B182" i="8"/>
  <c r="B181" i="8"/>
  <c r="B180" i="8"/>
  <c r="B179" i="8"/>
  <c r="B178" i="8"/>
  <c r="B177" i="8"/>
  <c r="B176" i="8"/>
  <c r="B174" i="8"/>
  <c r="B173" i="8"/>
  <c r="B172" i="8"/>
  <c r="B170" i="8"/>
  <c r="B169" i="8"/>
  <c r="B167" i="8"/>
  <c r="B166" i="8"/>
  <c r="B165" i="8"/>
  <c r="B163" i="8"/>
  <c r="B161" i="8"/>
  <c r="B160" i="8"/>
  <c r="B159" i="8"/>
  <c r="B158" i="8"/>
  <c r="B157" i="8"/>
  <c r="B156" i="8"/>
  <c r="B155" i="8"/>
  <c r="B154" i="8"/>
  <c r="B152" i="8"/>
  <c r="B151" i="8"/>
  <c r="B150" i="8"/>
  <c r="B149" i="8"/>
  <c r="B148" i="8"/>
  <c r="B146" i="8"/>
  <c r="B145" i="8"/>
  <c r="B144" i="8"/>
  <c r="B143" i="8"/>
  <c r="B142" i="8"/>
  <c r="B141" i="8"/>
  <c r="B140" i="8"/>
  <c r="B139" i="8"/>
  <c r="B138" i="8"/>
  <c r="B137" i="8"/>
  <c r="B136" i="8"/>
  <c r="B135" i="8"/>
  <c r="B134" i="8"/>
  <c r="B133" i="8"/>
  <c r="B131" i="8"/>
  <c r="B130" i="8"/>
  <c r="B129" i="8"/>
  <c r="B128" i="8"/>
  <c r="B127" i="8"/>
  <c r="B126" i="8"/>
  <c r="B125" i="8"/>
  <c r="B124" i="8"/>
  <c r="B123" i="8"/>
  <c r="B122" i="8"/>
  <c r="B121" i="8"/>
  <c r="B120" i="8"/>
  <c r="B119" i="8"/>
  <c r="B118" i="8"/>
  <c r="B117" i="8"/>
  <c r="B116" i="8"/>
  <c r="B115" i="8"/>
  <c r="B114" i="8"/>
  <c r="B113" i="8"/>
  <c r="B112" i="8"/>
  <c r="B111" i="8"/>
  <c r="B110" i="8"/>
  <c r="B109" i="8"/>
  <c r="B108" i="8"/>
  <c r="B107" i="8"/>
  <c r="B106" i="8"/>
  <c r="B105" i="8"/>
  <c r="B104" i="8"/>
  <c r="B103" i="8"/>
  <c r="B102" i="8"/>
  <c r="B101" i="8"/>
  <c r="B100" i="8"/>
  <c r="B99" i="8"/>
  <c r="B97" i="8"/>
  <c r="B96" i="8"/>
  <c r="B95" i="8"/>
  <c r="B93" i="8"/>
  <c r="B92" i="8"/>
  <c r="B91" i="8"/>
  <c r="B90" i="8"/>
  <c r="B89" i="8"/>
  <c r="B88" i="8"/>
  <c r="B87" i="8"/>
  <c r="B86" i="8"/>
  <c r="B85" i="8"/>
  <c r="B84" i="8"/>
  <c r="B83" i="8"/>
  <c r="B82" i="8"/>
  <c r="B81" i="8"/>
  <c r="B80" i="8"/>
  <c r="B79" i="8"/>
  <c r="B78" i="8"/>
  <c r="B77" i="8"/>
  <c r="B76" i="8"/>
  <c r="B74" i="8"/>
  <c r="B73" i="8"/>
  <c r="B71" i="8"/>
  <c r="B70" i="8"/>
  <c r="B69" i="8"/>
  <c r="B68" i="8"/>
  <c r="B67" i="8"/>
  <c r="B66" i="8"/>
  <c r="B65" i="8"/>
  <c r="B64" i="8"/>
  <c r="B63" i="8"/>
  <c r="B62" i="8"/>
  <c r="B61" i="8"/>
  <c r="B60" i="8"/>
  <c r="B58" i="8"/>
  <c r="B56" i="8"/>
  <c r="B55" i="8"/>
  <c r="B54" i="8"/>
  <c r="B53" i="8"/>
  <c r="B52" i="8"/>
  <c r="B51" i="8"/>
  <c r="B50" i="8"/>
  <c r="B47" i="8"/>
  <c r="B45" i="8"/>
  <c r="B43" i="8"/>
  <c r="B42" i="8"/>
  <c r="B41" i="8"/>
  <c r="B40" i="8"/>
  <c r="B39" i="8"/>
  <c r="B38" i="8"/>
  <c r="B37" i="8"/>
  <c r="B36" i="8"/>
  <c r="B34" i="8"/>
  <c r="B32" i="8"/>
  <c r="B31" i="8"/>
  <c r="B30" i="8"/>
  <c r="B29" i="8"/>
  <c r="B28" i="8"/>
  <c r="B27" i="8"/>
  <c r="B26" i="8"/>
  <c r="B25" i="8"/>
  <c r="B24" i="8"/>
  <c r="B23" i="8"/>
  <c r="B22" i="8"/>
  <c r="B21" i="8"/>
  <c r="B20" i="8"/>
  <c r="B19" i="8"/>
  <c r="B18" i="8"/>
  <c r="B17" i="8"/>
  <c r="B16" i="8"/>
  <c r="B15" i="8"/>
  <c r="B14" i="8"/>
  <c r="B13" i="8"/>
  <c r="B12" i="8"/>
  <c r="B11" i="8"/>
  <c r="B10" i="8"/>
  <c r="B9" i="8"/>
  <c r="B7" i="8"/>
  <c r="B6" i="8"/>
  <c r="B5" i="8"/>
  <c r="B4" i="8"/>
  <c r="AF528" i="7"/>
  <c r="R528" i="7"/>
  <c r="AF527" i="7"/>
  <c r="R527" i="7"/>
  <c r="AF526" i="7"/>
  <c r="R526" i="7"/>
  <c r="AF525" i="7"/>
  <c r="R525" i="7"/>
  <c r="AF524" i="7"/>
  <c r="R524" i="7"/>
  <c r="AF523" i="7"/>
  <c r="R523" i="7"/>
  <c r="AF522" i="7"/>
  <c r="R522" i="7"/>
  <c r="AF521" i="7"/>
  <c r="R521" i="7"/>
  <c r="AF520" i="7"/>
  <c r="R520" i="7"/>
  <c r="AF519" i="7"/>
  <c r="R519" i="7"/>
  <c r="AF518" i="7"/>
  <c r="R518" i="7"/>
  <c r="AF517" i="7"/>
  <c r="R517" i="7"/>
  <c r="AF516" i="7"/>
  <c r="R516" i="7"/>
  <c r="AF515" i="7"/>
  <c r="R515" i="7"/>
  <c r="AF514" i="7"/>
  <c r="R514" i="7"/>
  <c r="AF513" i="7"/>
  <c r="R513" i="7"/>
  <c r="AF512" i="7"/>
  <c r="R512" i="7"/>
  <c r="AF511" i="7"/>
  <c r="R511" i="7"/>
  <c r="AF510" i="7"/>
  <c r="R510" i="7"/>
  <c r="AF509" i="7"/>
  <c r="R509" i="7"/>
  <c r="AF508" i="7"/>
  <c r="R508" i="7"/>
  <c r="AF507" i="7"/>
  <c r="R507" i="7"/>
  <c r="AF506" i="7"/>
  <c r="R506" i="7"/>
  <c r="AF505" i="7"/>
  <c r="R505" i="7"/>
  <c r="AF504" i="7"/>
  <c r="R504" i="7"/>
  <c r="AF503" i="7"/>
  <c r="R503" i="7"/>
  <c r="AF502" i="7"/>
  <c r="R502" i="7"/>
  <c r="AF501" i="7"/>
  <c r="R501" i="7"/>
  <c r="AF500" i="7"/>
  <c r="R500" i="7"/>
  <c r="AF499" i="7"/>
  <c r="R499" i="7"/>
  <c r="AF498" i="7"/>
  <c r="R498" i="7"/>
  <c r="AF497" i="7"/>
  <c r="R497" i="7"/>
  <c r="AF496" i="7"/>
  <c r="R496" i="7"/>
  <c r="AF495" i="7"/>
  <c r="R495" i="7"/>
  <c r="AF494" i="7"/>
  <c r="R494" i="7"/>
  <c r="AF493" i="7"/>
  <c r="R493" i="7"/>
  <c r="AF492" i="7"/>
  <c r="R492" i="7"/>
  <c r="AF491" i="7"/>
  <c r="R491" i="7"/>
  <c r="AF490" i="7"/>
  <c r="R490" i="7"/>
  <c r="AF489" i="7"/>
  <c r="R489" i="7"/>
  <c r="AF488" i="7"/>
  <c r="R488" i="7"/>
  <c r="AF487" i="7"/>
  <c r="R487" i="7"/>
  <c r="AF486" i="7"/>
  <c r="R486" i="7"/>
  <c r="AF485" i="7"/>
  <c r="R485" i="7"/>
  <c r="AF484" i="7"/>
  <c r="R484" i="7"/>
  <c r="AF483" i="7"/>
  <c r="R483" i="7"/>
  <c r="AF482" i="7"/>
  <c r="R482" i="7"/>
  <c r="AF481" i="7"/>
  <c r="R481" i="7"/>
  <c r="AF480" i="7"/>
  <c r="R480" i="7"/>
  <c r="AF479" i="7"/>
  <c r="R479" i="7"/>
  <c r="AF478" i="7"/>
  <c r="R478" i="7"/>
  <c r="AF477" i="7"/>
  <c r="R477" i="7"/>
  <c r="AF476" i="7"/>
  <c r="R476" i="7"/>
  <c r="AF475" i="7"/>
  <c r="R475" i="7"/>
  <c r="AF474" i="7"/>
  <c r="R474" i="7"/>
  <c r="AF473" i="7"/>
  <c r="R473" i="7"/>
  <c r="AF472" i="7"/>
  <c r="R472" i="7"/>
  <c r="AF471" i="7"/>
  <c r="R471" i="7"/>
  <c r="AF470" i="7"/>
  <c r="R470" i="7"/>
  <c r="AF469" i="7"/>
  <c r="R469" i="7"/>
  <c r="AF468" i="7"/>
  <c r="R468" i="7"/>
  <c r="AF467" i="7"/>
  <c r="R467" i="7"/>
  <c r="AF466" i="7"/>
  <c r="R466" i="7"/>
  <c r="AF465" i="7"/>
  <c r="R465" i="7"/>
  <c r="AF464" i="7"/>
  <c r="R464" i="7"/>
  <c r="AF463" i="7"/>
  <c r="R463" i="7"/>
  <c r="AF462" i="7"/>
  <c r="R462" i="7"/>
  <c r="AF461" i="7"/>
  <c r="R461" i="7"/>
  <c r="AF460" i="7"/>
  <c r="R460" i="7"/>
  <c r="AF459" i="7"/>
  <c r="R459" i="7"/>
  <c r="AF458" i="7"/>
  <c r="R458" i="7"/>
  <c r="AF457" i="7"/>
  <c r="R457" i="7"/>
  <c r="AF456" i="7"/>
  <c r="R456" i="7"/>
  <c r="AF455" i="7"/>
  <c r="R455" i="7"/>
  <c r="AF454" i="7"/>
  <c r="R454" i="7"/>
  <c r="AF453" i="7"/>
  <c r="R453" i="7"/>
  <c r="AF452" i="7"/>
  <c r="R452" i="7"/>
  <c r="AF451" i="7"/>
  <c r="R451" i="7"/>
  <c r="AF450" i="7"/>
  <c r="R450" i="7"/>
  <c r="AF449" i="7"/>
  <c r="R449" i="7"/>
  <c r="AF448" i="7"/>
  <c r="R448" i="7"/>
  <c r="AF447" i="7"/>
  <c r="R447" i="7"/>
  <c r="AF446" i="7"/>
  <c r="R446" i="7"/>
  <c r="AF445" i="7"/>
  <c r="R445" i="7"/>
  <c r="AF444" i="7"/>
  <c r="R444" i="7"/>
  <c r="AF443" i="7"/>
  <c r="R443" i="7"/>
  <c r="AF442" i="7"/>
  <c r="R442" i="7"/>
  <c r="AF441" i="7"/>
  <c r="R441" i="7"/>
  <c r="AF440" i="7"/>
  <c r="R440" i="7"/>
  <c r="AF439" i="7"/>
  <c r="R439" i="7"/>
  <c r="AF438" i="7"/>
  <c r="R438" i="7"/>
  <c r="AF437" i="7"/>
  <c r="R437" i="7"/>
  <c r="AF436" i="7"/>
  <c r="R436" i="7"/>
  <c r="AF435" i="7"/>
  <c r="R435" i="7"/>
  <c r="AF434" i="7"/>
  <c r="R434" i="7"/>
  <c r="AF433" i="7"/>
  <c r="R433" i="7"/>
  <c r="AF432" i="7"/>
  <c r="R432" i="7"/>
  <c r="AF431" i="7"/>
  <c r="R431" i="7"/>
  <c r="AF430" i="7"/>
  <c r="R430" i="7"/>
  <c r="AF429" i="7"/>
  <c r="R429" i="7"/>
  <c r="AF428" i="7"/>
  <c r="R428" i="7"/>
  <c r="AF427" i="7"/>
  <c r="R427" i="7"/>
  <c r="AF426" i="7"/>
  <c r="R426" i="7"/>
  <c r="AF425" i="7"/>
  <c r="R425" i="7"/>
  <c r="AF424" i="7"/>
  <c r="R424" i="7"/>
  <c r="AF423" i="7"/>
  <c r="R423" i="7"/>
  <c r="AF422" i="7"/>
  <c r="R422" i="7"/>
  <c r="AF421" i="7"/>
  <c r="R421" i="7"/>
  <c r="AF420" i="7"/>
  <c r="R420" i="7"/>
  <c r="AF419" i="7"/>
  <c r="R419" i="7"/>
  <c r="AF418" i="7"/>
  <c r="R418" i="7"/>
  <c r="AF417" i="7"/>
  <c r="R417" i="7"/>
  <c r="AF416" i="7"/>
  <c r="R416" i="7"/>
  <c r="AF415" i="7"/>
  <c r="R415" i="7"/>
  <c r="AF414" i="7"/>
  <c r="R414" i="7"/>
  <c r="AF413" i="7"/>
  <c r="R413" i="7"/>
  <c r="AF412" i="7"/>
  <c r="R412" i="7"/>
  <c r="AF411" i="7"/>
  <c r="R411" i="7"/>
  <c r="AF410" i="7"/>
  <c r="R410" i="7"/>
  <c r="AF409" i="7"/>
  <c r="R409" i="7"/>
  <c r="AF408" i="7"/>
  <c r="R408" i="7"/>
  <c r="AF407" i="7"/>
  <c r="R407" i="7"/>
  <c r="AF406" i="7"/>
  <c r="R406" i="7"/>
  <c r="AF405" i="7"/>
  <c r="R405" i="7"/>
  <c r="AF404" i="7"/>
  <c r="R404" i="7"/>
  <c r="AF403" i="7"/>
  <c r="R403" i="7"/>
  <c r="AF402" i="7"/>
  <c r="R402" i="7"/>
  <c r="AF401" i="7"/>
  <c r="R401" i="7"/>
  <c r="AF400" i="7"/>
  <c r="R400" i="7"/>
  <c r="AF399" i="7"/>
  <c r="R399" i="7"/>
  <c r="AF398" i="7"/>
  <c r="R398" i="7"/>
  <c r="AF397" i="7"/>
  <c r="R397" i="7"/>
  <c r="AF396" i="7"/>
  <c r="R396" i="7"/>
  <c r="AF395" i="7"/>
  <c r="R395" i="7"/>
  <c r="AF394" i="7"/>
  <c r="R394" i="7"/>
  <c r="AF393" i="7"/>
  <c r="R393" i="7"/>
  <c r="AF392" i="7"/>
  <c r="R392" i="7"/>
  <c r="AF391" i="7"/>
  <c r="R391" i="7"/>
  <c r="AF390" i="7"/>
  <c r="R390" i="7"/>
  <c r="AF389" i="7"/>
  <c r="R389" i="7"/>
  <c r="AF388" i="7"/>
  <c r="R388" i="7"/>
  <c r="AF387" i="7"/>
  <c r="R387" i="7"/>
  <c r="AF386" i="7"/>
  <c r="R386" i="7"/>
  <c r="AF385" i="7"/>
  <c r="R385" i="7"/>
  <c r="AF384" i="7"/>
  <c r="R384" i="7"/>
  <c r="AF383" i="7"/>
  <c r="R383" i="7"/>
  <c r="AF382" i="7"/>
  <c r="R382" i="7"/>
  <c r="AF381" i="7"/>
  <c r="R381" i="7"/>
  <c r="AF380" i="7"/>
  <c r="R380" i="7"/>
  <c r="AF379" i="7"/>
  <c r="R379" i="7"/>
  <c r="AF378" i="7"/>
  <c r="R378" i="7"/>
  <c r="AF377" i="7"/>
  <c r="R377" i="7"/>
  <c r="AF376" i="7"/>
  <c r="R376" i="7"/>
  <c r="AF375" i="7"/>
  <c r="R375" i="7"/>
  <c r="AF374" i="7"/>
  <c r="R374" i="7"/>
  <c r="AF373" i="7"/>
  <c r="R373" i="7"/>
  <c r="AF372" i="7"/>
  <c r="R372" i="7"/>
  <c r="AF371" i="7"/>
  <c r="R371" i="7"/>
  <c r="AF370" i="7"/>
  <c r="R370" i="7"/>
  <c r="AF369" i="7"/>
  <c r="R369" i="7"/>
  <c r="AF368" i="7"/>
  <c r="R368" i="7"/>
  <c r="AF367" i="7"/>
  <c r="R367" i="7"/>
  <c r="AF366" i="7"/>
  <c r="R366" i="7"/>
  <c r="AF365" i="7"/>
  <c r="R365" i="7"/>
  <c r="AF364" i="7"/>
  <c r="R364" i="7"/>
  <c r="AF363" i="7"/>
  <c r="R363" i="7"/>
  <c r="AF362" i="7"/>
  <c r="R362" i="7"/>
  <c r="AF361" i="7"/>
  <c r="R361" i="7"/>
  <c r="AF360" i="7"/>
  <c r="R360" i="7"/>
  <c r="AF359" i="7"/>
  <c r="R359" i="7"/>
  <c r="AF358" i="7"/>
  <c r="R358" i="7"/>
  <c r="AF357" i="7"/>
  <c r="R357" i="7"/>
  <c r="AF356" i="7"/>
  <c r="R356" i="7"/>
  <c r="AF355" i="7"/>
  <c r="R355" i="7"/>
  <c r="AF354" i="7"/>
  <c r="R354" i="7"/>
  <c r="AF353" i="7"/>
  <c r="R353" i="7"/>
  <c r="AF352" i="7"/>
  <c r="R352" i="7"/>
  <c r="AF351" i="7"/>
  <c r="R351" i="7"/>
  <c r="AF350" i="7"/>
  <c r="R350" i="7"/>
  <c r="AF349" i="7"/>
  <c r="R349" i="7"/>
  <c r="AF348" i="7"/>
  <c r="R348" i="7"/>
  <c r="AF347" i="7"/>
  <c r="R347" i="7"/>
  <c r="AF346" i="7"/>
  <c r="R346" i="7"/>
  <c r="AF345" i="7"/>
  <c r="R345" i="7"/>
  <c r="AF344" i="7"/>
  <c r="R344" i="7"/>
  <c r="AF343" i="7"/>
  <c r="R343" i="7"/>
  <c r="AF342" i="7"/>
  <c r="R342" i="7"/>
  <c r="AF341" i="7"/>
  <c r="R341" i="7"/>
  <c r="AF340" i="7"/>
  <c r="R340" i="7"/>
  <c r="AF339" i="7"/>
  <c r="R339" i="7"/>
  <c r="AF338" i="7"/>
  <c r="R338" i="7"/>
  <c r="AF337" i="7"/>
  <c r="R337" i="7"/>
  <c r="AF336" i="7"/>
  <c r="R336" i="7"/>
  <c r="AF335" i="7"/>
  <c r="R335" i="7"/>
  <c r="AF334" i="7"/>
  <c r="R334" i="7"/>
  <c r="AF333" i="7"/>
  <c r="R333" i="7"/>
  <c r="AF332" i="7"/>
  <c r="R332" i="7"/>
  <c r="AF331" i="7"/>
  <c r="R331" i="7"/>
  <c r="AF330" i="7"/>
  <c r="R330" i="7"/>
  <c r="AF329" i="7"/>
  <c r="R329" i="7"/>
  <c r="AF328" i="7"/>
  <c r="R328" i="7"/>
  <c r="AF327" i="7"/>
  <c r="R327" i="7"/>
  <c r="AF326" i="7"/>
  <c r="R326" i="7"/>
  <c r="AF325" i="7"/>
  <c r="R325" i="7"/>
  <c r="AF324" i="7"/>
  <c r="R324" i="7"/>
  <c r="AF323" i="7"/>
  <c r="R323" i="7"/>
  <c r="AF322" i="7"/>
  <c r="R322" i="7"/>
  <c r="AF321" i="7"/>
  <c r="R321" i="7"/>
  <c r="AF320" i="7"/>
  <c r="R320" i="7"/>
  <c r="AF319" i="7"/>
  <c r="R319" i="7"/>
  <c r="AF318" i="7"/>
  <c r="R318" i="7"/>
  <c r="AF317" i="7"/>
  <c r="R317" i="7"/>
  <c r="AF316" i="7"/>
  <c r="R316" i="7"/>
  <c r="AF315" i="7"/>
  <c r="R315" i="7"/>
  <c r="AF314" i="7"/>
  <c r="R314" i="7"/>
  <c r="AF313" i="7"/>
  <c r="R313" i="7"/>
  <c r="AF312" i="7"/>
  <c r="R312" i="7"/>
  <c r="AF311" i="7"/>
  <c r="R311" i="7"/>
  <c r="AF310" i="7"/>
  <c r="R310" i="7"/>
  <c r="AF309" i="7"/>
  <c r="R309" i="7"/>
  <c r="AF308" i="7"/>
  <c r="R308" i="7"/>
  <c r="AF307" i="7"/>
  <c r="R307" i="7"/>
  <c r="AF306" i="7"/>
  <c r="R306" i="7"/>
  <c r="AF305" i="7"/>
  <c r="R305" i="7"/>
  <c r="AF304" i="7"/>
  <c r="R304" i="7"/>
  <c r="AF303" i="7"/>
  <c r="R303" i="7"/>
  <c r="AF302" i="7"/>
  <c r="R302" i="7"/>
  <c r="AF301" i="7"/>
  <c r="R301" i="7"/>
  <c r="AF300" i="7"/>
  <c r="R300" i="7"/>
  <c r="AF299" i="7"/>
  <c r="R299" i="7"/>
  <c r="AF298" i="7"/>
  <c r="R298" i="7"/>
  <c r="AF297" i="7"/>
  <c r="R297" i="7"/>
  <c r="AF296" i="7"/>
  <c r="R296" i="7"/>
  <c r="AF295" i="7"/>
  <c r="R295" i="7"/>
  <c r="AF294" i="7"/>
  <c r="R294" i="7"/>
  <c r="AF293" i="7"/>
  <c r="R293" i="7"/>
  <c r="AF292" i="7"/>
  <c r="R292" i="7"/>
  <c r="AF291" i="7"/>
  <c r="R291" i="7"/>
  <c r="AF290" i="7"/>
  <c r="R290" i="7"/>
  <c r="AF289" i="7"/>
  <c r="R289" i="7"/>
  <c r="AF288" i="7"/>
  <c r="R288" i="7"/>
  <c r="AF287" i="7"/>
  <c r="R287" i="7"/>
  <c r="AF286" i="7"/>
  <c r="R286" i="7"/>
  <c r="AF285" i="7"/>
  <c r="R285" i="7"/>
  <c r="AF284" i="7"/>
  <c r="R284" i="7"/>
  <c r="AF283" i="7"/>
  <c r="R283" i="7"/>
  <c r="AF282" i="7"/>
  <c r="R282" i="7"/>
  <c r="AF281" i="7"/>
  <c r="R281" i="7"/>
  <c r="AF280" i="7"/>
  <c r="R280" i="7"/>
  <c r="AF279" i="7"/>
  <c r="R279" i="7"/>
  <c r="AF278" i="7"/>
  <c r="R278" i="7"/>
  <c r="AF277" i="7"/>
  <c r="R277" i="7"/>
  <c r="AF276" i="7"/>
  <c r="R276" i="7"/>
  <c r="AF275" i="7"/>
  <c r="R275" i="7"/>
  <c r="AF274" i="7"/>
  <c r="R274" i="7"/>
  <c r="AF273" i="7"/>
  <c r="R273" i="7"/>
  <c r="AF272" i="7"/>
  <c r="R272" i="7"/>
  <c r="AF271" i="7"/>
  <c r="R271" i="7"/>
  <c r="AF270" i="7"/>
  <c r="R270" i="7"/>
  <c r="AF269" i="7"/>
  <c r="R269" i="7"/>
  <c r="AF268" i="7"/>
  <c r="R268" i="7"/>
  <c r="AF267" i="7"/>
  <c r="R267" i="7"/>
  <c r="AF266" i="7"/>
  <c r="R266" i="7"/>
  <c r="AF265" i="7"/>
  <c r="R265" i="7"/>
  <c r="AF264" i="7"/>
  <c r="R264" i="7"/>
  <c r="AF263" i="7"/>
  <c r="R263" i="7"/>
  <c r="AF262" i="7"/>
  <c r="R262" i="7"/>
  <c r="AF261" i="7"/>
  <c r="R261" i="7"/>
  <c r="AF260" i="7"/>
  <c r="R260" i="7"/>
  <c r="AF259" i="7"/>
  <c r="R259" i="7"/>
  <c r="AF258" i="7"/>
  <c r="R258" i="7"/>
  <c r="AF257" i="7"/>
  <c r="R257" i="7"/>
  <c r="AF256" i="7"/>
  <c r="R256" i="7"/>
  <c r="AF255" i="7"/>
  <c r="R255" i="7"/>
  <c r="AF254" i="7"/>
  <c r="R254" i="7"/>
  <c r="AF253" i="7"/>
  <c r="R253" i="7"/>
  <c r="AF252" i="7"/>
  <c r="R252" i="7"/>
  <c r="AF251" i="7"/>
  <c r="R251" i="7"/>
  <c r="AF250" i="7"/>
  <c r="R250" i="7"/>
  <c r="AF249" i="7"/>
  <c r="R249" i="7"/>
  <c r="AF248" i="7"/>
  <c r="R248" i="7"/>
  <c r="AF247" i="7"/>
  <c r="R247" i="7"/>
  <c r="AF246" i="7"/>
  <c r="R246" i="7"/>
  <c r="AF245" i="7"/>
  <c r="R245" i="7"/>
  <c r="AF244" i="7"/>
  <c r="R244" i="7"/>
  <c r="AF243" i="7"/>
  <c r="R243" i="7"/>
  <c r="AF242" i="7"/>
  <c r="R242" i="7"/>
  <c r="AF241" i="7"/>
  <c r="R241" i="7"/>
  <c r="AF240" i="7"/>
  <c r="R240" i="7"/>
  <c r="AF239" i="7"/>
  <c r="R239" i="7"/>
  <c r="AF238" i="7"/>
  <c r="R238" i="7"/>
  <c r="AF237" i="7"/>
  <c r="R237" i="7"/>
  <c r="AF236" i="7"/>
  <c r="R236" i="7"/>
  <c r="AF235" i="7"/>
  <c r="R235" i="7"/>
  <c r="AF234" i="7"/>
  <c r="R234" i="7"/>
  <c r="AF233" i="7"/>
  <c r="R233" i="7"/>
  <c r="AF232" i="7"/>
  <c r="R232" i="7"/>
  <c r="AF231" i="7"/>
  <c r="R231" i="7"/>
  <c r="AF230" i="7"/>
  <c r="R230" i="7"/>
  <c r="AF229" i="7"/>
  <c r="R229" i="7"/>
  <c r="AF228" i="7"/>
  <c r="R228" i="7"/>
  <c r="AF227" i="7"/>
  <c r="R227" i="7"/>
  <c r="AF226" i="7"/>
  <c r="R226" i="7"/>
  <c r="AF225" i="7"/>
  <c r="R225" i="7"/>
  <c r="AF224" i="7"/>
  <c r="R224" i="7"/>
  <c r="AF223" i="7"/>
  <c r="R223" i="7"/>
  <c r="AF222" i="7"/>
  <c r="R222" i="7"/>
  <c r="AF221" i="7"/>
  <c r="R221" i="7"/>
  <c r="AF220" i="7"/>
  <c r="R220" i="7"/>
  <c r="AF219" i="7"/>
  <c r="R219" i="7"/>
  <c r="AF218" i="7"/>
  <c r="R218" i="7"/>
  <c r="AF217" i="7"/>
  <c r="R217" i="7"/>
  <c r="AF216" i="7"/>
  <c r="R216" i="7"/>
  <c r="AF215" i="7"/>
  <c r="R215" i="7"/>
  <c r="AF214" i="7"/>
  <c r="R214" i="7"/>
  <c r="AF213" i="7"/>
  <c r="R213" i="7"/>
  <c r="AF212" i="7"/>
  <c r="R212" i="7"/>
  <c r="AF211" i="7"/>
  <c r="R211" i="7"/>
  <c r="AF210" i="7"/>
  <c r="R210" i="7"/>
  <c r="AF209" i="7"/>
  <c r="R209" i="7"/>
  <c r="AF208" i="7"/>
  <c r="R208" i="7"/>
  <c r="AF207" i="7"/>
  <c r="R207" i="7"/>
  <c r="AF206" i="7"/>
  <c r="R206" i="7"/>
  <c r="AF205" i="7"/>
  <c r="R205" i="7"/>
  <c r="AF204" i="7"/>
  <c r="R204" i="7"/>
  <c r="AF203" i="7"/>
  <c r="R203" i="7"/>
  <c r="AF202" i="7"/>
  <c r="R202" i="7"/>
  <c r="AF201" i="7"/>
  <c r="R201" i="7"/>
  <c r="AF200" i="7"/>
  <c r="R200" i="7"/>
  <c r="AF199" i="7"/>
  <c r="R199" i="7"/>
  <c r="AF198" i="7"/>
  <c r="R198" i="7"/>
  <c r="AF197" i="7"/>
  <c r="R197" i="7"/>
  <c r="AF196" i="7"/>
  <c r="R196" i="7"/>
  <c r="AF195" i="7"/>
  <c r="R195" i="7"/>
  <c r="AF194" i="7"/>
  <c r="R194" i="7"/>
  <c r="AF193" i="7"/>
  <c r="R193" i="7"/>
  <c r="AF192" i="7"/>
  <c r="R192" i="7"/>
  <c r="AF191" i="7"/>
  <c r="R191" i="7"/>
  <c r="AF190" i="7"/>
  <c r="R190" i="7"/>
  <c r="AF189" i="7"/>
  <c r="R189" i="7"/>
  <c r="AF188" i="7"/>
  <c r="R188" i="7"/>
  <c r="AF187" i="7"/>
  <c r="R187" i="7"/>
  <c r="AF186" i="7"/>
  <c r="R186" i="7"/>
  <c r="AF185" i="7"/>
  <c r="R185" i="7"/>
  <c r="AF184" i="7"/>
  <c r="R184" i="7"/>
  <c r="AF183" i="7"/>
  <c r="R183" i="7"/>
  <c r="AF182" i="7"/>
  <c r="R182" i="7"/>
  <c r="AF181" i="7"/>
  <c r="R181" i="7"/>
  <c r="AF180" i="7"/>
  <c r="R180" i="7"/>
  <c r="AF179" i="7"/>
  <c r="R179" i="7"/>
  <c r="AF178" i="7"/>
  <c r="R178" i="7"/>
  <c r="AF177" i="7"/>
  <c r="R177" i="7"/>
  <c r="AF176" i="7"/>
  <c r="R176" i="7"/>
  <c r="AF175" i="7"/>
  <c r="R175" i="7"/>
  <c r="AF174" i="7"/>
  <c r="R174" i="7"/>
  <c r="AF173" i="7"/>
  <c r="R173" i="7"/>
  <c r="AF172" i="7"/>
  <c r="R172" i="7"/>
  <c r="AF171" i="7"/>
  <c r="R171" i="7"/>
  <c r="AF170" i="7"/>
  <c r="R170" i="7"/>
  <c r="AF169" i="7"/>
  <c r="R169" i="7"/>
  <c r="AF168" i="7"/>
  <c r="R168" i="7"/>
  <c r="AF167" i="7"/>
  <c r="R167" i="7"/>
  <c r="AF166" i="7"/>
  <c r="R166" i="7"/>
  <c r="AF165" i="7"/>
  <c r="R165" i="7"/>
  <c r="AF164" i="7"/>
  <c r="R164" i="7"/>
  <c r="AF163" i="7"/>
  <c r="R163" i="7"/>
  <c r="AF162" i="7"/>
  <c r="R162" i="7"/>
  <c r="AF161" i="7"/>
  <c r="R161" i="7"/>
  <c r="AF160" i="7"/>
  <c r="R160" i="7"/>
  <c r="AF159" i="7"/>
  <c r="R159" i="7"/>
  <c r="AF158" i="7"/>
  <c r="R158" i="7"/>
  <c r="AF157" i="7"/>
  <c r="R157" i="7"/>
  <c r="AF156" i="7"/>
  <c r="R156" i="7"/>
  <c r="AF155" i="7"/>
  <c r="R155" i="7"/>
  <c r="AF154" i="7"/>
  <c r="R154" i="7"/>
  <c r="AF153" i="7"/>
  <c r="R153" i="7"/>
  <c r="AF152" i="7"/>
  <c r="R152" i="7"/>
  <c r="AF151" i="7"/>
  <c r="R151" i="7"/>
  <c r="AF150" i="7"/>
  <c r="R150" i="7"/>
  <c r="AF149" i="7"/>
  <c r="R149" i="7"/>
  <c r="AF148" i="7"/>
  <c r="R148" i="7"/>
  <c r="AF147" i="7"/>
  <c r="R147" i="7"/>
  <c r="AF146" i="7"/>
  <c r="R146" i="7"/>
  <c r="AF145" i="7"/>
  <c r="R145" i="7"/>
  <c r="AF144" i="7"/>
  <c r="R144" i="7"/>
  <c r="AF143" i="7"/>
  <c r="R143" i="7"/>
  <c r="AF142" i="7"/>
  <c r="R142" i="7"/>
  <c r="AF141" i="7"/>
  <c r="R141" i="7"/>
  <c r="AF140" i="7"/>
  <c r="R140" i="7"/>
  <c r="AF139" i="7"/>
  <c r="R139" i="7"/>
  <c r="AF138" i="7"/>
  <c r="R138" i="7"/>
  <c r="AF137" i="7"/>
  <c r="R137" i="7"/>
  <c r="AF136" i="7"/>
  <c r="R136" i="7"/>
  <c r="AF135" i="7"/>
  <c r="R135" i="7"/>
  <c r="AF134" i="7"/>
  <c r="R134" i="7"/>
  <c r="AF133" i="7"/>
  <c r="R133" i="7"/>
  <c r="AF132" i="7"/>
  <c r="R132" i="7"/>
  <c r="AF131" i="7"/>
  <c r="R131" i="7"/>
  <c r="AF130" i="7"/>
  <c r="R130" i="7"/>
  <c r="AF129" i="7"/>
  <c r="R129" i="7"/>
  <c r="AF128" i="7"/>
  <c r="R128" i="7"/>
  <c r="AF127" i="7"/>
  <c r="R127" i="7"/>
  <c r="AF126" i="7"/>
  <c r="R126" i="7"/>
  <c r="AF125" i="7"/>
  <c r="R125" i="7"/>
  <c r="AF124" i="7"/>
  <c r="R124" i="7"/>
  <c r="AF123" i="7"/>
  <c r="R123" i="7"/>
  <c r="AF122" i="7"/>
  <c r="R122" i="7"/>
  <c r="AF121" i="7"/>
  <c r="R121" i="7"/>
  <c r="AF120" i="7"/>
  <c r="R120" i="7"/>
  <c r="AF119" i="7"/>
  <c r="R119" i="7"/>
  <c r="AF118" i="7"/>
  <c r="R118" i="7"/>
  <c r="AF117" i="7"/>
  <c r="R117" i="7"/>
  <c r="AF116" i="7"/>
  <c r="R116" i="7"/>
  <c r="AF115" i="7"/>
  <c r="R115" i="7"/>
  <c r="AF114" i="7"/>
  <c r="R114" i="7"/>
  <c r="AF113" i="7"/>
  <c r="R113" i="7"/>
  <c r="AF112" i="7"/>
  <c r="R112" i="7"/>
  <c r="AF111" i="7"/>
  <c r="R111" i="7"/>
  <c r="AF110" i="7"/>
  <c r="R110" i="7"/>
  <c r="AF109" i="7"/>
  <c r="R109" i="7"/>
  <c r="AF108" i="7"/>
  <c r="R108" i="7"/>
  <c r="AF107" i="7"/>
  <c r="R107" i="7"/>
  <c r="AF106" i="7"/>
  <c r="R106" i="7"/>
  <c r="AF105" i="7"/>
  <c r="R105" i="7"/>
  <c r="AF104" i="7"/>
  <c r="R104" i="7"/>
  <c r="AF103" i="7"/>
  <c r="R103" i="7"/>
  <c r="AF102" i="7"/>
  <c r="R102" i="7"/>
  <c r="AF101" i="7"/>
  <c r="R101" i="7"/>
  <c r="AF100" i="7"/>
  <c r="R100" i="7"/>
  <c r="AF99" i="7"/>
  <c r="R99" i="7"/>
  <c r="AF98" i="7"/>
  <c r="R98" i="7"/>
  <c r="AF97" i="7"/>
  <c r="R97" i="7"/>
  <c r="AF96" i="7"/>
  <c r="R96" i="7"/>
  <c r="AF95" i="7"/>
  <c r="R95" i="7"/>
  <c r="AF94" i="7"/>
  <c r="R94" i="7"/>
  <c r="AF93" i="7"/>
  <c r="R93" i="7"/>
  <c r="AF92" i="7"/>
  <c r="R92" i="7"/>
  <c r="AF91" i="7"/>
  <c r="R91" i="7"/>
  <c r="AF90" i="7"/>
  <c r="R90" i="7"/>
  <c r="AF89" i="7"/>
  <c r="R89" i="7"/>
  <c r="AF88" i="7"/>
  <c r="R88" i="7"/>
  <c r="AF87" i="7"/>
  <c r="R87" i="7"/>
  <c r="AF86" i="7"/>
  <c r="R86" i="7"/>
  <c r="AF85" i="7"/>
  <c r="R85" i="7"/>
  <c r="AF84" i="7"/>
  <c r="R84" i="7"/>
  <c r="AF83" i="7"/>
  <c r="R83" i="7"/>
  <c r="AF82" i="7"/>
  <c r="R82" i="7"/>
  <c r="AF81" i="7"/>
  <c r="R81" i="7"/>
  <c r="AF80" i="7"/>
  <c r="R80" i="7"/>
  <c r="AF79" i="7"/>
  <c r="R79" i="7"/>
  <c r="AF78" i="7"/>
  <c r="R78" i="7"/>
  <c r="AF77" i="7"/>
  <c r="R77" i="7"/>
  <c r="AF76" i="7"/>
  <c r="R76" i="7"/>
  <c r="AF75" i="7"/>
  <c r="R75" i="7"/>
  <c r="AF74" i="7"/>
  <c r="R74" i="7"/>
  <c r="AF73" i="7"/>
  <c r="R73" i="7"/>
  <c r="AF72" i="7"/>
  <c r="R72" i="7"/>
  <c r="AF71" i="7"/>
  <c r="R71" i="7"/>
  <c r="AF70" i="7"/>
  <c r="R70" i="7"/>
  <c r="AF69" i="7"/>
  <c r="R69" i="7"/>
  <c r="AF68" i="7"/>
  <c r="R68" i="7"/>
  <c r="AF67" i="7"/>
  <c r="R67" i="7"/>
  <c r="AF66" i="7"/>
  <c r="R66" i="7"/>
  <c r="AF65" i="7"/>
  <c r="R65" i="7"/>
  <c r="AF64" i="7"/>
  <c r="R64" i="7"/>
  <c r="AF63" i="7"/>
  <c r="R63" i="7"/>
  <c r="AF62" i="7"/>
  <c r="R62" i="7"/>
  <c r="AF61" i="7"/>
  <c r="R61" i="7"/>
  <c r="AF60" i="7"/>
  <c r="R60" i="7"/>
  <c r="AF59" i="7"/>
  <c r="R59" i="7"/>
  <c r="AF58" i="7"/>
  <c r="R58" i="7"/>
  <c r="AF57" i="7"/>
  <c r="R57" i="7"/>
  <c r="AF56" i="7"/>
  <c r="R56" i="7"/>
  <c r="AF55" i="7"/>
  <c r="R55" i="7"/>
  <c r="AF54" i="7"/>
  <c r="R54" i="7"/>
  <c r="AF53" i="7"/>
  <c r="R53" i="7"/>
  <c r="AF52" i="7"/>
  <c r="R52" i="7"/>
  <c r="AF51" i="7"/>
  <c r="R51" i="7"/>
  <c r="AF50" i="7"/>
  <c r="R50" i="7"/>
  <c r="AF49" i="7"/>
  <c r="R49" i="7"/>
  <c r="AF48" i="7"/>
  <c r="R48" i="7"/>
  <c r="AF47" i="7"/>
  <c r="R47" i="7"/>
  <c r="AF46" i="7"/>
  <c r="R46" i="7"/>
  <c r="AF45" i="7"/>
  <c r="R45" i="7"/>
  <c r="AF44" i="7"/>
  <c r="R44" i="7"/>
  <c r="AF43" i="7"/>
  <c r="R43" i="7"/>
  <c r="AF42" i="7"/>
  <c r="R42" i="7"/>
  <c r="AF41" i="7"/>
  <c r="R41" i="7"/>
  <c r="AF40" i="7"/>
  <c r="R40" i="7"/>
  <c r="AF39" i="7"/>
  <c r="R39" i="7"/>
  <c r="AF38" i="7"/>
  <c r="R38" i="7"/>
  <c r="AF37" i="7"/>
  <c r="R37" i="7"/>
  <c r="AF36" i="7"/>
  <c r="R36" i="7"/>
  <c r="AF35" i="7"/>
  <c r="R35" i="7"/>
  <c r="AF34" i="7"/>
  <c r="R34" i="7"/>
  <c r="AF33" i="7"/>
  <c r="R33" i="7"/>
  <c r="AF32" i="7"/>
  <c r="R32" i="7"/>
  <c r="AF31" i="7"/>
  <c r="R31" i="7"/>
  <c r="AF30" i="7"/>
  <c r="R30" i="7"/>
  <c r="AF29" i="7"/>
  <c r="R29" i="7"/>
  <c r="AF28" i="7"/>
  <c r="R28" i="7"/>
  <c r="AF27" i="7"/>
  <c r="R27" i="7"/>
  <c r="AF26" i="7"/>
  <c r="R26" i="7"/>
  <c r="AF25" i="7"/>
  <c r="R25" i="7"/>
  <c r="AF24" i="7"/>
  <c r="R24" i="7"/>
  <c r="AF23" i="7"/>
  <c r="R23" i="7"/>
  <c r="AF22" i="7"/>
  <c r="R22" i="7"/>
  <c r="AF21" i="7"/>
  <c r="R21" i="7"/>
  <c r="AF20" i="7"/>
  <c r="R20" i="7"/>
  <c r="AF19" i="7"/>
  <c r="R19" i="7"/>
  <c r="AF18" i="7"/>
  <c r="R18" i="7"/>
  <c r="AF17" i="7"/>
  <c r="R17" i="7"/>
  <c r="AF16" i="7"/>
  <c r="R16" i="7"/>
  <c r="AF15" i="7"/>
  <c r="R15" i="7"/>
  <c r="AF14" i="7"/>
  <c r="R14" i="7"/>
  <c r="AF13" i="7"/>
  <c r="R13" i="7"/>
  <c r="AF12" i="7"/>
  <c r="R12" i="7"/>
  <c r="AF11" i="7"/>
  <c r="R11" i="7"/>
  <c r="AF10" i="7"/>
  <c r="R10" i="7"/>
  <c r="AF9" i="7"/>
  <c r="R9" i="7"/>
  <c r="AF8" i="7"/>
  <c r="R8" i="7"/>
  <c r="AF7" i="7"/>
  <c r="R7" i="7"/>
  <c r="AF6" i="7"/>
  <c r="R6" i="7"/>
  <c r="AF5" i="7"/>
  <c r="R5" i="7"/>
  <c r="AF4" i="7"/>
  <c r="R4" i="7"/>
  <c r="AF3" i="7"/>
  <c r="R3" i="7"/>
  <c r="B529" i="6"/>
  <c r="B528" i="6"/>
  <c r="B527" i="6"/>
  <c r="B526" i="6"/>
  <c r="B525" i="6"/>
  <c r="B524" i="6"/>
  <c r="B523" i="6"/>
  <c r="B522" i="6"/>
  <c r="B521" i="6"/>
  <c r="B520" i="6"/>
  <c r="B519" i="6"/>
  <c r="B518" i="6"/>
  <c r="B517" i="6"/>
  <c r="B516" i="6"/>
  <c r="B515" i="6"/>
  <c r="B514" i="6"/>
  <c r="B513" i="6"/>
  <c r="B512" i="6"/>
  <c r="B511" i="6"/>
  <c r="B510" i="6"/>
  <c r="B509" i="6"/>
  <c r="B508" i="6"/>
  <c r="B507" i="6"/>
  <c r="B506" i="6"/>
  <c r="B505" i="6"/>
  <c r="B504" i="6"/>
  <c r="B503" i="6"/>
  <c r="B502" i="6"/>
  <c r="B501" i="6"/>
  <c r="B500" i="6"/>
  <c r="B499" i="6"/>
  <c r="B498" i="6"/>
  <c r="B497" i="6"/>
  <c r="B496" i="6"/>
  <c r="B495" i="6"/>
  <c r="B494" i="6"/>
  <c r="B493" i="6"/>
  <c r="B492" i="6"/>
  <c r="B491" i="6"/>
  <c r="B490" i="6"/>
  <c r="B489" i="6"/>
  <c r="B488" i="6"/>
  <c r="B487" i="6"/>
  <c r="B486" i="6"/>
  <c r="B485" i="6"/>
  <c r="B484" i="6"/>
  <c r="B483" i="6"/>
  <c r="B482" i="6"/>
  <c r="B481" i="6"/>
  <c r="B480" i="6"/>
  <c r="B479" i="6"/>
  <c r="B478" i="6"/>
  <c r="B477" i="6"/>
  <c r="B476" i="6"/>
  <c r="B475" i="6"/>
  <c r="B474" i="6"/>
  <c r="B473" i="6"/>
  <c r="B472" i="6"/>
  <c r="B471" i="6"/>
  <c r="B470" i="6"/>
  <c r="B469" i="6"/>
  <c r="B468" i="6"/>
  <c r="B467" i="6"/>
  <c r="B466" i="6"/>
  <c r="B465" i="6"/>
  <c r="B464" i="6"/>
  <c r="B463" i="6"/>
  <c r="B462" i="6"/>
  <c r="B461" i="6"/>
  <c r="B460" i="6"/>
  <c r="B459" i="6"/>
  <c r="B458" i="6"/>
  <c r="B457" i="6"/>
  <c r="B456" i="6"/>
  <c r="B455" i="6"/>
  <c r="B454" i="6"/>
  <c r="B453" i="6"/>
  <c r="B452" i="6"/>
  <c r="B451" i="6"/>
  <c r="B450" i="6"/>
  <c r="B449" i="6"/>
  <c r="B448" i="6"/>
  <c r="B447" i="6"/>
  <c r="B446" i="6"/>
  <c r="B445" i="6"/>
  <c r="B444" i="6"/>
  <c r="B443" i="6"/>
  <c r="B442" i="6"/>
  <c r="B441" i="6"/>
  <c r="B440" i="6"/>
  <c r="B439" i="6"/>
  <c r="B438" i="6"/>
  <c r="B437" i="6"/>
  <c r="B436" i="6"/>
  <c r="B435" i="6"/>
  <c r="B434" i="6"/>
  <c r="B433" i="6"/>
  <c r="B432" i="6"/>
  <c r="B431" i="6"/>
  <c r="B430" i="6"/>
  <c r="B429" i="6"/>
  <c r="B428" i="6"/>
  <c r="B427" i="6"/>
  <c r="B426" i="6"/>
  <c r="B425" i="6"/>
  <c r="B424" i="6"/>
  <c r="B423" i="6"/>
  <c r="B422" i="6"/>
  <c r="B421" i="6"/>
  <c r="B420" i="6"/>
  <c r="B419" i="6"/>
  <c r="B418" i="6"/>
  <c r="B417" i="6"/>
  <c r="B416" i="6"/>
  <c r="B415" i="6"/>
  <c r="B414" i="6"/>
  <c r="B413" i="6"/>
  <c r="B412" i="6"/>
  <c r="B411" i="6"/>
  <c r="B410" i="6"/>
  <c r="B409" i="6"/>
  <c r="B408" i="6"/>
  <c r="B407" i="6"/>
  <c r="B406" i="6"/>
  <c r="B405" i="6"/>
  <c r="B404" i="6"/>
  <c r="B403" i="6"/>
  <c r="B402" i="6"/>
  <c r="B401" i="6"/>
  <c r="B400" i="6"/>
  <c r="B399" i="6"/>
  <c r="B398" i="6"/>
  <c r="B397" i="6"/>
  <c r="B396" i="6"/>
  <c r="B395" i="6"/>
  <c r="B394" i="6"/>
  <c r="B393" i="6"/>
  <c r="B392" i="6"/>
  <c r="B391" i="6"/>
  <c r="B390" i="6"/>
  <c r="B389" i="6"/>
  <c r="B388" i="6"/>
  <c r="B387" i="6"/>
  <c r="B386" i="6"/>
  <c r="B385" i="6"/>
  <c r="B384" i="6"/>
  <c r="B383" i="6"/>
  <c r="B382" i="6"/>
  <c r="B381" i="6"/>
  <c r="B380" i="6"/>
  <c r="B379" i="6"/>
  <c r="B378" i="6"/>
  <c r="B377" i="6"/>
  <c r="B376" i="6"/>
  <c r="B375" i="6"/>
  <c r="B374" i="6"/>
  <c r="B373" i="6"/>
  <c r="B372" i="6"/>
  <c r="B371" i="6"/>
  <c r="B370" i="6"/>
  <c r="B369" i="6"/>
  <c r="B368" i="6"/>
  <c r="B367" i="6"/>
  <c r="B366" i="6"/>
  <c r="B365" i="6"/>
  <c r="B364" i="6"/>
  <c r="B363" i="6"/>
  <c r="B362" i="6"/>
  <c r="B361" i="6"/>
  <c r="B360" i="6"/>
  <c r="B359" i="6"/>
  <c r="B358" i="6"/>
  <c r="B357" i="6"/>
  <c r="B356" i="6"/>
  <c r="B355" i="6"/>
  <c r="B354" i="6"/>
  <c r="B353" i="6"/>
  <c r="B352" i="6"/>
  <c r="B351" i="6"/>
  <c r="B350" i="6"/>
  <c r="B349" i="6"/>
  <c r="B348" i="6"/>
  <c r="B347" i="6"/>
  <c r="B346" i="6"/>
  <c r="B345" i="6"/>
  <c r="B344" i="6"/>
  <c r="B343" i="6"/>
  <c r="B342" i="6"/>
  <c r="B341" i="6"/>
  <c r="B340" i="6"/>
  <c r="B339" i="6"/>
  <c r="B338" i="6"/>
  <c r="B337" i="6"/>
  <c r="B336" i="6"/>
  <c r="B335" i="6"/>
  <c r="B334" i="6"/>
  <c r="B333" i="6"/>
  <c r="B332" i="6"/>
  <c r="B331" i="6"/>
  <c r="B330" i="6"/>
  <c r="B329" i="6"/>
  <c r="B328" i="6"/>
  <c r="B327" i="6"/>
  <c r="B326" i="6"/>
  <c r="B325" i="6"/>
  <c r="B324" i="6"/>
  <c r="B323" i="6"/>
  <c r="B322" i="6"/>
  <c r="B321" i="6"/>
  <c r="B320" i="6"/>
  <c r="B319" i="6"/>
  <c r="B318" i="6"/>
  <c r="B317" i="6"/>
  <c r="B316" i="6"/>
  <c r="B315" i="6"/>
  <c r="B314" i="6"/>
  <c r="B313" i="6"/>
  <c r="B312" i="6"/>
  <c r="B311" i="6"/>
  <c r="B310" i="6"/>
  <c r="B309" i="6"/>
  <c r="B308" i="6"/>
  <c r="B307" i="6"/>
  <c r="B306" i="6"/>
  <c r="B305" i="6"/>
  <c r="B304" i="6"/>
  <c r="B303" i="6"/>
  <c r="B302" i="6"/>
  <c r="B301" i="6"/>
  <c r="B300" i="6"/>
  <c r="B299" i="6"/>
  <c r="B298" i="6"/>
  <c r="B297" i="6"/>
  <c r="B296" i="6"/>
  <c r="B295" i="6"/>
  <c r="B294" i="6"/>
  <c r="B293" i="6"/>
  <c r="B292" i="6"/>
  <c r="B291" i="6"/>
  <c r="B290" i="6"/>
  <c r="B289" i="6"/>
  <c r="B288" i="6"/>
  <c r="B287" i="6"/>
  <c r="B286" i="6"/>
  <c r="B285" i="6"/>
  <c r="B284" i="6"/>
  <c r="B283" i="6"/>
  <c r="B282" i="6"/>
  <c r="B281" i="6"/>
  <c r="B280" i="6"/>
  <c r="B279" i="6"/>
  <c r="B278" i="6"/>
  <c r="B277" i="6"/>
  <c r="B276" i="6"/>
  <c r="B275" i="6"/>
  <c r="B274" i="6"/>
  <c r="B273" i="6"/>
  <c r="B272" i="6"/>
  <c r="B271" i="6"/>
  <c r="B270" i="6"/>
  <c r="B269" i="6"/>
  <c r="B268" i="6"/>
  <c r="B267" i="6"/>
  <c r="B266" i="6"/>
  <c r="B265" i="6"/>
  <c r="B264" i="6"/>
  <c r="B263" i="6"/>
  <c r="B262" i="6"/>
  <c r="B261" i="6"/>
  <c r="B260" i="6"/>
  <c r="B259" i="6"/>
  <c r="B258" i="6"/>
  <c r="B257" i="6"/>
  <c r="B256" i="6"/>
  <c r="B255" i="6"/>
  <c r="B254" i="6"/>
  <c r="B253" i="6"/>
  <c r="B252" i="6"/>
  <c r="B251" i="6"/>
  <c r="B250" i="6"/>
  <c r="B249" i="6"/>
  <c r="B248" i="6"/>
  <c r="B247" i="6"/>
  <c r="B246" i="6"/>
  <c r="B245" i="6"/>
  <c r="B244" i="6"/>
  <c r="B243" i="6"/>
  <c r="B242" i="6"/>
  <c r="B241" i="6"/>
  <c r="B240" i="6"/>
  <c r="B239" i="6"/>
  <c r="B238" i="6"/>
  <c r="B237" i="6"/>
  <c r="B236" i="6"/>
  <c r="B235" i="6"/>
  <c r="B234" i="6"/>
  <c r="B233" i="6"/>
  <c r="B232" i="6"/>
  <c r="B231" i="6"/>
  <c r="B230" i="6"/>
  <c r="B229" i="6"/>
  <c r="B228" i="6"/>
  <c r="B227" i="6"/>
  <c r="B226" i="6"/>
  <c r="B225" i="6"/>
  <c r="B224" i="6"/>
  <c r="B223" i="6"/>
  <c r="B222" i="6"/>
  <c r="B221" i="6"/>
  <c r="B220" i="6"/>
  <c r="B219" i="6"/>
  <c r="B218" i="6"/>
  <c r="B217" i="6"/>
  <c r="B216" i="6"/>
  <c r="B215" i="6"/>
  <c r="B214" i="6"/>
  <c r="B213" i="6"/>
  <c r="B212" i="6"/>
  <c r="B211" i="6"/>
  <c r="B210" i="6"/>
  <c r="B209" i="6"/>
  <c r="B208" i="6"/>
  <c r="B207" i="6"/>
  <c r="B206" i="6"/>
  <c r="B205" i="6"/>
  <c r="B204" i="6"/>
  <c r="B203" i="6"/>
  <c r="B202" i="6"/>
  <c r="B201" i="6"/>
  <c r="B200" i="6"/>
  <c r="B199" i="6"/>
  <c r="B198" i="6"/>
  <c r="B197" i="6"/>
  <c r="B196" i="6"/>
  <c r="B195" i="6"/>
  <c r="B194" i="6"/>
  <c r="B193" i="6"/>
  <c r="B192" i="6"/>
  <c r="B191" i="6"/>
  <c r="B190" i="6"/>
  <c r="B189" i="6"/>
  <c r="B188" i="6"/>
  <c r="B187" i="6"/>
  <c r="B186" i="6"/>
  <c r="B185" i="6"/>
  <c r="B184" i="6"/>
  <c r="B183" i="6"/>
  <c r="B182" i="6"/>
  <c r="B181" i="6"/>
  <c r="B180" i="6"/>
  <c r="B179" i="6"/>
  <c r="B178" i="6"/>
  <c r="B177" i="6"/>
  <c r="B176" i="6"/>
  <c r="B175" i="6"/>
  <c r="B174" i="6"/>
  <c r="B173" i="6"/>
  <c r="B172" i="6"/>
  <c r="B171" i="6"/>
  <c r="B170" i="6"/>
  <c r="B169" i="6"/>
  <c r="B168" i="6"/>
  <c r="B167" i="6"/>
  <c r="B166" i="6"/>
  <c r="B165" i="6"/>
  <c r="B164" i="6"/>
  <c r="B163" i="6"/>
  <c r="B162" i="6"/>
  <c r="B161" i="6"/>
  <c r="B160" i="6"/>
  <c r="B159" i="6"/>
  <c r="B158" i="6"/>
  <c r="B157" i="6"/>
  <c r="B156" i="6"/>
  <c r="B155" i="6"/>
  <c r="B154" i="6"/>
  <c r="B153" i="6"/>
  <c r="B152" i="6"/>
  <c r="B151" i="6"/>
  <c r="B150" i="6"/>
  <c r="B149" i="6"/>
  <c r="B148" i="6"/>
  <c r="B147" i="6"/>
  <c r="B146" i="6"/>
  <c r="B145" i="6"/>
  <c r="B144" i="6"/>
  <c r="B143" i="6"/>
  <c r="B142" i="6"/>
  <c r="B141" i="6"/>
  <c r="B140" i="6"/>
  <c r="B139" i="6"/>
  <c r="B138" i="6"/>
  <c r="B137" i="6"/>
  <c r="B136" i="6"/>
  <c r="B135" i="6"/>
  <c r="B134" i="6"/>
  <c r="B133" i="6"/>
  <c r="B132" i="6"/>
  <c r="B131" i="6"/>
  <c r="B130" i="6"/>
  <c r="B129" i="6"/>
  <c r="B128" i="6"/>
  <c r="B127" i="6"/>
  <c r="B126" i="6"/>
  <c r="B125" i="6"/>
  <c r="B124" i="6"/>
  <c r="B123" i="6"/>
  <c r="B122" i="6"/>
  <c r="B121" i="6"/>
  <c r="B120" i="6"/>
  <c r="B119" i="6"/>
  <c r="B118" i="6"/>
  <c r="B117" i="6"/>
  <c r="B116" i="6"/>
  <c r="B115" i="6"/>
  <c r="B114" i="6"/>
  <c r="B113" i="6"/>
  <c r="B112" i="6"/>
  <c r="B111" i="6"/>
  <c r="B110" i="6"/>
  <c r="B109" i="6"/>
  <c r="B108" i="6"/>
  <c r="B107" i="6"/>
  <c r="B106" i="6"/>
  <c r="B105" i="6"/>
  <c r="B104" i="6"/>
  <c r="B103" i="6"/>
  <c r="B102" i="6"/>
  <c r="B101" i="6"/>
  <c r="B100" i="6"/>
  <c r="B99" i="6"/>
  <c r="B98" i="6"/>
  <c r="B97" i="6"/>
  <c r="B96" i="6"/>
  <c r="B95" i="6"/>
  <c r="B94" i="6"/>
  <c r="B93" i="6"/>
  <c r="B92" i="6"/>
  <c r="B91" i="6"/>
  <c r="B90" i="6"/>
  <c r="B89" i="6"/>
  <c r="B88" i="6"/>
  <c r="B87" i="6"/>
  <c r="B86" i="6"/>
  <c r="B85" i="6"/>
  <c r="B84" i="6"/>
  <c r="B83" i="6"/>
  <c r="B82" i="6"/>
  <c r="B81" i="6"/>
  <c r="B80" i="6"/>
  <c r="B79" i="6"/>
  <c r="B78" i="6"/>
  <c r="B77" i="6"/>
  <c r="B76" i="6"/>
  <c r="B75" i="6"/>
  <c r="B74" i="6"/>
  <c r="B73" i="6"/>
  <c r="B72" i="6"/>
  <c r="B71" i="6"/>
  <c r="B70" i="6"/>
  <c r="B69" i="6"/>
  <c r="B68" i="6"/>
  <c r="B67" i="6"/>
  <c r="B66" i="6"/>
  <c r="B65" i="6"/>
  <c r="B64" i="6"/>
  <c r="B63" i="6"/>
  <c r="B62" i="6"/>
  <c r="B61" i="6"/>
  <c r="B60" i="6"/>
  <c r="B59" i="6"/>
  <c r="B58" i="6"/>
  <c r="B57" i="6"/>
  <c r="B56" i="6"/>
  <c r="B55" i="6"/>
  <c r="B54" i="6"/>
  <c r="B53" i="6"/>
  <c r="B52" i="6"/>
  <c r="B51" i="6"/>
  <c r="B50" i="6"/>
  <c r="B49" i="6"/>
  <c r="B48" i="6"/>
  <c r="B47" i="6"/>
  <c r="B46" i="6"/>
  <c r="B45" i="6"/>
  <c r="B44" i="6"/>
  <c r="B43" i="6"/>
  <c r="B42" i="6"/>
  <c r="B41" i="6"/>
  <c r="B40" i="6"/>
  <c r="B39" i="6"/>
  <c r="B38" i="6"/>
  <c r="B37" i="6"/>
  <c r="B36" i="6"/>
  <c r="B35" i="6"/>
  <c r="B34" i="6"/>
  <c r="B33" i="6"/>
  <c r="B32" i="6"/>
  <c r="B31" i="6"/>
  <c r="B30" i="6"/>
  <c r="B29" i="6"/>
  <c r="B28" i="6"/>
  <c r="B27" i="6"/>
  <c r="B26" i="6"/>
  <c r="B25" i="6"/>
  <c r="B24" i="6"/>
  <c r="B23" i="6"/>
  <c r="B22" i="6"/>
  <c r="B21" i="6"/>
  <c r="B20" i="6"/>
  <c r="B19" i="6"/>
  <c r="B18" i="6"/>
  <c r="B17" i="6"/>
  <c r="B16" i="6"/>
  <c r="B15" i="6"/>
  <c r="B14" i="6"/>
  <c r="B13" i="6"/>
  <c r="B12" i="6"/>
  <c r="B11" i="6"/>
  <c r="B10" i="6"/>
  <c r="B9" i="6"/>
  <c r="B8" i="6"/>
  <c r="B7" i="6"/>
  <c r="B6" i="6"/>
  <c r="B5" i="6"/>
  <c r="B4" i="6"/>
  <c r="V1152" i="5"/>
  <c r="V1086" i="5"/>
  <c r="V1085" i="5"/>
  <c r="V1078" i="5"/>
  <c r="V1076" i="5"/>
  <c r="BC118" i="3"/>
  <c r="BB118" i="3"/>
  <c r="BA118" i="3"/>
  <c r="AZ118" i="3"/>
  <c r="AY118" i="3"/>
  <c r="AX118" i="3"/>
  <c r="AW118" i="3"/>
  <c r="AV118" i="3"/>
  <c r="AU118" i="3"/>
  <c r="AT118" i="3"/>
  <c r="AS118" i="3"/>
  <c r="AR118" i="3"/>
  <c r="AQ118" i="3"/>
  <c r="AP118" i="3"/>
  <c r="AO118" i="3"/>
  <c r="AN118" i="3"/>
  <c r="AM118" i="3"/>
  <c r="AL118" i="3"/>
  <c r="AK118" i="3"/>
  <c r="AJ118" i="3"/>
  <c r="AI118" i="3"/>
  <c r="AH118" i="3"/>
  <c r="AG118" i="3"/>
  <c r="AF118" i="3"/>
  <c r="AE118" i="3"/>
  <c r="AD118" i="3"/>
  <c r="AC118" i="3"/>
  <c r="AB118" i="3"/>
  <c r="AA118" i="3"/>
  <c r="Z118" i="3"/>
  <c r="Y118" i="3"/>
  <c r="X118" i="3"/>
  <c r="W118" i="3"/>
  <c r="V118" i="3"/>
  <c r="U118" i="3"/>
  <c r="T118" i="3"/>
  <c r="S118" i="3"/>
  <c r="R118" i="3"/>
  <c r="Q118" i="3"/>
  <c r="P118" i="3"/>
  <c r="O118" i="3"/>
  <c r="N118" i="3"/>
  <c r="M118" i="3"/>
  <c r="L118" i="3"/>
  <c r="K118" i="3"/>
  <c r="J118" i="3"/>
  <c r="I118" i="3"/>
  <c r="H118" i="3"/>
  <c r="G118" i="3"/>
  <c r="BD117" i="3"/>
  <c r="C117" i="3"/>
  <c r="BD116" i="3"/>
  <c r="C116" i="3"/>
  <c r="BD115" i="3"/>
  <c r="C115" i="3"/>
  <c r="BD114" i="3"/>
  <c r="C114" i="3"/>
  <c r="BD113" i="3"/>
  <c r="C113" i="3"/>
  <c r="BD112" i="3"/>
  <c r="C112" i="3" s="1"/>
  <c r="BD111" i="3"/>
  <c r="C111" i="3" s="1"/>
  <c r="BD110" i="3"/>
  <c r="C110" i="3"/>
  <c r="BD109" i="3"/>
  <c r="C109" i="3"/>
  <c r="BD108" i="3"/>
  <c r="C108" i="3"/>
  <c r="BD107" i="3"/>
  <c r="C107" i="3"/>
  <c r="BD106" i="3"/>
  <c r="C106" i="3"/>
  <c r="BD105" i="3"/>
  <c r="C105" i="3"/>
  <c r="BD104" i="3"/>
  <c r="C104" i="3" s="1"/>
  <c r="BD103" i="3"/>
  <c r="C103" i="3" s="1"/>
  <c r="BD102" i="3"/>
  <c r="C102" i="3"/>
  <c r="BD101" i="3"/>
  <c r="C101" i="3"/>
  <c r="BD100" i="3"/>
  <c r="C100" i="3"/>
  <c r="BD99" i="3"/>
  <c r="C99" i="3"/>
  <c r="BD98" i="3"/>
  <c r="C98" i="3"/>
  <c r="BD97" i="3"/>
  <c r="C97" i="3"/>
  <c r="BD96" i="3"/>
  <c r="C96" i="3" s="1"/>
  <c r="BD95" i="3"/>
  <c r="C95" i="3" s="1"/>
  <c r="BD94" i="3"/>
  <c r="C94" i="3"/>
  <c r="BD93" i="3"/>
  <c r="C93" i="3"/>
  <c r="BD92" i="3"/>
  <c r="C92" i="3" s="1"/>
  <c r="BD91" i="3"/>
  <c r="C91" i="3"/>
  <c r="BD90" i="3"/>
  <c r="C90" i="3"/>
  <c r="BD89" i="3"/>
  <c r="C89" i="3"/>
  <c r="BD88" i="3"/>
  <c r="C88" i="3" s="1"/>
  <c r="BD87" i="3"/>
  <c r="C87" i="3" s="1"/>
  <c r="BD86" i="3"/>
  <c r="C86" i="3"/>
  <c r="BD85" i="3"/>
  <c r="C85" i="3"/>
  <c r="BD84" i="3"/>
  <c r="C84" i="3" s="1"/>
  <c r="BD83" i="3"/>
  <c r="C83" i="3" s="1"/>
  <c r="BD82" i="3"/>
  <c r="C82" i="3"/>
  <c r="BD81" i="3"/>
  <c r="C81" i="3"/>
  <c r="BD80" i="3"/>
  <c r="C80" i="3" s="1"/>
  <c r="BD79" i="3"/>
  <c r="C79" i="3" s="1"/>
  <c r="BD78" i="3"/>
  <c r="C78" i="3"/>
  <c r="BD77" i="3"/>
  <c r="C77" i="3"/>
  <c r="BD76" i="3"/>
  <c r="C76" i="3"/>
  <c r="BD75" i="3"/>
  <c r="C75" i="3" s="1"/>
  <c r="BD74" i="3"/>
  <c r="C74" i="3" s="1"/>
  <c r="BD73" i="3"/>
  <c r="C73" i="3"/>
  <c r="BD72" i="3"/>
  <c r="C72" i="3" s="1"/>
  <c r="BD71" i="3"/>
  <c r="C71" i="3" s="1"/>
  <c r="BD70" i="3"/>
  <c r="C70" i="3"/>
  <c r="BD69" i="3"/>
  <c r="C69" i="3"/>
  <c r="BD68" i="3"/>
  <c r="C68" i="3"/>
  <c r="BD67" i="3"/>
  <c r="C67" i="3"/>
  <c r="BD66" i="3"/>
  <c r="C66" i="3" s="1"/>
  <c r="BD65" i="3"/>
  <c r="C65" i="3" s="1"/>
  <c r="BD64" i="3"/>
  <c r="C64" i="3" s="1"/>
  <c r="BD63" i="3"/>
  <c r="C63" i="3" s="1"/>
  <c r="BD62" i="3"/>
  <c r="C62" i="3"/>
  <c r="BD61" i="3"/>
  <c r="C61" i="3"/>
  <c r="BD60" i="3"/>
  <c r="C60" i="3"/>
  <c r="BD59" i="3"/>
  <c r="C59" i="3"/>
  <c r="BD58" i="3"/>
  <c r="C58" i="3"/>
  <c r="BD57" i="3"/>
  <c r="C57" i="3" s="1"/>
  <c r="BD56" i="3"/>
  <c r="C56" i="3" s="1"/>
  <c r="BD55" i="3"/>
  <c r="C55" i="3" s="1"/>
  <c r="BD54" i="3"/>
  <c r="C54" i="3"/>
  <c r="BD53" i="3"/>
  <c r="C53" i="3"/>
  <c r="BD52" i="3"/>
  <c r="C52" i="3"/>
  <c r="BD51" i="3"/>
  <c r="C51" i="3"/>
  <c r="BD50" i="3"/>
  <c r="C50" i="3"/>
  <c r="BD49" i="3"/>
  <c r="C49" i="3"/>
  <c r="BD48" i="3"/>
  <c r="C48" i="3" s="1"/>
  <c r="BD47" i="3"/>
  <c r="C47" i="3" s="1"/>
  <c r="BD46" i="3"/>
  <c r="C46" i="3"/>
  <c r="BD45" i="3"/>
  <c r="C45" i="3"/>
  <c r="BD44" i="3"/>
  <c r="C44" i="3"/>
  <c r="BD43" i="3"/>
  <c r="C43" i="3"/>
  <c r="BD42" i="3"/>
  <c r="C42" i="3"/>
  <c r="BD41" i="3"/>
  <c r="C41" i="3"/>
  <c r="BD40" i="3"/>
  <c r="C40" i="3" s="1"/>
  <c r="BD39" i="3"/>
  <c r="C39" i="3" s="1"/>
  <c r="BD38" i="3"/>
  <c r="C38" i="3"/>
  <c r="BD37" i="3"/>
  <c r="C37" i="3"/>
  <c r="BD36" i="3"/>
  <c r="C36" i="3"/>
  <c r="BD35" i="3"/>
  <c r="C35" i="3"/>
  <c r="BD34" i="3"/>
  <c r="C34" i="3"/>
  <c r="BD33" i="3"/>
  <c r="C33" i="3"/>
  <c r="BD32" i="3"/>
  <c r="C32" i="3" s="1"/>
  <c r="BD31" i="3"/>
  <c r="C31" i="3" s="1"/>
  <c r="BD30" i="3"/>
  <c r="C30" i="3"/>
  <c r="BD29" i="3"/>
  <c r="C29" i="3"/>
  <c r="BD28" i="3"/>
  <c r="C28" i="3" s="1"/>
  <c r="BD27" i="3"/>
  <c r="C27" i="3"/>
  <c r="BD26" i="3"/>
  <c r="C26" i="3"/>
  <c r="BD25" i="3"/>
  <c r="C25" i="3"/>
  <c r="BD24" i="3"/>
  <c r="C24" i="3" s="1"/>
  <c r="BD23" i="3"/>
  <c r="C23" i="3" s="1"/>
  <c r="BD22" i="3"/>
  <c r="C22" i="3"/>
  <c r="BD21" i="3"/>
  <c r="C21" i="3"/>
  <c r="BD20" i="3"/>
  <c r="C20" i="3" s="1"/>
  <c r="BD19" i="3"/>
  <c r="C19" i="3" s="1"/>
  <c r="BD18" i="3"/>
  <c r="C18" i="3"/>
  <c r="BD17" i="3"/>
  <c r="C17" i="3"/>
  <c r="BD16" i="3"/>
  <c r="C16" i="3" s="1"/>
  <c r="BD15" i="3"/>
  <c r="C15" i="3" s="1"/>
  <c r="BD14" i="3"/>
  <c r="C14" i="3"/>
  <c r="BD13" i="3"/>
  <c r="C13" i="3"/>
  <c r="BD12" i="3"/>
  <c r="C12" i="3"/>
  <c r="BD11" i="3"/>
  <c r="C11" i="3" s="1"/>
  <c r="BD10" i="3"/>
  <c r="C10" i="3" s="1"/>
  <c r="BD9" i="3"/>
  <c r="C9" i="3"/>
  <c r="BD8" i="3"/>
  <c r="C8" i="3" s="1"/>
  <c r="BD7" i="3"/>
  <c r="C7" i="3" s="1"/>
  <c r="BD6" i="3"/>
  <c r="C6" i="3"/>
  <c r="BD5" i="3"/>
  <c r="C5" i="3"/>
  <c r="BD4" i="3"/>
  <c r="C4" i="3"/>
  <c r="BD3" i="3"/>
  <c r="C3" i="3"/>
  <c r="O1005" i="2"/>
  <c r="J1005" i="2"/>
  <c r="E1005" i="2"/>
  <c r="O980" i="2"/>
  <c r="J980" i="2"/>
  <c r="E980" i="2"/>
  <c r="O953" i="2"/>
  <c r="J953" i="2"/>
  <c r="E953" i="2"/>
  <c r="O927" i="2"/>
  <c r="J927" i="2"/>
  <c r="E927" i="2"/>
  <c r="O905" i="2"/>
  <c r="J905" i="2"/>
  <c r="E905" i="2"/>
  <c r="O879" i="2"/>
  <c r="J879" i="2"/>
  <c r="E879" i="2"/>
  <c r="O856" i="2"/>
  <c r="J856" i="2"/>
  <c r="E856" i="2"/>
  <c r="O835" i="2"/>
  <c r="J835" i="2"/>
  <c r="E835" i="2"/>
  <c r="O812" i="2"/>
  <c r="J812" i="2"/>
  <c r="E812" i="2"/>
  <c r="O790" i="2"/>
  <c r="J790" i="2"/>
  <c r="E790" i="2"/>
  <c r="O768" i="2"/>
  <c r="J768" i="2"/>
  <c r="E768" i="2"/>
  <c r="O746" i="2"/>
  <c r="J746" i="2"/>
  <c r="E746" i="2"/>
  <c r="O725" i="2"/>
  <c r="J725" i="2"/>
  <c r="E725" i="2"/>
  <c r="O703" i="2"/>
  <c r="J703" i="2"/>
  <c r="E703" i="2"/>
  <c r="O681" i="2"/>
  <c r="J681" i="2"/>
  <c r="E681" i="2"/>
  <c r="O659" i="2"/>
  <c r="J659" i="2"/>
  <c r="E659" i="2"/>
  <c r="O636" i="2"/>
  <c r="J636" i="2"/>
  <c r="E636" i="2"/>
  <c r="O615" i="2"/>
  <c r="J615" i="2"/>
  <c r="E615" i="2"/>
  <c r="O592" i="2"/>
  <c r="J592" i="2"/>
  <c r="E592" i="2"/>
  <c r="O568" i="2"/>
  <c r="J568" i="2"/>
  <c r="E568" i="2"/>
  <c r="O546" i="2"/>
  <c r="J546" i="2"/>
  <c r="E546" i="2"/>
  <c r="O525" i="2"/>
  <c r="J525" i="2"/>
  <c r="E525" i="2"/>
  <c r="O502" i="2"/>
  <c r="J502" i="2"/>
  <c r="E502" i="2"/>
  <c r="O481" i="2"/>
  <c r="J481" i="2"/>
  <c r="E481" i="2"/>
  <c r="O454" i="2"/>
  <c r="J454" i="2"/>
  <c r="E454" i="2"/>
  <c r="O434" i="2"/>
  <c r="J434" i="2"/>
  <c r="E434" i="2"/>
  <c r="O414" i="2"/>
  <c r="E414" i="2"/>
  <c r="J404" i="2"/>
  <c r="J391" i="2" s="1"/>
  <c r="O391" i="2"/>
  <c r="E391" i="2"/>
  <c r="O370" i="2"/>
  <c r="J370" i="2"/>
  <c r="E370" i="2"/>
  <c r="O342" i="2"/>
  <c r="J342" i="2"/>
  <c r="E342" i="2"/>
  <c r="O323" i="2"/>
  <c r="J323" i="2"/>
  <c r="E323" i="2"/>
  <c r="O303" i="2"/>
  <c r="J303" i="2"/>
  <c r="E303" i="2"/>
  <c r="O283" i="2"/>
  <c r="J283" i="2"/>
  <c r="E283" i="2"/>
  <c r="O264" i="2"/>
  <c r="J264" i="2"/>
  <c r="E264" i="2"/>
  <c r="O245" i="2"/>
  <c r="J245" i="2"/>
  <c r="E245" i="2"/>
  <c r="O225" i="2"/>
  <c r="J225" i="2"/>
  <c r="E225" i="2"/>
  <c r="O208" i="2"/>
  <c r="J208" i="2"/>
  <c r="E208" i="2"/>
  <c r="O190" i="2"/>
  <c r="J190" i="2"/>
  <c r="E190" i="2"/>
  <c r="O173" i="2"/>
  <c r="J173" i="2"/>
  <c r="E173" i="2"/>
  <c r="O156" i="2"/>
  <c r="J156" i="2"/>
  <c r="E156" i="2"/>
  <c r="O139" i="2"/>
  <c r="J139" i="2"/>
  <c r="E139" i="2"/>
  <c r="O122" i="2"/>
  <c r="J122" i="2"/>
  <c r="E122" i="2"/>
  <c r="O105" i="2"/>
  <c r="J105" i="2"/>
  <c r="E105" i="2"/>
  <c r="O88" i="2"/>
  <c r="J88" i="2"/>
  <c r="E88" i="2"/>
  <c r="O70" i="2"/>
  <c r="J70" i="2"/>
  <c r="E70" i="2"/>
  <c r="O52" i="2"/>
  <c r="J52" i="2"/>
  <c r="E52" i="2"/>
  <c r="O37" i="2"/>
  <c r="J37" i="2"/>
  <c r="E37" i="2"/>
  <c r="O20" i="2"/>
  <c r="J20" i="2"/>
  <c r="E20" i="2"/>
  <c r="O4" i="2"/>
  <c r="J4" i="2"/>
  <c r="E4" i="2"/>
</calcChain>
</file>

<file path=xl/sharedStrings.xml><?xml version="1.0" encoding="utf-8"?>
<sst xmlns="http://schemas.openxmlformats.org/spreadsheetml/2006/main" count="32367" uniqueCount="3715">
  <si>
    <t>B-TYTÖT, TSU  1977 – 2025</t>
  </si>
  <si>
    <t>SIJOITUKSET  1977</t>
  </si>
  <si>
    <t>B - TYTÖT  1977</t>
  </si>
  <si>
    <t>Lapuan Virkiä</t>
  </si>
  <si>
    <t>Riihimäen Pallonlyöjät</t>
  </si>
  <si>
    <t>Ulvilan Pesä-Veikot</t>
  </si>
  <si>
    <t>SIJOITUKSET  1978</t>
  </si>
  <si>
    <t>B - TYTÖT  1978</t>
  </si>
  <si>
    <t>Oulun Lippo</t>
  </si>
  <si>
    <t>Imatran Pallo-Veikot</t>
  </si>
  <si>
    <t>SIJOITUKSET  1979</t>
  </si>
  <si>
    <t>B - TYTÖT  1979</t>
  </si>
  <si>
    <t>Nurmon Jymy</t>
  </si>
  <si>
    <t>LOPPUOTTELUT</t>
  </si>
  <si>
    <t>Haminan Palloilijat</t>
  </si>
  <si>
    <t>-</t>
  </si>
  <si>
    <t>Haminan Palloilijat mestari juoksuin  27-14</t>
  </si>
  <si>
    <t>SIJOITUKSET  1980</t>
  </si>
  <si>
    <t>B - TYTÖT  1980</t>
  </si>
  <si>
    <t>Hyvinkään Tahko</t>
  </si>
  <si>
    <t>PUOLIVÄLIERÄT</t>
  </si>
  <si>
    <t>VÄLIERÄT</t>
  </si>
  <si>
    <t>PRONSSIOTTELUT</t>
  </si>
  <si>
    <t>Hyvinkään Tahko pronssia juoksuin  14-13</t>
  </si>
  <si>
    <t>Alajärven Ankkurit</t>
  </si>
  <si>
    <t>Jyväskylän Kiri</t>
  </si>
  <si>
    <t>SIJOITUKSET  1981</t>
  </si>
  <si>
    <t>B - TYTÖT  1981</t>
  </si>
  <si>
    <t>SIJOITUKSET  1982</t>
  </si>
  <si>
    <t>B - TYTÖT  1982</t>
  </si>
  <si>
    <t>Ikaalisten Tarmo</t>
  </si>
  <si>
    <t>SIJOITUKSET  1983</t>
  </si>
  <si>
    <t>B - TYTÖT  1983</t>
  </si>
  <si>
    <t>Outokummun Partio</t>
  </si>
  <si>
    <t>SIJOITUKSET  1984</t>
  </si>
  <si>
    <t>B - TYTÖT  1984</t>
  </si>
  <si>
    <t>Vähänkyrön Viesti</t>
  </si>
  <si>
    <t>SIJOITUKSET  1985</t>
  </si>
  <si>
    <t>B - TYTÖT  1985</t>
  </si>
  <si>
    <t>Roihuvuoren Roihu</t>
  </si>
  <si>
    <t>Kokemäen Kova-Väki</t>
  </si>
  <si>
    <t>Siilinjärven Ponnistus</t>
  </si>
  <si>
    <t>Kauhajoen Karhu</t>
  </si>
  <si>
    <t>Mansen Pesäpallo</t>
  </si>
  <si>
    <t>Roihu</t>
  </si>
  <si>
    <t>Puurtilan Kisa-Pojat</t>
  </si>
  <si>
    <t>Seinäjoen Maila-Jussit</t>
  </si>
  <si>
    <t>Harjavallan Jymy</t>
  </si>
  <si>
    <t>Seinäjoen Maila-Jussit mestari juoksuin  15-9</t>
  </si>
  <si>
    <t>SIJOITUKSET  1986</t>
  </si>
  <si>
    <t>B - TYTÖT  1986</t>
  </si>
  <si>
    <t>Viinijärven Urheilijat</t>
  </si>
  <si>
    <t>Viinijärven Urheilijat luovutti</t>
  </si>
  <si>
    <t>Nurmon Jymy luovutti toisen ottelun</t>
  </si>
  <si>
    <t>SIJOITUKSET  1987</t>
  </si>
  <si>
    <t>B - TYTÖT  1987</t>
  </si>
  <si>
    <t>Ilomantsin Urheilijat</t>
  </si>
  <si>
    <t>Kajaanin Pallokerho</t>
  </si>
  <si>
    <t>Haapajärven Kiilat</t>
  </si>
  <si>
    <t>Sotkamon Jymy</t>
  </si>
  <si>
    <t>Iisalmen NMKY</t>
  </si>
  <si>
    <t>SIJOITUKSET  1988</t>
  </si>
  <si>
    <t>B - TYTÖT  1988</t>
  </si>
  <si>
    <t>Hämeenkyrön Räpsä</t>
  </si>
  <si>
    <t>Kuusankosken Puhti</t>
  </si>
  <si>
    <t>Hyvinkään Tahko luovutti toisen ottelun</t>
  </si>
  <si>
    <t>Pesäkarhut</t>
  </si>
  <si>
    <t>Vimpelin Veto</t>
  </si>
  <si>
    <t>Fera</t>
  </si>
  <si>
    <t>SIJOITUKSET  1989</t>
  </si>
  <si>
    <t>B - TYTÖT  1989</t>
  </si>
  <si>
    <t>Pattijoen Urheilijat</t>
  </si>
  <si>
    <t>luov.</t>
  </si>
  <si>
    <t>Vuokatin Veto</t>
  </si>
  <si>
    <t>Lahden Mailaveikot</t>
  </si>
  <si>
    <t>Leppävirran Viri</t>
  </si>
  <si>
    <t>Mietaan Nuorisoseuran Urheilijat</t>
  </si>
  <si>
    <t>Kankaanpään Maila</t>
  </si>
  <si>
    <t>SIJOITUKSET  1990</t>
  </si>
  <si>
    <t>B - TYTÖT  1990</t>
  </si>
  <si>
    <t>Pesä Ysit</t>
  </si>
  <si>
    <t>Kiteen Pallo-90</t>
  </si>
  <si>
    <t>Vaasan Maila</t>
  </si>
  <si>
    <t>Kotkan Into</t>
  </si>
  <si>
    <t>Nokian Urheilijat</t>
  </si>
  <si>
    <t>SIJOITUKSET  1991</t>
  </si>
  <si>
    <t>B - TYTÖT  1991</t>
  </si>
  <si>
    <t>Siilinjärven Pesis</t>
  </si>
  <si>
    <t>Kouvolan Pallonlyöjät</t>
  </si>
  <si>
    <t>Turku-Pesis</t>
  </si>
  <si>
    <t>Oulunsalon Vasama</t>
  </si>
  <si>
    <t>SIJOITUKSET  1992</t>
  </si>
  <si>
    <t>B - TYTÖT  1992</t>
  </si>
  <si>
    <t>Mikkelin Pallonlyöjät</t>
  </si>
  <si>
    <t>Joensuun Maila</t>
  </si>
  <si>
    <t>Virkkalan Kiri</t>
  </si>
  <si>
    <t>Haapajärven Pesä-Kiilat</t>
  </si>
  <si>
    <t>SIJOITUKSET  1993</t>
  </si>
  <si>
    <t>B - TYTÖT  1993</t>
  </si>
  <si>
    <t>I  VÄLIERÄT</t>
  </si>
  <si>
    <t>Vihdin Pallo</t>
  </si>
  <si>
    <t>Nurmeksen Sepot</t>
  </si>
  <si>
    <t>II VÄLIERÄT</t>
  </si>
  <si>
    <t>Kuhmon Kiva</t>
  </si>
  <si>
    <t>Palokan Urheilijat</t>
  </si>
  <si>
    <t>Reisjärven Pilke</t>
  </si>
  <si>
    <t>Jurvan Urheilijat</t>
  </si>
  <si>
    <t>LOPPUSARJA</t>
  </si>
  <si>
    <t xml:space="preserve"> O -  2  -  1  -  0   JUOKSUT</t>
  </si>
  <si>
    <t>PIST</t>
  </si>
  <si>
    <t>10  -  9  -  1  -  0     120-38</t>
  </si>
  <si>
    <t>10  -  7  -  0  -  3      88-75</t>
  </si>
  <si>
    <t>10  -  5  -  1  -  4      77-53</t>
  </si>
  <si>
    <t>10  -  4  -  2  -  4      92-85</t>
  </si>
  <si>
    <t>10  -  2  -  0  -  8     66-100</t>
  </si>
  <si>
    <t>10  -  1  -  0  -  9     41-133</t>
  </si>
  <si>
    <t>SIJOITUKSET  1994</t>
  </si>
  <si>
    <t>B - TYTÖT  1994</t>
  </si>
  <si>
    <t>Peräseinäjoen Toive</t>
  </si>
  <si>
    <t>Loimaan Palloilijat</t>
  </si>
  <si>
    <t>Hausjärven Kopparit</t>
  </si>
  <si>
    <t>Raahen Vesa</t>
  </si>
  <si>
    <t>Ylihärmän Junkkarit</t>
  </si>
  <si>
    <t>O -  2  -  1  -  0   JUOKSUT</t>
  </si>
  <si>
    <t>8  -  6  -  1  -  1       73-50</t>
  </si>
  <si>
    <t>8  -  5  -  0  -  3       95-72</t>
  </si>
  <si>
    <t>8  -  2  -  2  -  4       72-85</t>
  </si>
  <si>
    <t>8  -  3  -  0  -  5       51-74</t>
  </si>
  <si>
    <t>8  -  2  -  1  -  5       49-65</t>
  </si>
  <si>
    <t>SIJOITUKSET  1995</t>
  </si>
  <si>
    <t>B - TYTÖT  1995</t>
  </si>
  <si>
    <t>(13-0, 3-0)</t>
  </si>
  <si>
    <t>(0-8, 2-8)</t>
  </si>
  <si>
    <t>(5-3, 4-1)</t>
  </si>
  <si>
    <t>Lappajärven Veikot</t>
  </si>
  <si>
    <t>(2-4, 0-1)</t>
  </si>
  <si>
    <t>(2-10, 2-3)</t>
  </si>
  <si>
    <t>(15-0, 3-1)</t>
  </si>
  <si>
    <t>(7-1, 3-0)</t>
  </si>
  <si>
    <t>(8-15, 3-8)</t>
  </si>
  <si>
    <t>(12-4, 19-3)</t>
  </si>
  <si>
    <t>Vetelin Urheilijat</t>
  </si>
  <si>
    <t>(4-3, 3-9, 0-1)</t>
  </si>
  <si>
    <t>(17-6, 0-11, 7-8)</t>
  </si>
  <si>
    <t>(15-4, 9-5)</t>
  </si>
  <si>
    <t>Ähtäri Pesis</t>
  </si>
  <si>
    <t>(4-17, 6-11)</t>
  </si>
  <si>
    <t>(17-5, 2-1)</t>
  </si>
  <si>
    <t>(5-4, 5-4)</t>
  </si>
  <si>
    <t>(7-4, 2-2)</t>
  </si>
  <si>
    <t>(6-12, 3-0, 2-3)</t>
  </si>
  <si>
    <t>O -  3  -  2  -  1  -  0   JUOK</t>
  </si>
  <si>
    <t>6  -  4  -  4  -  1  -  0   112-50</t>
  </si>
  <si>
    <t>6  -  4  -  4  -  1  -  0    96-36</t>
  </si>
  <si>
    <t>6  -  2  -  0  -  0  -  4    55-77</t>
  </si>
  <si>
    <t>6  -  0  -  0  -  0  -  6   26-126</t>
  </si>
  <si>
    <t>SIJOITUKSET  1996</t>
  </si>
  <si>
    <t>B - TYTÖT  1996</t>
  </si>
  <si>
    <t>(6-2, 6-0)</t>
  </si>
  <si>
    <t>(0-6, 2-8)</t>
  </si>
  <si>
    <t>(4-0, 4-2)</t>
  </si>
  <si>
    <t>(8-3, 6-6)</t>
  </si>
  <si>
    <t>(19-2, 6-6)</t>
  </si>
  <si>
    <t>Seinäjoen Maila-Jussit ja Peräseinäjoen Toive suoraan välieriin</t>
  </si>
  <si>
    <t>(8-4, 4-7, 1-3)</t>
  </si>
  <si>
    <t>(1-0, 3-1)</t>
  </si>
  <si>
    <t>(7-4, 2-4, 4-0)</t>
  </si>
  <si>
    <t>(1-4, 9-10)</t>
  </si>
  <si>
    <t>(0-3, 2-4)</t>
  </si>
  <si>
    <t>(2-4, 5-3, 1-1, 3-2)</t>
  </si>
  <si>
    <t>(1-2, 6-1, 2-0)</t>
  </si>
  <si>
    <t>(3-12, 1-4)</t>
  </si>
  <si>
    <t>SIJOITUKSET  1997</t>
  </si>
  <si>
    <t>B - TYTÖT  1997</t>
  </si>
  <si>
    <t>(6-3, 7-1)</t>
  </si>
  <si>
    <t>(4-3, 6-22, 0-1)</t>
  </si>
  <si>
    <t>Ilmajoen Kisailijat</t>
  </si>
  <si>
    <t>(3-4, 12-11, 2-0)</t>
  </si>
  <si>
    <t>(1-3, 0-1)</t>
  </si>
  <si>
    <t>(5-1, 18-0)</t>
  </si>
  <si>
    <t>(7-0, 6-4)</t>
  </si>
  <si>
    <t>(8-3, 2-0)</t>
  </si>
  <si>
    <t>(5-3, 2-6, 1-1, 5-4)</t>
  </si>
  <si>
    <t>(7-6, 7-3)</t>
  </si>
  <si>
    <t>(6-4, 3-1)</t>
  </si>
  <si>
    <t>(10-2, 9-10, 0-3)</t>
  </si>
  <si>
    <t>(4-6, 6-15)</t>
  </si>
  <si>
    <t>(10-4, 7-1)</t>
  </si>
  <si>
    <t>(0-3, 3-3)</t>
  </si>
  <si>
    <t>(0-8, 1-8)</t>
  </si>
  <si>
    <t>(4-0, 4-1)</t>
  </si>
  <si>
    <t>(4-1, 1-3, 0-1)</t>
  </si>
  <si>
    <t>(6-7, 4-9)</t>
  </si>
  <si>
    <t>(8-3, 9-5)</t>
  </si>
  <si>
    <t>(7-5, 9-0)</t>
  </si>
  <si>
    <t>(3-8, 4-1, 0-0, 2-1)</t>
  </si>
  <si>
    <t>(6-2, 0-3, 0-2)</t>
  </si>
  <si>
    <t>SIJOITUKSET  1998</t>
  </si>
  <si>
    <t>B - TYTÖT  1998</t>
  </si>
  <si>
    <t>(25-1, 15-1)</t>
  </si>
  <si>
    <t>(7-7, 4-5)</t>
  </si>
  <si>
    <t>Kajaanin Hymy</t>
  </si>
  <si>
    <t>(6-0,5-1)</t>
  </si>
  <si>
    <t>(2-3, 3-2, 2-2, 3-4)</t>
  </si>
  <si>
    <t>(3-2, 7-1)</t>
  </si>
  <si>
    <t>(1-2, 3-5)</t>
  </si>
  <si>
    <t>(5-1, 2-4, 1-1, 3-2)</t>
  </si>
  <si>
    <t>(1-1, 1-3)</t>
  </si>
  <si>
    <t>(7-0, 6-12, 1-0)</t>
  </si>
  <si>
    <t>(0-2, 3-6)</t>
  </si>
  <si>
    <t>(6-1, 2-0)</t>
  </si>
  <si>
    <t>(2-1, 2-0)</t>
  </si>
  <si>
    <t>(2-2, 2-0)</t>
  </si>
  <si>
    <t>(6-2, 3-1)</t>
  </si>
  <si>
    <t>(6-6, 4-10)</t>
  </si>
  <si>
    <t>(2-0, 4-4)</t>
  </si>
  <si>
    <t>(1-8, 5-1, 1-0)</t>
  </si>
  <si>
    <t>(1-5, 5-2, 8-0)</t>
  </si>
  <si>
    <t>SIJOITUKSET  1999</t>
  </si>
  <si>
    <t>B - TYTÖT  1999</t>
  </si>
  <si>
    <t>Ti</t>
  </si>
  <si>
    <t>(3-6, 2-2)</t>
  </si>
  <si>
    <t>Pe</t>
  </si>
  <si>
    <t>(3-5, 2-2)</t>
  </si>
  <si>
    <t>Ma</t>
  </si>
  <si>
    <t>(4-8, 6-1, 1-1, 2-4)</t>
  </si>
  <si>
    <t>(10-3, 10-2)</t>
  </si>
  <si>
    <t>(0-8, 3-3)</t>
  </si>
  <si>
    <t>Fera ja Ilmajoen Kisailijat suoraan välieriin</t>
  </si>
  <si>
    <t>(5-1, 7-5)</t>
  </si>
  <si>
    <t>(8-4, 4-4)</t>
  </si>
  <si>
    <t>(4-4, 2-2, 2-0)</t>
  </si>
  <si>
    <t>(3-4, 7-6, 0-1)</t>
  </si>
  <si>
    <t>(2-2, 2-6)</t>
  </si>
  <si>
    <t>(3-2, 1-3, 0-0, 2-3)</t>
  </si>
  <si>
    <t>(6-2, 2-2)</t>
  </si>
  <si>
    <t>(8-7, 0-8, 1-0)</t>
  </si>
  <si>
    <t>(5-2, 0-4, 0-0, 9-7)</t>
  </si>
  <si>
    <t>(4-5, 4-1, 1-0)</t>
  </si>
  <si>
    <t>(1-0, 5-1)</t>
  </si>
  <si>
    <t>(8-5, 6-5)</t>
  </si>
  <si>
    <t>SIJOITUKSET  2000</t>
  </si>
  <si>
    <t>B - TYTÖT  2000</t>
  </si>
  <si>
    <t>Ylihärmän Pesis-Junkkarit</t>
  </si>
  <si>
    <t>(4-4, 2-3)</t>
  </si>
  <si>
    <t>(13-1, 2-4, 0-0, 1-4)</t>
  </si>
  <si>
    <t>(2-1, 1-7, 0-1)</t>
  </si>
  <si>
    <t>(4-3, 8-5)</t>
  </si>
  <si>
    <t>(3-1, 4-2)</t>
  </si>
  <si>
    <t>(5-1, 3-5, 1-0)</t>
  </si>
  <si>
    <t>Fera ja Vihdin Pallo suoraan välieriin</t>
  </si>
  <si>
    <t>(6-3, 0-0)</t>
  </si>
  <si>
    <t>(2-6, 0-0)</t>
  </si>
  <si>
    <t>(3-5, 8-3, 0-0, 2-1)</t>
  </si>
  <si>
    <t>(0-2, 4-3, 0-1)</t>
  </si>
  <si>
    <t>(3-1, 15-1)</t>
  </si>
  <si>
    <t>(3-3, 6-1)</t>
  </si>
  <si>
    <t>(3-3, 0-7)</t>
  </si>
  <si>
    <t>SIJOITUKSET  2001</t>
  </si>
  <si>
    <t>B - TYTÖT  2001</t>
  </si>
  <si>
    <t>(4-2, 9-6)</t>
  </si>
  <si>
    <t>(2-1, 2-, 0-1)</t>
  </si>
  <si>
    <t>(3-1, 2-12, 2-1)</t>
  </si>
  <si>
    <t>(17-0, 10-3)</t>
  </si>
  <si>
    <t>(3-2, 0-2, 1-0)</t>
  </si>
  <si>
    <t>Ylihärmän Pesis-Junkkarit ja Pattijoen Urheilijat suoraan välieriin</t>
  </si>
  <si>
    <t>(6-2, 8-0)</t>
  </si>
  <si>
    <t>(5-1, 1-11, 1-1, 0-1)</t>
  </si>
  <si>
    <t>(2-0, 5-1)</t>
  </si>
  <si>
    <t>(5-10, 0-1)</t>
  </si>
  <si>
    <t>(2-3, 11-3, 1-0)</t>
  </si>
  <si>
    <t>(2-5, 2-7)</t>
  </si>
  <si>
    <t>(4-2, 1-4, 0-1)</t>
  </si>
  <si>
    <t>(1-6, 6-0, 1-0)</t>
  </si>
  <si>
    <t>SIJOITUKSET  2002</t>
  </si>
  <si>
    <t>B - TYTÖT  2002</t>
  </si>
  <si>
    <t>Hämeenlinnan Paukku</t>
  </si>
  <si>
    <t>(3-2, 2-3, 1-0)</t>
  </si>
  <si>
    <t>(0-4, 0-8)</t>
  </si>
  <si>
    <t>(3-5, 6-9)</t>
  </si>
  <si>
    <t>(4-1, 3-3)</t>
  </si>
  <si>
    <t>Tyrnävän Tempaus</t>
  </si>
  <si>
    <t>(5-1, 5-1)</t>
  </si>
  <si>
    <t>(2-4, 2-2)</t>
  </si>
  <si>
    <t>(6-9, 15-1, 2-1)</t>
  </si>
  <si>
    <t>(4-10, 1-2)</t>
  </si>
  <si>
    <t>(5-1, 9-3)</t>
  </si>
  <si>
    <t>(1-2, 1-13)</t>
  </si>
  <si>
    <t>(2-3, 2-5)</t>
  </si>
  <si>
    <t>(3-5, 1-1)</t>
  </si>
  <si>
    <t>(4-2, 2-5, 0-0, 3-2)</t>
  </si>
  <si>
    <t>(4-2, 6-1)</t>
  </si>
  <si>
    <t>Su</t>
  </si>
  <si>
    <t>(3-1, 3-1)</t>
  </si>
  <si>
    <t>To</t>
  </si>
  <si>
    <t>(8-0, 3-3)</t>
  </si>
  <si>
    <t>(2-0, 6-3)</t>
  </si>
  <si>
    <t>(1-2, 5-9)</t>
  </si>
  <si>
    <t>SIJOITUKSET  2003</t>
  </si>
  <si>
    <t>B - TYTÖT  2003</t>
  </si>
  <si>
    <t>(12-4, 5-0)</t>
  </si>
  <si>
    <t>(3-6, 4-3, 0-0, 2-3)</t>
  </si>
  <si>
    <t>(5-3, 10-7)</t>
  </si>
  <si>
    <t>(2-3, 3-6)</t>
  </si>
  <si>
    <t>(7-2, 4-5, 2-1)</t>
  </si>
  <si>
    <t>(3-3, 7-6)</t>
  </si>
  <si>
    <t>(9-6, 9-3)</t>
  </si>
  <si>
    <t>(5-1, 8-3)</t>
  </si>
  <si>
    <t>(7-1, 6-6)</t>
  </si>
  <si>
    <t>(2-0, 8-5)</t>
  </si>
  <si>
    <t>(4-2, 5-3)</t>
  </si>
  <si>
    <t>(2-2, 7-1)</t>
  </si>
  <si>
    <t>(3-4, 4-1, 0-2)</t>
  </si>
  <si>
    <t>(5-1, 14-2)</t>
  </si>
  <si>
    <t>(4-1, 2-2)</t>
  </si>
  <si>
    <t>(2-0, 7-2)</t>
  </si>
  <si>
    <t>(5-4, 2-3, 0-0, 3-4)</t>
  </si>
  <si>
    <t>(1-0, 4-1)</t>
  </si>
  <si>
    <t>(1-0, 3-2)</t>
  </si>
  <si>
    <t>(2-1, 3-1)</t>
  </si>
  <si>
    <t>SIJOITUKSET  2004</t>
  </si>
  <si>
    <t>B - TYTÖT  2004</t>
  </si>
  <si>
    <t>(1-3, 4-5)</t>
  </si>
  <si>
    <t>(2-7, 5-5)</t>
  </si>
  <si>
    <t>(15-3, 3-0)</t>
  </si>
  <si>
    <t>(12-4, 10-4)</t>
  </si>
  <si>
    <t>(7-1, 2-2)</t>
  </si>
  <si>
    <t>(2-1, 4-3)</t>
  </si>
  <si>
    <t>La</t>
  </si>
  <si>
    <t>(8-2, 7-0)</t>
  </si>
  <si>
    <t>(3-3, 2-7)</t>
  </si>
  <si>
    <t>Mynämäen Vesa</t>
  </si>
  <si>
    <t>(6-3, 8-1)</t>
  </si>
  <si>
    <t>(2-4, 5-5)</t>
  </si>
  <si>
    <t>(4-2, 8-4)</t>
  </si>
  <si>
    <t>(4-3, 3-0)</t>
  </si>
  <si>
    <t>(0-4, 2-2)</t>
  </si>
  <si>
    <t>(5-3, 5-0)</t>
  </si>
  <si>
    <t>(2-3, 0-2)</t>
  </si>
  <si>
    <t>(9-4, 9-4)</t>
  </si>
  <si>
    <t>(3-3, 5-1)</t>
  </si>
  <si>
    <t>(3-10, 6-5, 1-1, 3-2)</t>
  </si>
  <si>
    <t>(6-5, 2-2)</t>
  </si>
  <si>
    <t>(2-1, 10-6)</t>
  </si>
  <si>
    <t>(3-2, 4-2)</t>
  </si>
  <si>
    <t>SIJOITUKSET  2005</t>
  </si>
  <si>
    <t>B - TYTÖT  2005</t>
  </si>
  <si>
    <t>PeTo-Jussit</t>
  </si>
  <si>
    <t>(2-5, 8-0, 0-1)</t>
  </si>
  <si>
    <t>(3-4, 3-4)</t>
  </si>
  <si>
    <t>(7-11, 1-0, 1-0)</t>
  </si>
  <si>
    <t>(6-4, 6-7, 0-1)</t>
  </si>
  <si>
    <t>(4-1, 1-1)</t>
  </si>
  <si>
    <t xml:space="preserve">Jyväskylän Kirittäret </t>
  </si>
  <si>
    <t>Kymi-Pesis</t>
  </si>
  <si>
    <t>Vantaanjoen Juoksu</t>
  </si>
  <si>
    <t>Ylöjärven Pallo</t>
  </si>
  <si>
    <t>SIJOITUKSET  2006</t>
  </si>
  <si>
    <t>B - TYTÖT  2006</t>
  </si>
  <si>
    <t>(1-1, 2-3)</t>
  </si>
  <si>
    <t>(3-2, 5-10, 0-1)</t>
  </si>
  <si>
    <t>(3-7, 4-5)</t>
  </si>
  <si>
    <t>(5-1, 3-3)</t>
  </si>
  <si>
    <t>(2-1, 8-2)</t>
  </si>
  <si>
    <t>(3-1, 3-2)</t>
  </si>
  <si>
    <t>(11-1, 5-1)</t>
  </si>
  <si>
    <t>(9-1, 5-2)</t>
  </si>
  <si>
    <t>(7-3, 1-4, 4-0)</t>
  </si>
  <si>
    <t>Ruoveden Pirkat</t>
  </si>
  <si>
    <t>Lapuan Virkiä  2</t>
  </si>
  <si>
    <t>(8-1, 4-5, 2-0)</t>
  </si>
  <si>
    <t>(2-3, 5-0, 0-0, 2-3)</t>
  </si>
  <si>
    <t>SIJOITUKSET  2007</t>
  </si>
  <si>
    <t>B - TYTÖT  2007</t>
  </si>
  <si>
    <t>(10-1, 6-5)</t>
  </si>
  <si>
    <t>(5-0, 6-3)</t>
  </si>
  <si>
    <t>(22-7, 8-11, 1-0)</t>
  </si>
  <si>
    <t>(9-3, 5-1)</t>
  </si>
  <si>
    <t>(3-7, 5-6)</t>
  </si>
  <si>
    <t>(9-6, 3-9, 0-0, 4-2)</t>
  </si>
  <si>
    <t>(5-1, 6-6)</t>
  </si>
  <si>
    <t>Oulun Lippo Juniorit</t>
  </si>
  <si>
    <t>(0-0, 5-7)</t>
  </si>
  <si>
    <t>(3-2, 0-2, 0-1)</t>
  </si>
  <si>
    <t>(7-7, 14-3)</t>
  </si>
  <si>
    <t>Laitilan Jyske</t>
  </si>
  <si>
    <t>Kankaanpään Maila  2</t>
  </si>
  <si>
    <t>SIJOITUKSET  2008</t>
  </si>
  <si>
    <t>B - TYTÖT  2008</t>
  </si>
  <si>
    <t>(3-0, 5-3)</t>
  </si>
  <si>
    <t>(0-0, 8-2)</t>
  </si>
  <si>
    <t>(7-2, 0-2, 1-0)</t>
  </si>
  <si>
    <t>(7-3, 7-1)</t>
  </si>
  <si>
    <t>(2-7, 3-2, 0-2)</t>
  </si>
  <si>
    <t>(4-4, 3-2)</t>
  </si>
  <si>
    <t>(12-6, 2-0)</t>
  </si>
  <si>
    <t>(8-6, 3-1)</t>
  </si>
  <si>
    <t>Pöytyän Urheilijat</t>
  </si>
  <si>
    <t>Helsingin Puna-Mustat</t>
  </si>
  <si>
    <t>Toholammin Urheilijat</t>
  </si>
  <si>
    <t>Kempeleen Kiri</t>
  </si>
  <si>
    <t>SIJOITUKSET  2009</t>
  </si>
  <si>
    <t>B - TYTÖT  2009</t>
  </si>
  <si>
    <t>(2-3, 6-1, 1-2)</t>
  </si>
  <si>
    <t>(2-6, 2-1, 0-1)</t>
  </si>
  <si>
    <t>(4-1, 1-0)</t>
  </si>
  <si>
    <t>(8-6, 5-0)</t>
  </si>
  <si>
    <t>(2-3, 0-5)</t>
  </si>
  <si>
    <t>(2-0, 3-1)</t>
  </si>
  <si>
    <t>(1-1, 3-3, 2-5)</t>
  </si>
  <si>
    <t>(4-7, 1-4)</t>
  </si>
  <si>
    <t>(5-1, 8-7)</t>
  </si>
  <si>
    <t>Pesäkarhut  2</t>
  </si>
  <si>
    <t>Ilmajoen Kisailijat  2</t>
  </si>
  <si>
    <t>Susirajan Maila</t>
  </si>
  <si>
    <t>Loimaan Palloilijat Junioripesis</t>
  </si>
  <si>
    <t>Kinnarin Pesis 2006</t>
  </si>
  <si>
    <t>SIJOITUKSET  2010</t>
  </si>
  <si>
    <t>B - TYTÖT  2010</t>
  </si>
  <si>
    <t>(3-3, 3-0)</t>
  </si>
  <si>
    <t>(1-6, 1-8)</t>
  </si>
  <si>
    <t>(3-5, 1-11)</t>
  </si>
  <si>
    <t>(2-0, 8-7)</t>
  </si>
  <si>
    <t>(7-1, 2-0)</t>
  </si>
  <si>
    <t>(2-4, 1-2)</t>
  </si>
  <si>
    <t>(1-4, 8-5, 0-1)</t>
  </si>
  <si>
    <t>(2-4, 1-4)</t>
  </si>
  <si>
    <t>(7-0, 2-2)</t>
  </si>
  <si>
    <t>Ylistaron Kilpa-Veljet</t>
  </si>
  <si>
    <t>SIJOITUKSET  2011</t>
  </si>
  <si>
    <t>B - TYTÖT  2011</t>
  </si>
  <si>
    <t>(1-2, 1-0, 1-2)</t>
  </si>
  <si>
    <t>(2-1, 1-3, 0.0, 0-2)</t>
  </si>
  <si>
    <t>(6-6, 3-4)</t>
  </si>
  <si>
    <t>(1-14, 2-6)</t>
  </si>
  <si>
    <t>(3-0, 1-2,0-0, 1-2)</t>
  </si>
  <si>
    <t>(1-2, 1-2)</t>
  </si>
  <si>
    <t>(3-9, 5-2, 1-0)</t>
  </si>
  <si>
    <t>Seinäjoen Maila-Jussit  2</t>
  </si>
  <si>
    <t>(3-1, 3-4, 0-1)</t>
  </si>
  <si>
    <t>(1-2, 5-5)</t>
  </si>
  <si>
    <t>(6-1, 3-5, 3-0)</t>
  </si>
  <si>
    <t>Fera  2</t>
  </si>
  <si>
    <t>Jyväskylän Kirittäret  2</t>
  </si>
  <si>
    <t>SIJOITUKSET  2012</t>
  </si>
  <si>
    <t>B - TYTÖT  2012</t>
  </si>
  <si>
    <t>(7-1, 2-1)</t>
  </si>
  <si>
    <t>(3-1, 5-9, 0-1)</t>
  </si>
  <si>
    <t>(5-1, 1-6, 0-1)</t>
  </si>
  <si>
    <t>(2-1, 4-2)</t>
  </si>
  <si>
    <t>(7-8, 2-1, 1-0)</t>
  </si>
  <si>
    <t>(1-1, 4-1)</t>
  </si>
  <si>
    <t>(5-3, 1-7, 2-0)</t>
  </si>
  <si>
    <t>(5-2, 10-2)</t>
  </si>
  <si>
    <t>(0-4, 6-0, 0-0, 2-3)</t>
  </si>
  <si>
    <t>Fera  3</t>
  </si>
  <si>
    <t>Oulun Lippo Juniorit  2</t>
  </si>
  <si>
    <t>Espoon Pesis</t>
  </si>
  <si>
    <t>Vimpelin Veto  2</t>
  </si>
  <si>
    <t>SIJOITUKSET  2013</t>
  </si>
  <si>
    <t>B - TYTÖT  2013</t>
  </si>
  <si>
    <t>(2-1, 2-5, 0-0, 2-3)</t>
  </si>
  <si>
    <t>(8-6, 4-2)</t>
  </si>
  <si>
    <t>(3-11, 2-0, 0-1)</t>
  </si>
  <si>
    <t>(1-3, 7-2, 1-0)</t>
  </si>
  <si>
    <t>(4-2, 1-0)</t>
  </si>
  <si>
    <t>(4-4, 1-2)</t>
  </si>
  <si>
    <t>(6-5, 3-7, 1-0)</t>
  </si>
  <si>
    <t>(1-3, 3-0, 2-4)</t>
  </si>
  <si>
    <t>Puijon Pesisjuniorit</t>
  </si>
  <si>
    <t>SIJOITUKSET  2014</t>
  </si>
  <si>
    <t>B - TYTÖT  2014</t>
  </si>
  <si>
    <t>(5-4, 6-5)</t>
  </si>
  <si>
    <t>(1-2, 2-4)</t>
  </si>
  <si>
    <t>(6-0, 5-1)</t>
  </si>
  <si>
    <t>(4-5, 6-0, 0-0, 2-3)</t>
  </si>
  <si>
    <t>(1-1, 11-3)</t>
  </si>
  <si>
    <t>(4-3, 3-1)</t>
  </si>
  <si>
    <t>(4-3, 2-0)</t>
  </si>
  <si>
    <t>Ke</t>
  </si>
  <si>
    <t>(0-3, 1-3)</t>
  </si>
  <si>
    <t>(5-1. 6-4)</t>
  </si>
  <si>
    <t>Ylivieskan Kuula</t>
  </si>
  <si>
    <t>SIJOITUKSET  2015</t>
  </si>
  <si>
    <t>B - TYTÖT  2015</t>
  </si>
  <si>
    <t>Oulun Lipottaret</t>
  </si>
  <si>
    <t>(9-2, 6-7, 1-0)</t>
  </si>
  <si>
    <t>(8-2, 4-2)</t>
  </si>
  <si>
    <t>(3-2, 1-2, 1-1, 3-4)</t>
  </si>
  <si>
    <t>(4-3, 9-0)</t>
  </si>
  <si>
    <t>(2-0, 8-6)</t>
  </si>
  <si>
    <t>(11-8, 2-1)</t>
  </si>
  <si>
    <t>(13-3, 3-0)</t>
  </si>
  <si>
    <t>(2-0, 6-2)</t>
  </si>
  <si>
    <t>(0-1, 3-1, 1-0)</t>
  </si>
  <si>
    <t>Mailajuniorit</t>
  </si>
  <si>
    <t>(7-5, 4-4)</t>
  </si>
  <si>
    <t>(3-2, 1-5, 1-2)</t>
  </si>
  <si>
    <t>(1-2, 4-3, 6-1)</t>
  </si>
  <si>
    <t>(2-4, 2-11)</t>
  </si>
  <si>
    <t>Peräseinäjoen Toive  2</t>
  </si>
  <si>
    <t>(4-0, 6-4)</t>
  </si>
  <si>
    <t>(0-4, 2-1, 0-3)</t>
  </si>
  <si>
    <t>Oulun Lipottaret  2</t>
  </si>
  <si>
    <t>(3-5, 3-0, 0-2)</t>
  </si>
  <si>
    <t>(16-2, 3-2)</t>
  </si>
  <si>
    <t>(5-1, 1-0)</t>
  </si>
  <si>
    <t>(1-4, 3-2, 1-1, 1-3)</t>
  </si>
  <si>
    <t>SIJOITUKSET  2016</t>
  </si>
  <si>
    <t>B - TYTÖT  2016</t>
  </si>
  <si>
    <t>(9-4, 3-4, 0-1)</t>
  </si>
  <si>
    <t>(7-0, 5-0)</t>
  </si>
  <si>
    <t>(3-4, 1-6)</t>
  </si>
  <si>
    <t>(9-3, 6-5)</t>
  </si>
  <si>
    <t>(6-5, 2-0)</t>
  </si>
  <si>
    <t>(4-4, 4-4, 2-0)</t>
  </si>
  <si>
    <t>(3-2, 12-6)</t>
  </si>
  <si>
    <t>(2-2, 1-1, 0-0, 1-3)</t>
  </si>
  <si>
    <t>(7-7, 2-11)</t>
  </si>
  <si>
    <t>(0-0, 5-1)</t>
  </si>
  <si>
    <t>(12-0, 10-0)</t>
  </si>
  <si>
    <t>(2-5, 1-13)</t>
  </si>
  <si>
    <t>Mailattaret</t>
  </si>
  <si>
    <t>(13-3, 5-2)</t>
  </si>
  <si>
    <t>(4-3, 1-4, 0-1)</t>
  </si>
  <si>
    <t>Nurmon Jymy  2</t>
  </si>
  <si>
    <t>(10-7, 9-2)</t>
  </si>
  <si>
    <t>(2-10, 2-5)</t>
  </si>
  <si>
    <t>Kempeleen Kiri  2</t>
  </si>
  <si>
    <t>SIJOITUKSET  2017</t>
  </si>
  <si>
    <t>B - TYTÖT  2017</t>
  </si>
  <si>
    <t>(4-3, 11-2)</t>
  </si>
  <si>
    <t>(4-14, 1-3)</t>
  </si>
  <si>
    <t>(7-4, 6-0)</t>
  </si>
  <si>
    <t>(2-8, 2-3)</t>
  </si>
  <si>
    <t>(6-2, 3-4, 0-1)</t>
  </si>
  <si>
    <t>(1-3, 5-3, 0-1)</t>
  </si>
  <si>
    <t>(0-0, 4-1)</t>
  </si>
  <si>
    <t>(5-4, 5-1)</t>
  </si>
  <si>
    <t>(9-1, 6-5)</t>
  </si>
  <si>
    <t>(3-7, 5-18)</t>
  </si>
  <si>
    <t>(1-1, 3-4)</t>
  </si>
  <si>
    <t>Hyvinkään Tahko  2</t>
  </si>
  <si>
    <t>(3-0, 2-0)</t>
  </si>
  <si>
    <t>(0-1, 2-1, 0-0, 3-2)</t>
  </si>
  <si>
    <t>(1-0, 1-0)</t>
  </si>
  <si>
    <t>(11-7, 2-2)</t>
  </si>
  <si>
    <t>(2-0, 2-0)</t>
  </si>
  <si>
    <t>(2-8, 8-6, 1-0)</t>
  </si>
  <si>
    <t>Oulaisten Huima</t>
  </si>
  <si>
    <t>(14-0, 8-2)</t>
  </si>
  <si>
    <t>Kiimingin Urheilijat</t>
  </si>
  <si>
    <t>(2-1, 1-5, 1-2)</t>
  </si>
  <si>
    <t>SIJOITUKSET  2018</t>
  </si>
  <si>
    <t>B - TYTÖT  2018</t>
  </si>
  <si>
    <t>(8-2, 4-4)</t>
  </si>
  <si>
    <t>Janakkalan Jana</t>
  </si>
  <si>
    <t>(0-2, 1-2)</t>
  </si>
  <si>
    <t>(6-6, 3-11)</t>
  </si>
  <si>
    <t>(0-3, 3-2, 1-1, 1-2)</t>
  </si>
  <si>
    <t>(2-3, 1-2)</t>
  </si>
  <si>
    <t>(0-4, 4-1, 1-0)</t>
  </si>
  <si>
    <t>(0-8, 4-1, 2-0)</t>
  </si>
  <si>
    <t>(3-2, 0-4, 0-0, 3-2)</t>
  </si>
  <si>
    <t>(2-1, 5-6, 3-2)</t>
  </si>
  <si>
    <t>(6-2, 12-2)</t>
  </si>
  <si>
    <t>(1-6, 5-6)</t>
  </si>
  <si>
    <t>(4-2, 4-1)</t>
  </si>
  <si>
    <t>(1-2, 3-2, 1-2)</t>
  </si>
  <si>
    <t>(0-4, 3-0, 2-0)</t>
  </si>
  <si>
    <t>Muhoksen Pallo-Salamat</t>
  </si>
  <si>
    <t>(7-3, 1-1)</t>
  </si>
  <si>
    <t>(1-6, 1-4)</t>
  </si>
  <si>
    <t>(3-3, 2-2, 0-0, 2-0)</t>
  </si>
  <si>
    <t>(2-1, 2-3, 0-0, 2-1)</t>
  </si>
  <si>
    <t>(8-2, 0-3, 0-0, 2-3)</t>
  </si>
  <si>
    <t>Roihu 2</t>
  </si>
  <si>
    <t>SIJOITUKSET  2019</t>
  </si>
  <si>
    <t>B - TYTÖT  2019</t>
  </si>
  <si>
    <t>(1-2, 5-0, 1-0)</t>
  </si>
  <si>
    <t>(4-3, 5-1)</t>
  </si>
  <si>
    <t>(5-0, 8-2)</t>
  </si>
  <si>
    <t>(3-4, 16-1, 1-0)</t>
  </si>
  <si>
    <t>(3-5, 4-3, 3-3, 1-2)</t>
  </si>
  <si>
    <t>(1-2, 5-7)</t>
  </si>
  <si>
    <t>(3-1, 7-1)</t>
  </si>
  <si>
    <t>(3-0, 3-10, 2-1)</t>
  </si>
  <si>
    <t>(4-3, 8-1)</t>
  </si>
  <si>
    <t>(1-4, 2-9)</t>
  </si>
  <si>
    <t>(3-6, 8-8)</t>
  </si>
  <si>
    <t>(5-1, 3-2)</t>
  </si>
  <si>
    <t>(8-1, 4-7, 4-2)</t>
  </si>
  <si>
    <t>(1-5, 2-11)</t>
  </si>
  <si>
    <t>(4-1, 6-3)</t>
  </si>
  <si>
    <t>(1-3, 3-5)</t>
  </si>
  <si>
    <t>(5-2, 0-2, 1-5)</t>
  </si>
  <si>
    <t>(3-2, 4-6, 0-0, 2-0)</t>
  </si>
  <si>
    <t>SIJOITUKSET  2020</t>
  </si>
  <si>
    <t>B-TYTÖT  2020</t>
  </si>
  <si>
    <t>(8-2, 2-3, 1-0)</t>
  </si>
  <si>
    <t>(4-2, 7-2)</t>
  </si>
  <si>
    <t>PRONSSIOTTELU</t>
  </si>
  <si>
    <t>(2-2, 3-3, 3-1)</t>
  </si>
  <si>
    <t>(9-4, 3-4, 1-1, 3-4)</t>
  </si>
  <si>
    <t>(4-3, 4-2)</t>
  </si>
  <si>
    <t>SIJOITUKSET  2021</t>
  </si>
  <si>
    <t>B-TYTÖT  2021</t>
  </si>
  <si>
    <t>peruttu</t>
  </si>
  <si>
    <t>(3-2, 6-3)</t>
  </si>
  <si>
    <t>(4-9, 6-5, 2-0)</t>
  </si>
  <si>
    <t>(11-4, 2-4, 0-0, 2-3)</t>
  </si>
  <si>
    <t>(5-1, 2-8, 0-1)</t>
  </si>
  <si>
    <t>(4-1, 2-1)</t>
  </si>
  <si>
    <t>(1-6, 4-3, 1-3)</t>
  </si>
  <si>
    <t>(4-8, 5-5)</t>
  </si>
  <si>
    <t>(1-0, 7-2)</t>
  </si>
  <si>
    <t>(1-1, 0-7)</t>
  </si>
  <si>
    <t>(5-3, 1-3, 3-0)</t>
  </si>
  <si>
    <t>(1-2, 3-7)</t>
  </si>
  <si>
    <t>(0-7, 1-3)</t>
  </si>
  <si>
    <t>(3-0, 2-2)</t>
  </si>
  <si>
    <t>SIJOITUKSET  2022</t>
  </si>
  <si>
    <t>B-TYTÖT  2022</t>
  </si>
  <si>
    <t>(8-5, 8-3)</t>
  </si>
  <si>
    <t>(0-1, 1-9)</t>
  </si>
  <si>
    <t>13-1, 1-6, 1-0)</t>
  </si>
  <si>
    <t>(2-7, 0-2)</t>
  </si>
  <si>
    <t>(2-1, 5-0)</t>
  </si>
  <si>
    <t>(2-3, 3-11)</t>
  </si>
  <si>
    <t>(6-8,0-3)</t>
  </si>
  <si>
    <t>(3-3, 2-0)</t>
  </si>
  <si>
    <t>(2-5, 4-9)</t>
  </si>
  <si>
    <t>(6-0, 10-0)</t>
  </si>
  <si>
    <t>(5-1, 7-3)</t>
  </si>
  <si>
    <t>(9-8, 1-2, 0-3)</t>
  </si>
  <si>
    <t>(8-4, 2-1)</t>
  </si>
  <si>
    <t>(3-2, 2-0)</t>
  </si>
  <si>
    <t>SIJOITUKSET  2023</t>
  </si>
  <si>
    <t>B-TYTÖT  2023</t>
  </si>
  <si>
    <t>(5-2, 13-0</t>
  </si>
  <si>
    <t>(2-2, 2-3)</t>
  </si>
  <si>
    <t>(5-1, 6-4</t>
  </si>
  <si>
    <t>(9-3, 5-4)</t>
  </si>
  <si>
    <t>(2-0, 1-1)</t>
  </si>
  <si>
    <t>(3-2, 1-3, 1-1, 4-3)</t>
  </si>
  <si>
    <t>(5-0, 3-3)</t>
  </si>
  <si>
    <t>(7-6, 2-7, 0-0, 1-3)</t>
  </si>
  <si>
    <t>Manse PP</t>
  </si>
  <si>
    <t>(1-0, 0-1, 1-0)</t>
  </si>
  <si>
    <t>(7-6, 4-0)</t>
  </si>
  <si>
    <t>(2-1, 2-10, 0-1)</t>
  </si>
  <si>
    <t>(1-10, 7-0, 0-0, 1-0)</t>
  </si>
  <si>
    <t>(7-4, 2-1)</t>
  </si>
  <si>
    <t>(2-0, 1-2, 0-1)</t>
  </si>
  <si>
    <t>(4-6, 6-3, 0-0, 1-3)</t>
  </si>
  <si>
    <t>(0-3, 6-2, 1-1, 1-0)</t>
  </si>
  <si>
    <t>(0-6, 4-4)</t>
  </si>
  <si>
    <t>SIJOITUKSET  2024</t>
  </si>
  <si>
    <t>B-TYTÖT  2024</t>
  </si>
  <si>
    <t>(5-4, 12-0)</t>
  </si>
  <si>
    <t>(6-17, 3-9)</t>
  </si>
  <si>
    <t>(5-3, 2-3, 1-1, 3-0)</t>
  </si>
  <si>
    <t>(0-2, 5-0, 1-0)</t>
  </si>
  <si>
    <t>(1-4, 4-3, 1-0)</t>
  </si>
  <si>
    <t>(7-0, 4-5, 2-2, 3-2)</t>
  </si>
  <si>
    <t>(2-6, 3-4)</t>
  </si>
  <si>
    <t>(2-4, 0-8)</t>
  </si>
  <si>
    <t>(3-2, 11-2)</t>
  </si>
  <si>
    <t>(1-0, 5-3)</t>
  </si>
  <si>
    <t>(4-3, 5-5)</t>
  </si>
  <si>
    <t>(2-4, 2-3)</t>
  </si>
  <si>
    <t>Pattijoen Urheilijat Juniorit</t>
  </si>
  <si>
    <t>(1-0, 1-4, 1-1, 3-2)</t>
  </si>
  <si>
    <t>(5-2, 6-0)</t>
  </si>
  <si>
    <t>(1-2, 1-0, 0-0, 2-3)</t>
  </si>
  <si>
    <t>SIJOITUKSET  2025</t>
  </si>
  <si>
    <t>B-TYTÖT  2025</t>
  </si>
  <si>
    <t>(8-2, 3-5, 0-1)</t>
  </si>
  <si>
    <t>(0-3, 0-2)</t>
  </si>
  <si>
    <t>(1-4, 3-2, 1-0)</t>
  </si>
  <si>
    <t>(4-3, 5-2)</t>
  </si>
  <si>
    <t>(4-5, 3-3)</t>
  </si>
  <si>
    <t>(6-3, 2-0)</t>
  </si>
  <si>
    <t>(6-0, 1-0)</t>
  </si>
  <si>
    <t>(5-5, 0-9)</t>
  </si>
  <si>
    <t>(6-5, 0-6, 5-0)</t>
  </si>
  <si>
    <t>(2-1, 3-6, 0-0, 5-3)</t>
  </si>
  <si>
    <t>(1-0, 0-0)</t>
  </si>
  <si>
    <t>(2-9, 4-1, 0-0, 1-2)</t>
  </si>
  <si>
    <t>(8-2, 3-3)</t>
  </si>
  <si>
    <t>(3-3, 5-3)</t>
  </si>
  <si>
    <t>(5-3, 2-2)</t>
  </si>
  <si>
    <t>(6-3, 5-4)</t>
  </si>
  <si>
    <t>10-6, 3-1)</t>
  </si>
  <si>
    <t>(0-3, 4-1, 1-2) s</t>
  </si>
  <si>
    <t>MITALISTIT 1977 – 2025</t>
  </si>
  <si>
    <t>KULTAA  1977</t>
  </si>
  <si>
    <t>synt.aika</t>
  </si>
  <si>
    <t>synt.paikka</t>
  </si>
  <si>
    <t>PP</t>
  </si>
  <si>
    <t>HOPEAA  1977</t>
  </si>
  <si>
    <t>PRONSSIA  1977</t>
  </si>
  <si>
    <t>KULTAA  1978</t>
  </si>
  <si>
    <t>HOPEAA  1978</t>
  </si>
  <si>
    <t>PRONSSIA  1978</t>
  </si>
  <si>
    <t>Anne Ylinen</t>
  </si>
  <si>
    <t>Johanna Turja</t>
  </si>
  <si>
    <t>Pirjo Katajamäki</t>
  </si>
  <si>
    <t>Minna Kansanaho</t>
  </si>
  <si>
    <t>Riitta Katajamäki</t>
  </si>
  <si>
    <t>Kirsi Eväsoja</t>
  </si>
  <si>
    <t>Sisko-Maria Perälä</t>
  </si>
  <si>
    <t>Hannele Lensu</t>
  </si>
  <si>
    <t>Minna Kuntsi</t>
  </si>
  <si>
    <t>Paula Ketola</t>
  </si>
  <si>
    <t>Tarja Mattila</t>
  </si>
  <si>
    <t>Tuija Saikkonen</t>
  </si>
  <si>
    <t>Paavo Lakaniemi, pj</t>
  </si>
  <si>
    <t>KULTAA  1979</t>
  </si>
  <si>
    <t>HOPEAA  1979</t>
  </si>
  <si>
    <t>PRONSSIA  1979</t>
  </si>
  <si>
    <t>KULTAA  1980</t>
  </si>
  <si>
    <t>HOPEAA  1980</t>
  </si>
  <si>
    <t>PRONSSIA  1980</t>
  </si>
  <si>
    <t>Jaana Pulliainen</t>
  </si>
  <si>
    <t>Leena Sarkola</t>
  </si>
  <si>
    <t>Helinä Mörä-Harju</t>
  </si>
  <si>
    <t>Marjo Simola</t>
  </si>
  <si>
    <t>Pirjo Ahokas</t>
  </si>
  <si>
    <t>Sanna Vuorinen</t>
  </si>
  <si>
    <t>Merja Laine</t>
  </si>
  <si>
    <t>Kirsi Kästämä</t>
  </si>
  <si>
    <t>xx.xx.1967</t>
  </si>
  <si>
    <t>Päivi Kairivirta</t>
  </si>
  <si>
    <t>Marina Aleksejev</t>
  </si>
  <si>
    <t>Nina Ahvenainen</t>
  </si>
  <si>
    <t>Tiina Majuri</t>
  </si>
  <si>
    <t>Ari Skyttä, pj</t>
  </si>
  <si>
    <t>KULTAA  1981</t>
  </si>
  <si>
    <t>HOPEAA  1981</t>
  </si>
  <si>
    <t>PRONSSIA  1981</t>
  </si>
  <si>
    <t>Niina Ahvenainen</t>
  </si>
  <si>
    <t>Satu Mattila</t>
  </si>
  <si>
    <t>KULTAA  1982</t>
  </si>
  <si>
    <t>HOPEAA  1982</t>
  </si>
  <si>
    <t>PRONSSIA  1982</t>
  </si>
  <si>
    <t>Elina Lepistö</t>
  </si>
  <si>
    <t>Kirsi Penttinen</t>
  </si>
  <si>
    <t>Nina Koskelainen</t>
  </si>
  <si>
    <t>Saila Järvinen</t>
  </si>
  <si>
    <t>KULTAA  1983</t>
  </si>
  <si>
    <t>HOPEAA  1983</t>
  </si>
  <si>
    <t>PRONSSIA  1983</t>
  </si>
  <si>
    <t>Johanna Nieminen</t>
  </si>
  <si>
    <t>Minna Vienola</t>
  </si>
  <si>
    <t>Päivi Kerola</t>
  </si>
  <si>
    <t>Kirsi Ukkonen</t>
  </si>
  <si>
    <t>Minna Hannonen</t>
  </si>
  <si>
    <t>Kirsti Lamminen</t>
  </si>
  <si>
    <t>Jaana Ojala</t>
  </si>
  <si>
    <t>Terhi Savisto</t>
  </si>
  <si>
    <t>Mari Lammentausta</t>
  </si>
  <si>
    <t>xx.xx.1970</t>
  </si>
  <si>
    <t>Aino-Maija Ranne</t>
  </si>
  <si>
    <t>Katja Holopainen</t>
  </si>
  <si>
    <t>xx.xx.1969</t>
  </si>
  <si>
    <t>Maarit Nuuttila</t>
  </si>
  <si>
    <t>Markku Lähteenmäki, pj</t>
  </si>
  <si>
    <t>KULTAA  1984</t>
  </si>
  <si>
    <t>HOPEAA  1984</t>
  </si>
  <si>
    <t>PRONSSIA  1984</t>
  </si>
  <si>
    <t>Katja Saari</t>
  </si>
  <si>
    <t>Vähäkyrö</t>
  </si>
  <si>
    <t>Anne Nurmela</t>
  </si>
  <si>
    <t>Kirsi Lakaniemi</t>
  </si>
  <si>
    <t>Eija Finnilä</t>
  </si>
  <si>
    <t>xx.xx.1968</t>
  </si>
  <si>
    <t>Ulla Tapio</t>
  </si>
  <si>
    <t>Johanna Markkula</t>
  </si>
  <si>
    <t>Sanna Markkula</t>
  </si>
  <si>
    <t>Kristiina Tuhkanen</t>
  </si>
  <si>
    <t>Heidi Tanskanen</t>
  </si>
  <si>
    <t>Mia Taanonen</t>
  </si>
  <si>
    <t>Marjo Ruuti</t>
  </si>
  <si>
    <t>Markus Lakaniemi, pj</t>
  </si>
  <si>
    <t>KULTAA  1985</t>
  </si>
  <si>
    <t>HOPEAA  1985</t>
  </si>
  <si>
    <t>PRONSSIA  1985</t>
  </si>
  <si>
    <t>Kaisa Höglund</t>
  </si>
  <si>
    <t>Helsinki</t>
  </si>
  <si>
    <t>Virpi Määttä</t>
  </si>
  <si>
    <t>Jaana Vapaavuori</t>
  </si>
  <si>
    <t>Katja Nissinen</t>
  </si>
  <si>
    <t>Sirpa Liimatainen</t>
  </si>
  <si>
    <t>Tiina Miettinen</t>
  </si>
  <si>
    <t>Satu Liimatainen</t>
  </si>
  <si>
    <t>Sari Holmgren</t>
  </si>
  <si>
    <t>Minna Kaitajärvi</t>
  </si>
  <si>
    <t>Kirsi Miettinen</t>
  </si>
  <si>
    <t>Pia Purhonen</t>
  </si>
  <si>
    <t>Marika Sariola</t>
  </si>
  <si>
    <t>Ali Lindström, pj</t>
  </si>
  <si>
    <t>KULTAA  1986</t>
  </si>
  <si>
    <t>HOPEAA  1986</t>
  </si>
  <si>
    <t>PRONSSIA  1986</t>
  </si>
  <si>
    <t>Nina Jakonen</t>
  </si>
  <si>
    <t>Aulimaija Eskola</t>
  </si>
  <si>
    <t>Paula Huida</t>
  </si>
  <si>
    <t>Ulla Mursula</t>
  </si>
  <si>
    <t>Nina Yli-Korpela</t>
  </si>
  <si>
    <t>Tuuli Hyyti</t>
  </si>
  <si>
    <t>Auli Vitikkala</t>
  </si>
  <si>
    <t>Jaana Heinonen</t>
  </si>
  <si>
    <t>Marja-Liisa Salminen</t>
  </si>
  <si>
    <t>Pia Mielikäinen</t>
  </si>
  <si>
    <t>Päivi Kiviniemi</t>
  </si>
  <si>
    <t>Keijo Myllymaa, pj</t>
  </si>
  <si>
    <t>KULTAA  1987</t>
  </si>
  <si>
    <t>HOPEAA  1987</t>
  </si>
  <si>
    <t>PRONSSIA  1987</t>
  </si>
  <si>
    <t>xx.xx.1971</t>
  </si>
  <si>
    <t>Anu Laakso</t>
  </si>
  <si>
    <t>Katariina Kaisla</t>
  </si>
  <si>
    <t>Kati Koivumäki</t>
  </si>
  <si>
    <t>Päivi Kettunen</t>
  </si>
  <si>
    <t>Sari Takku</t>
  </si>
  <si>
    <t>Seppo Anttila, pj</t>
  </si>
  <si>
    <t>KULTAA  1988</t>
  </si>
  <si>
    <t>Riikka Nieminen</t>
  </si>
  <si>
    <t>Jyväskylä</t>
  </si>
  <si>
    <t>Tiina Paananen</t>
  </si>
  <si>
    <t>Tea Jormakka</t>
  </si>
  <si>
    <t>Katja Saunalahti</t>
  </si>
  <si>
    <t>Leena Renko</t>
  </si>
  <si>
    <t>Niina Kunnari</t>
  </si>
  <si>
    <t>Soile Mäkelä</t>
  </si>
  <si>
    <t>Niina Himanko</t>
  </si>
  <si>
    <t>Anni Häggblom</t>
  </si>
  <si>
    <t>Karita Kuronen</t>
  </si>
  <si>
    <t>Päivi Meriläinen</t>
  </si>
  <si>
    <t>Tiina Räty</t>
  </si>
  <si>
    <t>Riitta Jalonen, pj</t>
  </si>
  <si>
    <t>KULTAA  1989</t>
  </si>
  <si>
    <t>HOPEAA  1989</t>
  </si>
  <si>
    <t>PRONSSIA  1989</t>
  </si>
  <si>
    <t>Pirjo-Riitta Paju</t>
  </si>
  <si>
    <t>KULTAA  1990</t>
  </si>
  <si>
    <t>HOPEAA  1990</t>
  </si>
  <si>
    <t>PRONSSIA  1990</t>
  </si>
  <si>
    <t>Krista Laurila</t>
  </si>
  <si>
    <t>Hyvinkää</t>
  </si>
  <si>
    <t>Mirkka Tschesmenski</t>
  </si>
  <si>
    <t>Kaisu Eronen</t>
  </si>
  <si>
    <t>Päivi Eloranta</t>
  </si>
  <si>
    <t>Miia Heliranta</t>
  </si>
  <si>
    <t>Heidi Forsman</t>
  </si>
  <si>
    <t>Noora Berg</t>
  </si>
  <si>
    <t>xx.xx.1973</t>
  </si>
  <si>
    <t>Anna Saruaho</t>
  </si>
  <si>
    <t>Katja Lehto</t>
  </si>
  <si>
    <t>Carita Stenroos</t>
  </si>
  <si>
    <t>Elina Ikonen</t>
  </si>
  <si>
    <t>Tia Kurppa</t>
  </si>
  <si>
    <t>Katja Laaksonen</t>
  </si>
  <si>
    <t>Mira Lindgren</t>
  </si>
  <si>
    <t>Liina Reilin</t>
  </si>
  <si>
    <t>Terho Heliranta, pj</t>
  </si>
  <si>
    <t>KULTAA  1991</t>
  </si>
  <si>
    <t>HOPEAA  1991</t>
  </si>
  <si>
    <t>PRONSSIA  1991</t>
  </si>
  <si>
    <t>Tytti Lamppu-Nurminen</t>
  </si>
  <si>
    <t>Miia Suominen</t>
  </si>
  <si>
    <t>Kati Rantala</t>
  </si>
  <si>
    <t>Susanna Kauhanen</t>
  </si>
  <si>
    <t>Miia Sandholm</t>
  </si>
  <si>
    <t>Rosa Artila</t>
  </si>
  <si>
    <t>Suvi Elo</t>
  </si>
  <si>
    <t>Riikka Halkola</t>
  </si>
  <si>
    <t>Sanna Hentonen</t>
  </si>
  <si>
    <t>Sari Manner</t>
  </si>
  <si>
    <t>Saara Nummela</t>
  </si>
  <si>
    <t>Sari Salo</t>
  </si>
  <si>
    <t>Krista Yläjä</t>
  </si>
  <si>
    <t>Katja Äijälä</t>
  </si>
  <si>
    <t>Mika Mikola, pj</t>
  </si>
  <si>
    <t>KULTAA  1992</t>
  </si>
  <si>
    <t>HOPEAA  1992</t>
  </si>
  <si>
    <t>PRONSSIA  1992</t>
  </si>
  <si>
    <t>Kaisa Haasjoki</t>
  </si>
  <si>
    <t>Anniina Lehtonen</t>
  </si>
  <si>
    <t>Mirva Paukkula</t>
  </si>
  <si>
    <t>Leena Rantatorikka</t>
  </si>
  <si>
    <t>Minna-Maria Mattila</t>
  </si>
  <si>
    <t>Hanna-Mari Eronen</t>
  </si>
  <si>
    <t>Sirpa Eerikäinen</t>
  </si>
  <si>
    <t>Johanna Mattila</t>
  </si>
  <si>
    <t>Johanna Paajanen</t>
  </si>
  <si>
    <t>Miia Satama</t>
  </si>
  <si>
    <t>Tuomo Oinonen, pj</t>
  </si>
  <si>
    <t>KULTAA  1993</t>
  </si>
  <si>
    <t>HOPEAA  1993</t>
  </si>
  <si>
    <t>PRONSSIA  1993</t>
  </si>
  <si>
    <t>Hanna Tuomaala</t>
  </si>
  <si>
    <t>Anna Kärenlampi</t>
  </si>
  <si>
    <t>Minna Alanen</t>
  </si>
  <si>
    <t>Heidi Repo</t>
  </si>
  <si>
    <t>Niina Harjula</t>
  </si>
  <si>
    <t>Niina Peltola</t>
  </si>
  <si>
    <t>Johanna Kauppi</t>
  </si>
  <si>
    <t>Kati Perttilä</t>
  </si>
  <si>
    <t>Kati Tolvanen</t>
  </si>
  <si>
    <t>Mari Viertola</t>
  </si>
  <si>
    <t>Anne Järvi</t>
  </si>
  <si>
    <t>Eija Ojala</t>
  </si>
  <si>
    <t>Kati Paavola</t>
  </si>
  <si>
    <t>Marjo Yli-Rantala</t>
  </si>
  <si>
    <t>Niina Yli-Hirvelä</t>
  </si>
  <si>
    <t>Suvi Laukkola</t>
  </si>
  <si>
    <t>Juhani Yli-Hirvelä, pj</t>
  </si>
  <si>
    <t>KULTAA  1994</t>
  </si>
  <si>
    <t>HOPEAA  1994</t>
  </si>
  <si>
    <t>PRONSSIA  1994</t>
  </si>
  <si>
    <t>Hanna Hautala</t>
  </si>
  <si>
    <t>Tiina Risku</t>
  </si>
  <si>
    <t>Päivi Halttunen</t>
  </si>
  <si>
    <t>Tiia Pöntinen</t>
  </si>
  <si>
    <t>Tuula Kallio-Kujala</t>
  </si>
  <si>
    <t>Rea Saari</t>
  </si>
  <si>
    <t>Piia Suokko</t>
  </si>
  <si>
    <t>Satu Rajala</t>
  </si>
  <si>
    <t>Henna Koivuluoma</t>
  </si>
  <si>
    <t>Elina Hihnala</t>
  </si>
  <si>
    <t>Anu Kauppi</t>
  </si>
  <si>
    <t>Annika Järvikangas</t>
  </si>
  <si>
    <t>Miia Heinäheimo</t>
  </si>
  <si>
    <t>Heidi Lehtinen</t>
  </si>
  <si>
    <t>Elina Lehtola</t>
  </si>
  <si>
    <t>Virpi Paganus</t>
  </si>
  <si>
    <t>KULTAA  1995</t>
  </si>
  <si>
    <t>HOPEAA  1995</t>
  </si>
  <si>
    <t>PRONSSIA  1995</t>
  </si>
  <si>
    <t>Kati Rajala</t>
  </si>
  <si>
    <t>Miia Ahola</t>
  </si>
  <si>
    <t>Terhi Alanen</t>
  </si>
  <si>
    <t>Mira Mäki-Mantila</t>
  </si>
  <si>
    <t>Hannele Hautala</t>
  </si>
  <si>
    <t>Jonna Ilomäki</t>
  </si>
  <si>
    <t>Kirsi Peltonen</t>
  </si>
  <si>
    <t>Salla Rundgren</t>
  </si>
  <si>
    <t>Sini Sillanpää</t>
  </si>
  <si>
    <t>Johanna Viertola</t>
  </si>
  <si>
    <t>Pekka Kyllönen, pj</t>
  </si>
  <si>
    <t>Esko Alanen, pj</t>
  </si>
  <si>
    <t>KULTAA  1996</t>
  </si>
  <si>
    <t>HOPEAA  1996</t>
  </si>
  <si>
    <t>PRONSSIA  1996</t>
  </si>
  <si>
    <t>kalenteri</t>
  </si>
  <si>
    <t>Lapua</t>
  </si>
  <si>
    <t>Paula Rautiainen</t>
  </si>
  <si>
    <t>Niina Sippola</t>
  </si>
  <si>
    <t>Satu Yli-Hirvelä</t>
  </si>
  <si>
    <t>Miia Pöntinen</t>
  </si>
  <si>
    <t>Minna Risku</t>
  </si>
  <si>
    <t>Riikka Välkkilä</t>
  </si>
  <si>
    <t>Suvi Nyrhinen</t>
  </si>
  <si>
    <t>Sanna Takaluoma</t>
  </si>
  <si>
    <t>Taina Anttila</t>
  </si>
  <si>
    <t>Susanna Mantila</t>
  </si>
  <si>
    <t>Piia Fränti</t>
  </si>
  <si>
    <t>Anu Hauta-aho</t>
  </si>
  <si>
    <t>Erika Mäntykoski</t>
  </si>
  <si>
    <t>Henna Hakomäki</t>
  </si>
  <si>
    <t>Miia Holopainen</t>
  </si>
  <si>
    <t>Johanna Hietala</t>
  </si>
  <si>
    <t>Suvi Kaunismäki</t>
  </si>
  <si>
    <t>Päivi Kangaskoski</t>
  </si>
  <si>
    <t>Marja Kiiskilä</t>
  </si>
  <si>
    <t>Hanne Koivisto</t>
  </si>
  <si>
    <t>Henna Kiviharju</t>
  </si>
  <si>
    <t>Heli Nikkari</t>
  </si>
  <si>
    <t>Marika Näykki</t>
  </si>
  <si>
    <t>Päivi Peltola</t>
  </si>
  <si>
    <t>Heidi Mäkynen</t>
  </si>
  <si>
    <t>Terhi Perälä</t>
  </si>
  <si>
    <t>Niina Nyrhinen</t>
  </si>
  <si>
    <t>Annu Porola</t>
  </si>
  <si>
    <t>Henna-Riikka Saari</t>
  </si>
  <si>
    <t>Risto Ojanperä, pj</t>
  </si>
  <si>
    <t>Sanna-Maria Sandelin</t>
  </si>
  <si>
    <t>Nea-Maria Tervasmäki</t>
  </si>
  <si>
    <t>Pirjo Yli-Viitala</t>
  </si>
  <si>
    <t>KULTAA  1997</t>
  </si>
  <si>
    <t>HOPEAA  1997</t>
  </si>
  <si>
    <t>PRONSSIA  1997</t>
  </si>
  <si>
    <t>Sanna Lappalainen</t>
  </si>
  <si>
    <t>Ulla Mäkinen</t>
  </si>
  <si>
    <t>Katja Kolehmainen</t>
  </si>
  <si>
    <t>Anna Kujanperä</t>
  </si>
  <si>
    <t>Jenni Kulmala</t>
  </si>
  <si>
    <t>Leena Mylly</t>
  </si>
  <si>
    <t>Piritta Mahanen</t>
  </si>
  <si>
    <t>Jutta Kulmala</t>
  </si>
  <si>
    <t>Eeva Pieskä</t>
  </si>
  <si>
    <t>Anu Ojala</t>
  </si>
  <si>
    <t>Hannele Forsman</t>
  </si>
  <si>
    <t>Mari Tuomikoski</t>
  </si>
  <si>
    <t>Miia Keränen</t>
  </si>
  <si>
    <t>Saara Kosonen</t>
  </si>
  <si>
    <t>Katja Nummilinna</t>
  </si>
  <si>
    <t>Tiina Suorsa</t>
  </si>
  <si>
    <t>Emilia Selinheimo</t>
  </si>
  <si>
    <t>Henna Tuomikoski</t>
  </si>
  <si>
    <t>Johanna Riepula</t>
  </si>
  <si>
    <t>Heli Forsman</t>
  </si>
  <si>
    <t>Asta Kotikangas</t>
  </si>
  <si>
    <t>Terhi Leiviskä</t>
  </si>
  <si>
    <t>Päivi Ijäs</t>
  </si>
  <si>
    <t>Kirsti Koponen</t>
  </si>
  <si>
    <t>Hanna-Leena Karvonen</t>
  </si>
  <si>
    <t>Kirsi Laine</t>
  </si>
  <si>
    <t>Katja Kankaanpää</t>
  </si>
  <si>
    <t>Ulla Kinnunen</t>
  </si>
  <si>
    <t>Päivi Lankinen</t>
  </si>
  <si>
    <t>Kati Katajamäki</t>
  </si>
  <si>
    <t>Eeva Koret</t>
  </si>
  <si>
    <t>Marjut Lieskivi</t>
  </si>
  <si>
    <t>Piia Kauppila</t>
  </si>
  <si>
    <t>Maria Lepistö</t>
  </si>
  <si>
    <t>Minttu Litmänen</t>
  </si>
  <si>
    <t>Christa Kaurala</t>
  </si>
  <si>
    <t>Laura Nevantalo</t>
  </si>
  <si>
    <t>Anne Reinikari</t>
  </si>
  <si>
    <t>Ulla-Maija Keränen</t>
  </si>
  <si>
    <t>Heini Patokoski</t>
  </si>
  <si>
    <t>Laura Siltanen</t>
  </si>
  <si>
    <t>Sari Manninen</t>
  </si>
  <si>
    <t>Tiina Väyrynen</t>
  </si>
  <si>
    <t>Laura Tuominen</t>
  </si>
  <si>
    <t>Jarmo Savukoski, pj</t>
  </si>
  <si>
    <t>Minna Vainio</t>
  </si>
  <si>
    <t>KULTAA  1998</t>
  </si>
  <si>
    <t>HOPEAA  1998</t>
  </si>
  <si>
    <t>PRONSSIA  1998</t>
  </si>
  <si>
    <t>Sanna Alestalo</t>
  </si>
  <si>
    <t>Johanna Pentilä</t>
  </si>
  <si>
    <t>Marjo Ania</t>
  </si>
  <si>
    <t>Anu Kirstinä</t>
  </si>
  <si>
    <t>Katriina Niemi</t>
  </si>
  <si>
    <t>Sanna Niemelä</t>
  </si>
  <si>
    <t>Hannele Kaakinen</t>
  </si>
  <si>
    <t>Kaisa Schroderus</t>
  </si>
  <si>
    <t>Kati Rinta</t>
  </si>
  <si>
    <t>Jonna Sirviö</t>
  </si>
  <si>
    <t>Mari Mäkilaakso</t>
  </si>
  <si>
    <t>Elina Sirviö</t>
  </si>
  <si>
    <t>Essi Ala-Huikku</t>
  </si>
  <si>
    <t>Heidi Huhtanen</t>
  </si>
  <si>
    <t>Riikka Puumalainen</t>
  </si>
  <si>
    <t>Essi Launonen</t>
  </si>
  <si>
    <t>Milla Isoniemi</t>
  </si>
  <si>
    <t>Terhi Ahvenlampi</t>
  </si>
  <si>
    <t>HOPEAA  2000</t>
  </si>
  <si>
    <t>Johanna Junnikkala</t>
  </si>
  <si>
    <t>Terhi Juonoja</t>
  </si>
  <si>
    <t>Tuula Tauriainen, pj</t>
  </si>
  <si>
    <t>Mari Sallinen</t>
  </si>
  <si>
    <t>Vihti</t>
  </si>
  <si>
    <t>Johanna Pakkala</t>
  </si>
  <si>
    <t>Maija Merivalo</t>
  </si>
  <si>
    <t>Hämeenlinna</t>
  </si>
  <si>
    <t>Johanna Parvi</t>
  </si>
  <si>
    <t>Piia Pesonen</t>
  </si>
  <si>
    <t>Oulu</t>
  </si>
  <si>
    <t>Sanna Weurlander</t>
  </si>
  <si>
    <t>Pirre Simolin</t>
  </si>
  <si>
    <t>Elina Lähteenmäki</t>
  </si>
  <si>
    <t>Hanna Karialho</t>
  </si>
  <si>
    <t>Tekla Kivistö</t>
  </si>
  <si>
    <t>KULTAA  1999</t>
  </si>
  <si>
    <t>Heli Anttonen</t>
  </si>
  <si>
    <t>PRONSSIA  1999</t>
  </si>
  <si>
    <t>Salla Puhakka</t>
  </si>
  <si>
    <t>Niina Mikkola</t>
  </si>
  <si>
    <t>Laura Kullaa</t>
  </si>
  <si>
    <t>Annukka Issakainen</t>
  </si>
  <si>
    <t>Martina Österberg</t>
  </si>
  <si>
    <t>Sanna Savikangas</t>
  </si>
  <si>
    <t>Virpi Henell</t>
  </si>
  <si>
    <t>Susanna Ylä-Kero</t>
  </si>
  <si>
    <t>Paula Puputti</t>
  </si>
  <si>
    <t>Reeta Kaivola</t>
  </si>
  <si>
    <t>Saija Vanhatalo</t>
  </si>
  <si>
    <t>Sanna Ylikarjula</t>
  </si>
  <si>
    <t>Jenni Lindborg</t>
  </si>
  <si>
    <t>Matti Leino, pj</t>
  </si>
  <si>
    <t>Sanna Mahlamäki</t>
  </si>
  <si>
    <t>Tiina-Maija Grönroos</t>
  </si>
  <si>
    <t>Mari Nousiainen</t>
  </si>
  <si>
    <t>Petra Pakkala</t>
  </si>
  <si>
    <t>Anna Kähkönen</t>
  </si>
  <si>
    <t>Tiina Haapoja</t>
  </si>
  <si>
    <t>Elli Polttila</t>
  </si>
  <si>
    <t>Mari Lukkari</t>
  </si>
  <si>
    <t>Jukka Jokela, pj</t>
  </si>
  <si>
    <t>Heli Martikainen</t>
  </si>
  <si>
    <t>Johanna Mäki</t>
  </si>
  <si>
    <t>KULTAA  2000</t>
  </si>
  <si>
    <t>PRONSSIA  2000</t>
  </si>
  <si>
    <t>Minna Alestalo</t>
  </si>
  <si>
    <t>Marjo Sissala</t>
  </si>
  <si>
    <t>Mari-Ann Mannila</t>
  </si>
  <si>
    <t>Suvi Mantila</t>
  </si>
  <si>
    <t>Jenna Härkälä</t>
  </si>
  <si>
    <t>Emmi Isoniemi</t>
  </si>
  <si>
    <t>Maria Hietaharju</t>
  </si>
  <si>
    <t>Minna Suominen</t>
  </si>
  <si>
    <t>Päivi Toivonen</t>
  </si>
  <si>
    <t>Sirpa Peltola</t>
  </si>
  <si>
    <t>Mia Karenamaa</t>
  </si>
  <si>
    <t>Johanna Kylmälä</t>
  </si>
  <si>
    <t>Marko Huhtanen, pj</t>
  </si>
  <si>
    <t>Jouko Pakkala, pj</t>
  </si>
  <si>
    <t>KULTAA  2001</t>
  </si>
  <si>
    <t>HOPEAA  2001</t>
  </si>
  <si>
    <t>PRONSSIA  2001</t>
  </si>
  <si>
    <t>Elina Mäki</t>
  </si>
  <si>
    <t>Alahärmä</t>
  </si>
  <si>
    <t>Kaisa Kärkkäinen</t>
  </si>
  <si>
    <t>Raahe</t>
  </si>
  <si>
    <t>Enni Kylä-Kause</t>
  </si>
  <si>
    <t>Rauma</t>
  </si>
  <si>
    <t>Sanna Luoma</t>
  </si>
  <si>
    <t>Ylihärmä</t>
  </si>
  <si>
    <t>Niina Seppälä</t>
  </si>
  <si>
    <t>Maiju Ketonen</t>
  </si>
  <si>
    <t>Veera Tuomikoski</t>
  </si>
  <si>
    <t>Kaisa Pelanteri</t>
  </si>
  <si>
    <t>Jenni Jussila</t>
  </si>
  <si>
    <t>Emmi Kaupinharju</t>
  </si>
  <si>
    <t>Anna-Maija Koski</t>
  </si>
  <si>
    <t>Niina Ylä-Autio</t>
  </si>
  <si>
    <t>Riikka Loutti</t>
  </si>
  <si>
    <t>Anniina Paavola</t>
  </si>
  <si>
    <t>Outi Udelius</t>
  </si>
  <si>
    <t>Sievi</t>
  </si>
  <si>
    <t>Eveliina Maunumaa</t>
  </si>
  <si>
    <t>Heidi Kettukangas</t>
  </si>
  <si>
    <t>Terhi Lehtonen</t>
  </si>
  <si>
    <t>Tellu Kangas</t>
  </si>
  <si>
    <t>Anne-Mari Junes</t>
  </si>
  <si>
    <t>Ulla Perhe</t>
  </si>
  <si>
    <t>Anne Saari</t>
  </si>
  <si>
    <t>Paula Haapakoski</t>
  </si>
  <si>
    <t>Janna-Maija Parkkila</t>
  </si>
  <si>
    <t>Mari Pukkinen</t>
  </si>
  <si>
    <t>Sari Palokari</t>
  </si>
  <si>
    <t>Pietarsaari</t>
  </si>
  <si>
    <t>Mia Soinila</t>
  </si>
  <si>
    <t>Paula Puhto</t>
  </si>
  <si>
    <t>Kaisa Kentala</t>
  </si>
  <si>
    <t>Terhi Raukko</t>
  </si>
  <si>
    <t>Kati Rantavuori</t>
  </si>
  <si>
    <t>Annakaisa Rantala</t>
  </si>
  <si>
    <t>Johanna Kylä-Kause</t>
  </si>
  <si>
    <t>Maria Takala</t>
  </si>
  <si>
    <t>Anne Halme</t>
  </si>
  <si>
    <t>Arto Rintala, pj</t>
  </si>
  <si>
    <t>Jenni Lehtomäki</t>
  </si>
  <si>
    <t>Mari Kallio</t>
  </si>
  <si>
    <t>Essi Reinvall</t>
  </si>
  <si>
    <t>Sanna Pyhäluoto</t>
  </si>
  <si>
    <t>Kati Kekkonen</t>
  </si>
  <si>
    <t>Tiia Kankaanpää</t>
  </si>
  <si>
    <t>Mira Raitanen</t>
  </si>
  <si>
    <t>Harri Tuomikoski, pj</t>
  </si>
  <si>
    <t>Taru Koskinen</t>
  </si>
  <si>
    <t>Tiina Mäkimaa</t>
  </si>
  <si>
    <t>Viivi Mustonen</t>
  </si>
  <si>
    <t>Hanna-Kaisa Vuorio</t>
  </si>
  <si>
    <t>Heini Rosvall</t>
  </si>
  <si>
    <t>Joni Laine, pj</t>
  </si>
  <si>
    <t>KULTAA  2002</t>
  </si>
  <si>
    <t>HOPEAA  2002</t>
  </si>
  <si>
    <t>PRONSSIA  2002</t>
  </si>
  <si>
    <t>Leena Sippola</t>
  </si>
  <si>
    <t>Kuortane</t>
  </si>
  <si>
    <t>Heidi Kuusisto</t>
  </si>
  <si>
    <t>Iina Lamminen</t>
  </si>
  <si>
    <t>Elina Perkiömäki</t>
  </si>
  <si>
    <t>Sanni Ylimäki</t>
  </si>
  <si>
    <t>Pauliina Pokela</t>
  </si>
  <si>
    <t>Noora Karppi</t>
  </si>
  <si>
    <t>Riina Ahvenniemi</t>
  </si>
  <si>
    <t>Anne-Mari Mattila</t>
  </si>
  <si>
    <t>Anu Tienaho</t>
  </si>
  <si>
    <t>Elli Joutsa</t>
  </si>
  <si>
    <t>Henna Takala</t>
  </si>
  <si>
    <t>Salla Muotio</t>
  </si>
  <si>
    <t>Leena Saukko</t>
  </si>
  <si>
    <t>Jaana Koskela</t>
  </si>
  <si>
    <t>Tiina Vistinmäki</t>
  </si>
  <si>
    <t>Katri Luomaniemi</t>
  </si>
  <si>
    <t>Sirkku Vainio-Hynnilä, pj</t>
  </si>
  <si>
    <t>Tiia Yli-Karro</t>
  </si>
  <si>
    <t>Eveliina Välisalmi</t>
  </si>
  <si>
    <t>Jari Mäkelä, pj</t>
  </si>
  <si>
    <t>Mirkka Talsi</t>
  </si>
  <si>
    <t>Markku Kuusamo, pj</t>
  </si>
  <si>
    <t>KULTAA  2003</t>
  </si>
  <si>
    <t>HOPEAA  2003</t>
  </si>
  <si>
    <t>PRONSSIA  2003</t>
  </si>
  <si>
    <t>Silja Rehunen</t>
  </si>
  <si>
    <t>Marjukka Mäkinen</t>
  </si>
  <si>
    <t>Milla Lindström</t>
  </si>
  <si>
    <t>Pattijoki</t>
  </si>
  <si>
    <t>Eveliina Laine</t>
  </si>
  <si>
    <t>Anni Lipasti</t>
  </si>
  <si>
    <t>Sanni Järveläinen</t>
  </si>
  <si>
    <t>Terhi Mantila</t>
  </si>
  <si>
    <t>Anna-Kaisa Keränen</t>
  </si>
  <si>
    <t>Mirka Lemmetty</t>
  </si>
  <si>
    <t>Tiina Mattila</t>
  </si>
  <si>
    <t>Marianna Laine</t>
  </si>
  <si>
    <t>Anna Knuuttila</t>
  </si>
  <si>
    <t>Teea-Kaisa Vikiö</t>
  </si>
  <si>
    <t>Siikajoki</t>
  </si>
  <si>
    <t>Hannele Jokioinen</t>
  </si>
  <si>
    <t>Eeva-Riikka Kolehmainen</t>
  </si>
  <si>
    <t>Ringa Rantanen</t>
  </si>
  <si>
    <t>Eurajoki</t>
  </si>
  <si>
    <t>Pirjo Heinonen</t>
  </si>
  <si>
    <t>Mari Mikkola</t>
  </si>
  <si>
    <t>Saija Virsula</t>
  </si>
  <si>
    <t>Pauliina Pirhonen</t>
  </si>
  <si>
    <t>Tiia Sisto</t>
  </si>
  <si>
    <t>Inka Tiitto</t>
  </si>
  <si>
    <t>Virpi Kohtala</t>
  </si>
  <si>
    <t>Netta Löytynoja</t>
  </si>
  <si>
    <t>Nivala</t>
  </si>
  <si>
    <t>Taru Koivuluoma</t>
  </si>
  <si>
    <t>Mikael Mantila, pj</t>
  </si>
  <si>
    <t>Jenny Sartorisio</t>
  </si>
  <si>
    <t>Suvi Rosenström, pj</t>
  </si>
  <si>
    <t>Emmi Tuominen</t>
  </si>
  <si>
    <t>Kirsi Hänninen, pj</t>
  </si>
  <si>
    <t>Terja Tähtivuori</t>
  </si>
  <si>
    <t>KULTAA  2004</t>
  </si>
  <si>
    <t>HOPEAA  2004</t>
  </si>
  <si>
    <t>PRONSSIA  2004</t>
  </si>
  <si>
    <t>Susanna Puisto</t>
  </si>
  <si>
    <t>Pori</t>
  </si>
  <si>
    <t>Paula Saloranta</t>
  </si>
  <si>
    <t>Sarita Heikkinen</t>
  </si>
  <si>
    <t>Tyrnävä</t>
  </si>
  <si>
    <t>Carita Toiviainen</t>
  </si>
  <si>
    <t>Terhi Pesonen</t>
  </si>
  <si>
    <t>Jonna Alasuutari</t>
  </si>
  <si>
    <t>Hanna Itävalo</t>
  </si>
  <si>
    <t>Ulvila</t>
  </si>
  <si>
    <t>Marianne Reinikka</t>
  </si>
  <si>
    <t>Juuli Kemiläinen</t>
  </si>
  <si>
    <t>Marjaana Liljeroos</t>
  </si>
  <si>
    <t>Minna Ojala</t>
  </si>
  <si>
    <t>Emilia Matinolli</t>
  </si>
  <si>
    <t>Niina Koivunen</t>
  </si>
  <si>
    <t>Anna-Mari Alaperä</t>
  </si>
  <si>
    <t>Marika Haapakoski</t>
  </si>
  <si>
    <t>Jaana Marjamäki-Kekola</t>
  </si>
  <si>
    <t>Veera Tervo</t>
  </si>
  <si>
    <t>Nina Markuksela</t>
  </si>
  <si>
    <t>Petra Kuisma</t>
  </si>
  <si>
    <t>Elina Virtanen</t>
  </si>
  <si>
    <t>Mari Haapakoski</t>
  </si>
  <si>
    <t>Heidi Mäkinen</t>
  </si>
  <si>
    <t>Saara Haavisto</t>
  </si>
  <si>
    <t>Jessica Kokko</t>
  </si>
  <si>
    <t>Sanna Konstari</t>
  </si>
  <si>
    <t>Paimio</t>
  </si>
  <si>
    <t>Anna-Stiina Hyvönen</t>
  </si>
  <si>
    <t>Silja Joukamaa</t>
  </si>
  <si>
    <t>Elisa Kujasalo</t>
  </si>
  <si>
    <t>Jenna Laulajainen</t>
  </si>
  <si>
    <t>Emmi Jaakkola</t>
  </si>
  <si>
    <t>Maiju Virtanen</t>
  </si>
  <si>
    <t>Jenni Tranberg</t>
  </si>
  <si>
    <t>Pauliina Ihme</t>
  </si>
  <si>
    <t>Tanja Laulajainen</t>
  </si>
  <si>
    <t>Sivi Hakala</t>
  </si>
  <si>
    <t>Suvi Madetoja</t>
  </si>
  <si>
    <t>Tuija Leiviskä</t>
  </si>
  <si>
    <t>Jenna Mantilo</t>
  </si>
  <si>
    <t>Pasi Tiikkaja, pj</t>
  </si>
  <si>
    <t>Mikko Järvenpää, pj</t>
  </si>
  <si>
    <t>KULTAA  2005</t>
  </si>
  <si>
    <t>HOPEAA  2005</t>
  </si>
  <si>
    <t>PRONSSIA  2005</t>
  </si>
  <si>
    <t>Emmi Viitala</t>
  </si>
  <si>
    <t>Salla Pollari</t>
  </si>
  <si>
    <t>Vimpeli</t>
  </si>
  <si>
    <t>Heli Viinamäki</t>
  </si>
  <si>
    <t>Niina Pellonpää</t>
  </si>
  <si>
    <t>Maija Kaappola</t>
  </si>
  <si>
    <t>Leena Rantamäki</t>
  </si>
  <si>
    <t>Salla Risku</t>
  </si>
  <si>
    <t>Seinäjoki</t>
  </si>
  <si>
    <t>Terhi Vainiola</t>
  </si>
  <si>
    <t>Sara Kortesoja</t>
  </si>
  <si>
    <t>Kirsi Passi</t>
  </si>
  <si>
    <t>Hanna Myllyniemi</t>
  </si>
  <si>
    <t>Annika Liljamo</t>
  </si>
  <si>
    <t>Jonna Korkiamäki</t>
  </si>
  <si>
    <t>Taru Komssi</t>
  </si>
  <si>
    <t>Eveliina Mäki-Jussila</t>
  </si>
  <si>
    <t>Hanna Huhtamäki</t>
  </si>
  <si>
    <t>Heta Hietikko</t>
  </si>
  <si>
    <t>Annina Läntinen</t>
  </si>
  <si>
    <t>Riina Ranta-Maunus</t>
  </si>
  <si>
    <t>xx.xx.1989</t>
  </si>
  <si>
    <t>Emilia Päivömaa</t>
  </si>
  <si>
    <t>Hanna Hauta</t>
  </si>
  <si>
    <t>Suvi Tyynelä</t>
  </si>
  <si>
    <t>Henriikka Järvinen</t>
  </si>
  <si>
    <t>Jussi Ketola, pj</t>
  </si>
  <si>
    <t>Jenni Huhtamäki</t>
  </si>
  <si>
    <t>Maija Marttila</t>
  </si>
  <si>
    <t>Sini Koskiniemi</t>
  </si>
  <si>
    <t>Sini-Tuulia Peltola</t>
  </si>
  <si>
    <t>Tea Sulonen</t>
  </si>
  <si>
    <t>Teea Sarvela</t>
  </si>
  <si>
    <t>Tiia Perkiökangas</t>
  </si>
  <si>
    <t>Juha Liljamo, pj</t>
  </si>
  <si>
    <t>KULTAA  2006</t>
  </si>
  <si>
    <t>HOPEAA  2006</t>
  </si>
  <si>
    <t>PRONSSIA  2006</t>
  </si>
  <si>
    <t>Marjukka Urpelainen</t>
  </si>
  <si>
    <t>Kajaani</t>
  </si>
  <si>
    <t>Hanna Airaksinen</t>
  </si>
  <si>
    <t>Miia Tervonen</t>
  </si>
  <si>
    <t>Emmi-Kaisa Piipponen</t>
  </si>
  <si>
    <t>Liminka</t>
  </si>
  <si>
    <t>Kaisa-Maija Rosvall</t>
  </si>
  <si>
    <t>Anne Tolonen</t>
  </si>
  <si>
    <t>Susanna Kylä-Kause</t>
  </si>
  <si>
    <t>Elisa Järvenpää</t>
  </si>
  <si>
    <t>Titta Liuski</t>
  </si>
  <si>
    <t>Salla Kilpeläinen</t>
  </si>
  <si>
    <t>Sini Strander</t>
  </si>
  <si>
    <t>Oona Svärd</t>
  </si>
  <si>
    <t>Turku</t>
  </si>
  <si>
    <t>Jenni Matikainen</t>
  </si>
  <si>
    <t>Katriina Toivonen</t>
  </si>
  <si>
    <t>Kirsi Tirkkonen</t>
  </si>
  <si>
    <t>Jenna Jokela</t>
  </si>
  <si>
    <t>Mari Karjalainen</t>
  </si>
  <si>
    <t>Anna-Mari Käkönen</t>
  </si>
  <si>
    <t>Mynämäki</t>
  </si>
  <si>
    <t>Marita Kokkonen</t>
  </si>
  <si>
    <t>Eveliina Lähdeoja</t>
  </si>
  <si>
    <t>Annika Heikkinen</t>
  </si>
  <si>
    <t>Jenni Seppälä</t>
  </si>
  <si>
    <t>Milla Turunen</t>
  </si>
  <si>
    <t>Outi Lehtorinne</t>
  </si>
  <si>
    <t>Saara Saari</t>
  </si>
  <si>
    <t>Jetta Joensuu</t>
  </si>
  <si>
    <t>Pentti Määttä, pj</t>
  </si>
  <si>
    <t>Aino Laine</t>
  </si>
  <si>
    <t>Pauliina Mykrä</t>
  </si>
  <si>
    <t>Taiju Mansikkamäki</t>
  </si>
  <si>
    <t>Jari Gråholm, pj</t>
  </si>
  <si>
    <t>Jarmo Kylä-Kause, pj</t>
  </si>
  <si>
    <t>KULTAA  2007</t>
  </si>
  <si>
    <t>HOPEAA  2007</t>
  </si>
  <si>
    <t>PRONSSIA  2007</t>
  </si>
  <si>
    <t>Saija-Maria Saari</t>
  </si>
  <si>
    <t>Laura Hokkanen</t>
  </si>
  <si>
    <t>Ikaalinen</t>
  </si>
  <si>
    <t>Elisa Salonen</t>
  </si>
  <si>
    <t>Heidi Hakomäki</t>
  </si>
  <si>
    <t>Jenna Tervonen</t>
  </si>
  <si>
    <t>Jenni Väisänen</t>
  </si>
  <si>
    <t>Pauliina Toppari</t>
  </si>
  <si>
    <t>Josetta Korhonen</t>
  </si>
  <si>
    <t>Jenna Nummijärvi</t>
  </si>
  <si>
    <t>Jutta Mäkynen</t>
  </si>
  <si>
    <t>Liisamaija Mattila</t>
  </si>
  <si>
    <t>Suvi Saarenpää</t>
  </si>
  <si>
    <t>Minna Kettunen</t>
  </si>
  <si>
    <t>Tia Järvelä</t>
  </si>
  <si>
    <t>Annu Saari</t>
  </si>
  <si>
    <t>Jenni Kuoppala</t>
  </si>
  <si>
    <t>Annika Peltorinne</t>
  </si>
  <si>
    <t>Kati Pelander</t>
  </si>
  <si>
    <t>Jenni Jokinen</t>
  </si>
  <si>
    <t>Sara Koski</t>
  </si>
  <si>
    <t>Sini Kangasluoma</t>
  </si>
  <si>
    <t>Vesa Puutonen, pj</t>
  </si>
  <si>
    <t>Marko Ruuskanen, pj</t>
  </si>
  <si>
    <t>KULTAA  2008</t>
  </si>
  <si>
    <t>HOPEAA  2008</t>
  </si>
  <si>
    <t>PRONSSIA  2008</t>
  </si>
  <si>
    <t>Meea Lehtinen</t>
  </si>
  <si>
    <t>Laura Karjalainen</t>
  </si>
  <si>
    <t>Laura Turpela</t>
  </si>
  <si>
    <t>Alajärvi</t>
  </si>
  <si>
    <t>Laura Jokinen</t>
  </si>
  <si>
    <t>Kerttu Höyden</t>
  </si>
  <si>
    <t>Mia-Maria Jauhiainen</t>
  </si>
  <si>
    <t>Inga Lamberg</t>
  </si>
  <si>
    <t>Oona Suhonen</t>
  </si>
  <si>
    <t>Iida Huotari</t>
  </si>
  <si>
    <t>Emmi Maikola</t>
  </si>
  <si>
    <t>Janni Joensuu</t>
  </si>
  <si>
    <t>Niina Uusitupa</t>
  </si>
  <si>
    <t>Anna Korsoff</t>
  </si>
  <si>
    <t>Julia Peltola</t>
  </si>
  <si>
    <t>Kaisa Toivonen</t>
  </si>
  <si>
    <t>Noora Hyysalo</t>
  </si>
  <si>
    <t>Lotta Jaakkola</t>
  </si>
  <si>
    <t>Elina Järvenpää</t>
  </si>
  <si>
    <t>Miia Sulonen</t>
  </si>
  <si>
    <t>Ida-Sofia Mattsson</t>
  </si>
  <si>
    <t>Hannu Toivonen, pj</t>
  </si>
  <si>
    <t>Arto Felin, pj</t>
  </si>
  <si>
    <t>KULTAA  2009</t>
  </si>
  <si>
    <t>HOPEAA  2009</t>
  </si>
  <si>
    <t>PRONSSIA  2009</t>
  </si>
  <si>
    <t>Kirsi Ala-Lipasti</t>
  </si>
  <si>
    <t>Riikka Karppinen</t>
  </si>
  <si>
    <t>Laura Määttä</t>
  </si>
  <si>
    <t>Sotkamo</t>
  </si>
  <si>
    <t>Heta Rautiainen</t>
  </si>
  <si>
    <t>Tohmajärvi</t>
  </si>
  <si>
    <t>Aino-Maija Holappa</t>
  </si>
  <si>
    <t>Ilmajoki</t>
  </si>
  <si>
    <t>Essi Saastamoinen</t>
  </si>
  <si>
    <t>Reetta Aralinna</t>
  </si>
  <si>
    <t>Jenny Määttä</t>
  </si>
  <si>
    <t>Jutta Korkiamäki</t>
  </si>
  <si>
    <t>Jenna Hakkarainen</t>
  </si>
  <si>
    <t>Emmi Satokangas</t>
  </si>
  <si>
    <t>Anna-Leena Härkönen</t>
  </si>
  <si>
    <t>Loviisa Vaaheranta</t>
  </si>
  <si>
    <t>Kati Tyynelä</t>
  </si>
  <si>
    <t>Marjo Järvitalo</t>
  </si>
  <si>
    <t>Katja Felin</t>
  </si>
  <si>
    <t>Järvenpää</t>
  </si>
  <si>
    <t>Tea Rajala</t>
  </si>
  <si>
    <t>Peräseinäjoki</t>
  </si>
  <si>
    <t>Iina Hakkarainen</t>
  </si>
  <si>
    <t>Mira Tyynelä</t>
  </si>
  <si>
    <t>Miia Lauronen</t>
  </si>
  <si>
    <t>Sara Heimonen</t>
  </si>
  <si>
    <t>Mirka Hakkarainen</t>
  </si>
  <si>
    <t>Nelli Kaskisto</t>
  </si>
  <si>
    <t>Sanni Lukkari</t>
  </si>
  <si>
    <t>Ella Kylä-Kause</t>
  </si>
  <si>
    <t>Maria Ojala</t>
  </si>
  <si>
    <t>Niina Sippola, pj</t>
  </si>
  <si>
    <t>Piia Nuolikoski</t>
  </si>
  <si>
    <t>Pilvi Kerttula</t>
  </si>
  <si>
    <t>Laitila</t>
  </si>
  <si>
    <t>Jari Tyynelä, pj</t>
  </si>
  <si>
    <t>Sallamari Impola</t>
  </si>
  <si>
    <t>Mikko Vainionpää, pj</t>
  </si>
  <si>
    <t>Vilma Jokinen</t>
  </si>
  <si>
    <t>KULTAA  2010</t>
  </si>
  <si>
    <t>HOPEAA  2010</t>
  </si>
  <si>
    <t>PRONSSIA  2010</t>
  </si>
  <si>
    <t>Kaisaleena Saukko</t>
  </si>
  <si>
    <t>Mirka Rintamäki</t>
  </si>
  <si>
    <t>Nurmo</t>
  </si>
  <si>
    <t>Emmi Pippola</t>
  </si>
  <si>
    <t>Eveliina Toppari</t>
  </si>
  <si>
    <t>Maaret Ahonen</t>
  </si>
  <si>
    <t>Laura Rajahalme</t>
  </si>
  <si>
    <t>Niina Keppo</t>
  </si>
  <si>
    <t>Anuliisa Rautakorpi</t>
  </si>
  <si>
    <t>Sonja Peurala</t>
  </si>
  <si>
    <t>Tiia Ahvenniemi</t>
  </si>
  <si>
    <t>Lappajärvi</t>
  </si>
  <si>
    <t>Annika Ropponen</t>
  </si>
  <si>
    <t>Minna Eteläaho</t>
  </si>
  <si>
    <t>Suvi Korhonen</t>
  </si>
  <si>
    <t>Riikka Heikonen</t>
  </si>
  <si>
    <t>Sanna Niinisalo</t>
  </si>
  <si>
    <t>Annukka Puutonen</t>
  </si>
  <si>
    <t>Jenni Saari</t>
  </si>
  <si>
    <t>Niina Koskela</t>
  </si>
  <si>
    <t>Jenni Laakkonen</t>
  </si>
  <si>
    <t>Jennika Nikkari</t>
  </si>
  <si>
    <t>Oona Huhtamäki</t>
  </si>
  <si>
    <t>Saana Vehkaoja</t>
  </si>
  <si>
    <t>Mirka Silla</t>
  </si>
  <si>
    <t>Jenni Kivelä</t>
  </si>
  <si>
    <t>Marko Haverinen, pj</t>
  </si>
  <si>
    <t>Salla Hiltunen</t>
  </si>
  <si>
    <t>Jari Eteläaho, pj</t>
  </si>
  <si>
    <t>KULTAA  2011</t>
  </si>
  <si>
    <t>HOPEAA  2011</t>
  </si>
  <si>
    <t>PRONSSIA  2011</t>
  </si>
  <si>
    <t>Janette Lepistö</t>
  </si>
  <si>
    <t>Emma Körkkö</t>
  </si>
  <si>
    <t>Karoliina Koski</t>
  </si>
  <si>
    <t>Milla Oksa</t>
  </si>
  <si>
    <t>Emilia Harjunen</t>
  </si>
  <si>
    <t>Minttu Mäkinen</t>
  </si>
  <si>
    <t>Tiia Koivuniemi</t>
  </si>
  <si>
    <t>Anni Harjunen</t>
  </si>
  <si>
    <t>Maria Johansson</t>
  </si>
  <si>
    <t>Annika Perkiökangas</t>
  </si>
  <si>
    <t>Marjut Rantanen</t>
  </si>
  <si>
    <t>Emma-Sofia Pajunen</t>
  </si>
  <si>
    <t>Janika Lipsula</t>
  </si>
  <si>
    <t>Marjaana Keltto</t>
  </si>
  <si>
    <t>Ylistaro</t>
  </si>
  <si>
    <t>Essi Fonsen</t>
  </si>
  <si>
    <t>Juulia Kuusio</t>
  </si>
  <si>
    <t>Eveliina Lamminen</t>
  </si>
  <si>
    <t>Iida Järvenpää</t>
  </si>
  <si>
    <t>Maija Sainio</t>
  </si>
  <si>
    <t>Monika Torkki</t>
  </si>
  <si>
    <t>Jenna Mäkelä</t>
  </si>
  <si>
    <t>Roosa Aho</t>
  </si>
  <si>
    <t>Julia Peltoniemi</t>
  </si>
  <si>
    <t>Riina Juntti</t>
  </si>
  <si>
    <t>Katri Koivunen</t>
  </si>
  <si>
    <t>Kokemäki</t>
  </si>
  <si>
    <t>Mika Takalahti, pj</t>
  </si>
  <si>
    <t>Katri Wanne</t>
  </si>
  <si>
    <t>Jarkko Pokela, pj</t>
  </si>
  <si>
    <t>Pekka Kitinmäki, pj</t>
  </si>
  <si>
    <t>Vesa Perkiokangas, pj</t>
  </si>
  <si>
    <t>Juuso Huhtiranta, pj</t>
  </si>
  <si>
    <t>KULTAA  2012</t>
  </si>
  <si>
    <t>HOPEAA  2012</t>
  </si>
  <si>
    <t>PRONSSIA  2012</t>
  </si>
  <si>
    <t>Eeva Mäki-Maukola</t>
  </si>
  <si>
    <t>Pyhäselkä</t>
  </si>
  <si>
    <t>Emma Sallinen</t>
  </si>
  <si>
    <t>Vehkalahti</t>
  </si>
  <si>
    <t>Mari Mantsinen</t>
  </si>
  <si>
    <t>Netta Rummukainen</t>
  </si>
  <si>
    <t>Liperi</t>
  </si>
  <si>
    <t>Emma Kiviniemi</t>
  </si>
  <si>
    <t>Venla Olli</t>
  </si>
  <si>
    <t>Jannika Lillunen</t>
  </si>
  <si>
    <t>Joensuu</t>
  </si>
  <si>
    <t>Johanna Myyryläinen</t>
  </si>
  <si>
    <t>Kitee</t>
  </si>
  <si>
    <t>Iida Ranne</t>
  </si>
  <si>
    <t>Tampere</t>
  </si>
  <si>
    <t>Salla Eteläpää</t>
  </si>
  <si>
    <t>Taru Väänänen</t>
  </si>
  <si>
    <t>Ida Henriksson</t>
  </si>
  <si>
    <t>Vilma Westersund</t>
  </si>
  <si>
    <t>Oona Eteläpää</t>
  </si>
  <si>
    <t>Irene Pelander</t>
  </si>
  <si>
    <t>Saara Miettinen</t>
  </si>
  <si>
    <t>Siilinjärvi</t>
  </si>
  <si>
    <t>Elli Kauppinen</t>
  </si>
  <si>
    <t>Maiju Miiluniemi</t>
  </si>
  <si>
    <t>Kauhava</t>
  </si>
  <si>
    <t>Inka Havukainen</t>
  </si>
  <si>
    <t>Reetta Isoluoma</t>
  </si>
  <si>
    <t>Katja Kukkonen</t>
  </si>
  <si>
    <t>Sara Kosola</t>
  </si>
  <si>
    <t>Espoo</t>
  </si>
  <si>
    <t>Essi Maikola</t>
  </si>
  <si>
    <t>Vilma Justander</t>
  </si>
  <si>
    <t>Siru Komssi</t>
  </si>
  <si>
    <t>Mira Rekola</t>
  </si>
  <si>
    <t>Johanna Pöppönen</t>
  </si>
  <si>
    <t>Sofia Lehto</t>
  </si>
  <si>
    <t>Iivo Parviainen, pj</t>
  </si>
  <si>
    <t>Laura Jehkonen, pj</t>
  </si>
  <si>
    <t>Kalle Airaksinen, pj</t>
  </si>
  <si>
    <t>KULTAA  2013</t>
  </si>
  <si>
    <t>HOPEAA  2013</t>
  </si>
  <si>
    <t>PRONSSIA  2013</t>
  </si>
  <si>
    <t>Jyväskylän Kirittäret</t>
  </si>
  <si>
    <t>Kati Tanhua</t>
  </si>
  <si>
    <t>Iina Valkeejärvi</t>
  </si>
  <si>
    <t>Aino-Kaisa Mantere</t>
  </si>
  <si>
    <t>Noora Matikka</t>
  </si>
  <si>
    <t>Vilma Mäkelä</t>
  </si>
  <si>
    <t>Emmi Laine</t>
  </si>
  <si>
    <t>Ida Virenius</t>
  </si>
  <si>
    <t>Anni Laakso</t>
  </si>
  <si>
    <t>Elli Kattelus</t>
  </si>
  <si>
    <t>Jessi Vatanen</t>
  </si>
  <si>
    <t>Veera Karjalainen</t>
  </si>
  <si>
    <t>Stina Parantainen</t>
  </si>
  <si>
    <t>Saarijärvi</t>
  </si>
  <si>
    <t>Merika Rintamäki</t>
  </si>
  <si>
    <t>Ellariina Koponen</t>
  </si>
  <si>
    <t>Kouvola</t>
  </si>
  <si>
    <t>Krista Tyynelä</t>
  </si>
  <si>
    <t>Emilia Honkanen</t>
  </si>
  <si>
    <t>Iida Seppälä</t>
  </si>
  <si>
    <t>Jalasjärvi</t>
  </si>
  <si>
    <t>Ilona Korsoff</t>
  </si>
  <si>
    <t>Matilda Koponen</t>
  </si>
  <si>
    <t>Nurmes</t>
  </si>
  <si>
    <t>Noora Harju</t>
  </si>
  <si>
    <t>Linda Lehtonen</t>
  </si>
  <si>
    <t>Minna Muhonen</t>
  </si>
  <si>
    <t>Reisjärvi</t>
  </si>
  <si>
    <t>Sanja-Maria Olli</t>
  </si>
  <si>
    <t>Vaasa</t>
  </si>
  <si>
    <t>Milla Torkki</t>
  </si>
  <si>
    <t>Laura Patrikainen</t>
  </si>
  <si>
    <t>Liisa Sainio</t>
  </si>
  <si>
    <t>Jouni Vatanen, pj</t>
  </si>
  <si>
    <t>Keijo Kitinoja, pj</t>
  </si>
  <si>
    <t>Vilma Vaaheranta</t>
  </si>
  <si>
    <t>Seppo Koponen, pj</t>
  </si>
  <si>
    <t>KULTAA  2014</t>
  </si>
  <si>
    <t>HOPEAA  2014</t>
  </si>
  <si>
    <t>PRONSSIA  2014</t>
  </si>
  <si>
    <t>Riina Kerola</t>
  </si>
  <si>
    <t>Senni Sallinen</t>
  </si>
  <si>
    <t>Ella Mäkelä</t>
  </si>
  <si>
    <t>Saara Tiitu</t>
  </si>
  <si>
    <t>Laura Pohjola</t>
  </si>
  <si>
    <t>Petra Väistölä</t>
  </si>
  <si>
    <t>Pauliina Peltola</t>
  </si>
  <si>
    <t>Petriina Lemettinen</t>
  </si>
  <si>
    <t>Juulia Eskman</t>
  </si>
  <si>
    <t>Carita Vuorenmaa</t>
  </si>
  <si>
    <t>Siru Seppänen</t>
  </si>
  <si>
    <t>Veera Ahvanainen</t>
  </si>
  <si>
    <t>Alina Lahti</t>
  </si>
  <si>
    <t>Isokyrö</t>
  </si>
  <si>
    <t>Roosa Viljanen</t>
  </si>
  <si>
    <t>Tuuli Korkiamäki</t>
  </si>
  <si>
    <t>Sofia Manninen</t>
  </si>
  <si>
    <t>Marko Lammi, pj</t>
  </si>
  <si>
    <t>Tiia Myllylä</t>
  </si>
  <si>
    <t>Juuli Karjalainen</t>
  </si>
  <si>
    <t>Pekka Kerola, pj</t>
  </si>
  <si>
    <t>Veera Auvinen</t>
  </si>
  <si>
    <t>KULTAA  2015</t>
  </si>
  <si>
    <t>HOPEAA  2015</t>
  </si>
  <si>
    <t>PRONSSIA  2015</t>
  </si>
  <si>
    <t>Emilia Linna</t>
  </si>
  <si>
    <t>Iina Lehtinen</t>
  </si>
  <si>
    <t>Kuusankoski</t>
  </si>
  <si>
    <t>Siri Eskola</t>
  </si>
  <si>
    <t>Kiiminki</t>
  </si>
  <si>
    <t>Inka Ronkainen</t>
  </si>
  <si>
    <t>Kaisa Peräaho</t>
  </si>
  <si>
    <t>Muurame</t>
  </si>
  <si>
    <t>Eveliina Lämsä</t>
  </si>
  <si>
    <t>Eveliina Rantonen</t>
  </si>
  <si>
    <t>Pyhäjärvi</t>
  </si>
  <si>
    <t>Roosa Törmänen</t>
  </si>
  <si>
    <t>Jenna Siira</t>
  </si>
  <si>
    <t>Petra Kerola</t>
  </si>
  <si>
    <t>Sara Kinnunen</t>
  </si>
  <si>
    <t>Reeta Liuski</t>
  </si>
  <si>
    <t>Jenina Säkkinen</t>
  </si>
  <si>
    <t>Kuusamo</t>
  </si>
  <si>
    <t>Elina Lassila</t>
  </si>
  <si>
    <t>Essi Ritola</t>
  </si>
  <si>
    <t>Katrina Määttälä</t>
  </si>
  <si>
    <t>Riikka Lukkari</t>
  </si>
  <si>
    <t>Janina Männikkö</t>
  </si>
  <si>
    <t>Susanna Korkala</t>
  </si>
  <si>
    <t>Kempele</t>
  </si>
  <si>
    <t>Salla Ronkainen</t>
  </si>
  <si>
    <t>Jenna Kallio</t>
  </si>
  <si>
    <t>Emilia Määttälä</t>
  </si>
  <si>
    <t>Sanni Sirviö</t>
  </si>
  <si>
    <t xml:space="preserve">Kajaani </t>
  </si>
  <si>
    <t>Anniina Rantala</t>
  </si>
  <si>
    <t>Miia Visuri</t>
  </si>
  <si>
    <t>Amanda Löfgren</t>
  </si>
  <si>
    <t>Minttu Peltomäki</t>
  </si>
  <si>
    <t>Ninni Fasse</t>
  </si>
  <si>
    <t>Laura Karppinen</t>
  </si>
  <si>
    <t>Mira Puska</t>
  </si>
  <si>
    <t>Miitta Kontu</t>
  </si>
  <si>
    <t>Muhos</t>
  </si>
  <si>
    <t>Oona Markkanen</t>
  </si>
  <si>
    <t>Riikka Hautalampi</t>
  </si>
  <si>
    <t>Varkaus</t>
  </si>
  <si>
    <t>Emmi Kaikkonen</t>
  </si>
  <si>
    <t>Eveliina Latvala</t>
  </si>
  <si>
    <t>Antti Vihtkari, pj</t>
  </si>
  <si>
    <t>Minna Malinen</t>
  </si>
  <si>
    <t>Jasmin Ruutiainen</t>
  </si>
  <si>
    <t>Mika Härkin, pj</t>
  </si>
  <si>
    <t>Saila Berg</t>
  </si>
  <si>
    <t>Jessika Kärkkäinen</t>
  </si>
  <si>
    <t>Tinja Pehkonen</t>
  </si>
  <si>
    <t>Minttu Kalliomaa</t>
  </si>
  <si>
    <t>Saku Komulainen, pj</t>
  </si>
  <si>
    <t>Paavo Haverinen, pj</t>
  </si>
  <si>
    <t>KULTAA  2016</t>
  </si>
  <si>
    <t>HOPEAA  2016</t>
  </si>
  <si>
    <t>PRONSSIA  2016</t>
  </si>
  <si>
    <t>Emmi Särkioja</t>
  </si>
  <si>
    <t>Lotta Vahvelainen</t>
  </si>
  <si>
    <t>Ella Korpela</t>
  </si>
  <si>
    <t>Oulunsalo</t>
  </si>
  <si>
    <t>Jasmiina Juntunen</t>
  </si>
  <si>
    <t>Simo</t>
  </si>
  <si>
    <t>Pauliina Harinen</t>
  </si>
  <si>
    <t>Tuusula</t>
  </si>
  <si>
    <t>Neea Mikkola</t>
  </si>
  <si>
    <t>Titta Siilin</t>
  </si>
  <si>
    <t>Roosa Hussa</t>
  </si>
  <si>
    <t>Oulainen</t>
  </si>
  <si>
    <t>Henriikka Harinen</t>
  </si>
  <si>
    <t>Essi Kesti</t>
  </si>
  <si>
    <t>Oona Vahvelainen</t>
  </si>
  <si>
    <t>Anna Hemmilä</t>
  </si>
  <si>
    <t>Sara-Ella Kemppainen</t>
  </si>
  <si>
    <t>Anni Tuomi</t>
  </si>
  <si>
    <t>Tiia Valtanen</t>
  </si>
  <si>
    <t>Vilma Haapala</t>
  </si>
  <si>
    <t>Rebekka Suni</t>
  </si>
  <si>
    <t>Tiia Wetterstrand</t>
  </si>
  <si>
    <t>Aura Määttä</t>
  </si>
  <si>
    <t>Aino-Kaisa Laakso</t>
  </si>
  <si>
    <t>Eerika Kesti</t>
  </si>
  <si>
    <t>Janika Rantanen</t>
  </si>
  <si>
    <t>Emilia Mansikka-aho</t>
  </si>
  <si>
    <t>Katri Koskela</t>
  </si>
  <si>
    <t>Essi Bäckman</t>
  </si>
  <si>
    <t>Riia Virto</t>
  </si>
  <si>
    <t>Lohja</t>
  </si>
  <si>
    <t>Katri Säily</t>
  </si>
  <si>
    <t>Tessa Vahvelainen</t>
  </si>
  <si>
    <t>Noora Kjellman</t>
  </si>
  <si>
    <t>Kia Kähkönen</t>
  </si>
  <si>
    <t>Veera Törmä</t>
  </si>
  <si>
    <t>Kiira Yrjänen</t>
  </si>
  <si>
    <t>Sami Määttälä, pj</t>
  </si>
  <si>
    <t>Jarkko Sillanpää, pj</t>
  </si>
  <si>
    <t>Vilma Levänen</t>
  </si>
  <si>
    <t>Jarkko Kokko, pj</t>
  </si>
  <si>
    <t>Iiro Haimi, pj</t>
  </si>
  <si>
    <t>Riku Rantanen, pj</t>
  </si>
  <si>
    <t>KULTAA  2017</t>
  </si>
  <si>
    <t>HOPEAA  2017</t>
  </si>
  <si>
    <t>PRONSSIA  2017</t>
  </si>
  <si>
    <t>Henna Suominen</t>
  </si>
  <si>
    <t>Tinja Töyrylä</t>
  </si>
  <si>
    <t>Jasmin Andreasen</t>
  </si>
  <si>
    <t>Sini Haataja</t>
  </si>
  <si>
    <t>Iida Tossavainen</t>
  </si>
  <si>
    <t>Ella Kuusisto</t>
  </si>
  <si>
    <t>Ellinoora Peltonen</t>
  </si>
  <si>
    <t>Tuija Ahonen</t>
  </si>
  <si>
    <t>Ira Jokivalli</t>
  </si>
  <si>
    <t>Elina Kärsämä</t>
  </si>
  <si>
    <t>Lotta Lindroos</t>
  </si>
  <si>
    <t>Linnea Laatikainen</t>
  </si>
  <si>
    <t>Julia Valtanen</t>
  </si>
  <si>
    <t>Minna-Mari Löytökorpi</t>
  </si>
  <si>
    <t>Heini Viitanen</t>
  </si>
  <si>
    <t>Jutta Kivikangas</t>
  </si>
  <si>
    <t>Mandi Ussa</t>
  </si>
  <si>
    <t>Meri Salo</t>
  </si>
  <si>
    <t>Mette Henriksson</t>
  </si>
  <si>
    <t>Tuuli Toiviainen</t>
  </si>
  <si>
    <t>Senna Sinisalo</t>
  </si>
  <si>
    <t>Oona Kurth</t>
  </si>
  <si>
    <t>Sonja Töyrylä</t>
  </si>
  <si>
    <t>Fanny Pesonen</t>
  </si>
  <si>
    <t>Dallas</t>
  </si>
  <si>
    <t>Susanna Uusitalo</t>
  </si>
  <si>
    <t>Liina-Lotta Rättö</t>
  </si>
  <si>
    <t>Noora Lehtonen</t>
  </si>
  <si>
    <t>Juho Luoma, pj</t>
  </si>
  <si>
    <t>Tiina Ahonen</t>
  </si>
  <si>
    <t>Tiina Andreasen, pj</t>
  </si>
  <si>
    <t>Markku Vahvelainen, pj</t>
  </si>
  <si>
    <t>Eetu Ojala, pj</t>
  </si>
  <si>
    <t>Juha Luhtavaara, pj</t>
  </si>
  <si>
    <t>KULTAA  2018</t>
  </si>
  <si>
    <t>HOPEAA  2018</t>
  </si>
  <si>
    <t>PRONSSIA  2018</t>
  </si>
  <si>
    <t>Sini Mäkelä</t>
  </si>
  <si>
    <t>Anna Ala-Kauhaluoma</t>
  </si>
  <si>
    <t>Janakkala</t>
  </si>
  <si>
    <t>Miia Puolakka</t>
  </si>
  <si>
    <t>Aino Tanhua</t>
  </si>
  <si>
    <t>Anni Heikkilä</t>
  </si>
  <si>
    <t>Lotta Nummikari</t>
  </si>
  <si>
    <t>Luvia</t>
  </si>
  <si>
    <t>Senni Korhonen</t>
  </si>
  <si>
    <t>Pinja Arbelius</t>
  </si>
  <si>
    <t>Iida Lomppi</t>
  </si>
  <si>
    <t>Pyhäranta</t>
  </si>
  <si>
    <t>Sohvi Korhonen</t>
  </si>
  <si>
    <t>Fanny Lahtinen</t>
  </si>
  <si>
    <t>Emma Heikkilä</t>
  </si>
  <si>
    <t>Hattula</t>
  </si>
  <si>
    <t>Julia Ruoho</t>
  </si>
  <si>
    <t>Iiris Kiljunen</t>
  </si>
  <si>
    <t>Lotta Lax</t>
  </si>
  <si>
    <t>Vilma Heinola</t>
  </si>
  <si>
    <t>Honkajoki</t>
  </si>
  <si>
    <t>Kaisa Kuittinen</t>
  </si>
  <si>
    <t>Emilia Mattila</t>
  </si>
  <si>
    <t>Fanni Kanerva</t>
  </si>
  <si>
    <t>Iida Järvinen</t>
  </si>
  <si>
    <t>Emilia Suoniemi</t>
  </si>
  <si>
    <t>Jemina Akkanen</t>
  </si>
  <si>
    <t>Ellamaria Hutri</t>
  </si>
  <si>
    <t>Lahti</t>
  </si>
  <si>
    <t>Julia Harttunen</t>
  </si>
  <si>
    <t>Emmi-Sofia Satokangas</t>
  </si>
  <si>
    <t>Kaisa Mäkelä</t>
  </si>
  <si>
    <t>Julia Kuusijoensuu</t>
  </si>
  <si>
    <t>Laura Katajisto</t>
  </si>
  <si>
    <t>Noormarkku</t>
  </si>
  <si>
    <t>Nelli Saarela</t>
  </si>
  <si>
    <t>Minna Pirinen</t>
  </si>
  <si>
    <t>Milja Järvinen</t>
  </si>
  <si>
    <t>Riina Kanerva</t>
  </si>
  <si>
    <t>Noora Lindholm</t>
  </si>
  <si>
    <t>Toni Ojala, pj</t>
  </si>
  <si>
    <t>Sanni Leppänen</t>
  </si>
  <si>
    <t>Joni Järvinen, pj</t>
  </si>
  <si>
    <t>Mika Järvinen, pj</t>
  </si>
  <si>
    <t>Jussi-Pekka Tanskanen, pj</t>
  </si>
  <si>
    <t>Janne Henriksson, pj</t>
  </si>
  <si>
    <t>KULTAA  2019</t>
  </si>
  <si>
    <t>HOPEAA  2019</t>
  </si>
  <si>
    <t>PRONSSIA  2019</t>
  </si>
  <si>
    <t>Annika Linna</t>
  </si>
  <si>
    <t>11.05.2001</t>
  </si>
  <si>
    <t>Hanna Lammela</t>
  </si>
  <si>
    <t>Sylvi Pellonperä</t>
  </si>
  <si>
    <t>19.10.2002</t>
  </si>
  <si>
    <t>Ria Ojala</t>
  </si>
  <si>
    <t xml:space="preserve">Oulu </t>
  </si>
  <si>
    <t>Aurora Frantsila</t>
  </si>
  <si>
    <t>Hämeenkyrö</t>
  </si>
  <si>
    <t>Elisa Pauna</t>
  </si>
  <si>
    <t>Karinainen</t>
  </si>
  <si>
    <t>Siiri Leppänen</t>
  </si>
  <si>
    <t>Hulda Alanen</t>
  </si>
  <si>
    <t>Reetta Törmänen</t>
  </si>
  <si>
    <t>Taru Ala-Tuuhonen</t>
  </si>
  <si>
    <t>Alina Rosendahl</t>
  </si>
  <si>
    <t>Vilja Ahola</t>
  </si>
  <si>
    <t>Venla Ronkainen</t>
  </si>
  <si>
    <t>Hanna Vulli</t>
  </si>
  <si>
    <t>Venla Ahola</t>
  </si>
  <si>
    <t>Jenni Nättinen</t>
  </si>
  <si>
    <t>Amanda Frantsila</t>
  </si>
  <si>
    <t>Elina Aalto</t>
  </si>
  <si>
    <t>Anni Rajala</t>
  </si>
  <si>
    <t>Emma Junnila</t>
  </si>
  <si>
    <t>Reetta Siira</t>
  </si>
  <si>
    <t>Jemina Mäkinen</t>
  </si>
  <si>
    <t>Saana Ojantakanen</t>
  </si>
  <si>
    <t>Johanna Viitanen</t>
  </si>
  <si>
    <t>Ville Palkki, pj</t>
  </si>
  <si>
    <t>Josefiina Räikkä</t>
  </si>
  <si>
    <t>Huittinen</t>
  </si>
  <si>
    <t>Marko Lomppi, pj</t>
  </si>
  <si>
    <t>Hannu Ojala, pj</t>
  </si>
  <si>
    <t>Nea Koskela</t>
  </si>
  <si>
    <t>Riku Rosendahl, pj</t>
  </si>
  <si>
    <t>Vilma Holkko</t>
  </si>
  <si>
    <t>Jussi Frantsila, pj</t>
  </si>
  <si>
    <t>Vesa-Matti Koskela, pj</t>
  </si>
  <si>
    <t>KULTAA  2020</t>
  </si>
  <si>
    <t>HOPEAA  2020</t>
  </si>
  <si>
    <t>PRONSSIA  2020</t>
  </si>
  <si>
    <t>Noora Pasi</t>
  </si>
  <si>
    <t>Hamina</t>
  </si>
  <si>
    <t>Hanna Toivanen</t>
  </si>
  <si>
    <t>Sara Kujanen</t>
  </si>
  <si>
    <t>Ilona Hakoniemi</t>
  </si>
  <si>
    <t>Vehmaa</t>
  </si>
  <si>
    <t>Senna Surakka</t>
  </si>
  <si>
    <t>Erika Väliheikki</t>
  </si>
  <si>
    <t>Veera Varonen</t>
  </si>
  <si>
    <t>Reetta Juntunen</t>
  </si>
  <si>
    <t>Nea Lotvonen</t>
  </si>
  <si>
    <t>Eno</t>
  </si>
  <si>
    <t>Marianne Sivonen</t>
  </si>
  <si>
    <t>Oona Majoinen</t>
  </si>
  <si>
    <t>Julia Kekäläinen</t>
  </si>
  <si>
    <t>Siiri Pulkkinen</t>
  </si>
  <si>
    <t>Sanni Nättinen</t>
  </si>
  <si>
    <t>Erica Rosendahl</t>
  </si>
  <si>
    <t>Aino Mononen</t>
  </si>
  <si>
    <t>Henriikka Anttila</t>
  </si>
  <si>
    <t>Anni Suihko</t>
  </si>
  <si>
    <t>Henna Kaakinen</t>
  </si>
  <si>
    <t>Annika Mutanen</t>
  </si>
  <si>
    <t>Venla Timisjärvi</t>
  </si>
  <si>
    <t>Pinja Rouhiainen</t>
  </si>
  <si>
    <t>Pöytyä</t>
  </si>
  <si>
    <t>Ella Vasarainen</t>
  </si>
  <si>
    <t>Kiia Laakkonen</t>
  </si>
  <si>
    <t>Kiihtelysvaara</t>
  </si>
  <si>
    <t>Milla Keinonen</t>
  </si>
  <si>
    <t>Harjavalta</t>
  </si>
  <si>
    <t>Rebecca Penttinen</t>
  </si>
  <si>
    <t>Kuopio</t>
  </si>
  <si>
    <t>Siiri Surakka</t>
  </si>
  <si>
    <t>Aada Koistinen</t>
  </si>
  <si>
    <t>Elli Timonen</t>
  </si>
  <si>
    <t>Janni Haavistola</t>
  </si>
  <si>
    <t>Liper</t>
  </si>
  <si>
    <t>Lotta Nuutinen</t>
  </si>
  <si>
    <t>Jussi Pulkkinen, pj</t>
  </si>
  <si>
    <t>Anssi Jumppanen, pj</t>
  </si>
  <si>
    <t>KULTAA  2021</t>
  </si>
  <si>
    <t>HOPEAA  2021</t>
  </si>
  <si>
    <t>PRONSSIA  2021</t>
  </si>
  <si>
    <t>Venla Karttunen</t>
  </si>
  <si>
    <t>Mäntyharju</t>
  </si>
  <si>
    <t>Viivi Partanen</t>
  </si>
  <si>
    <t>Elsa Nyman</t>
  </si>
  <si>
    <t>Ronja Salmela</t>
  </si>
  <si>
    <t>Ruovesi</t>
  </si>
  <si>
    <t> Petra Nurro</t>
  </si>
  <si>
    <t>Oona Kinnunen</t>
  </si>
  <si>
    <t>Kinnula</t>
  </si>
  <si>
    <t>Iida Pajunen</t>
  </si>
  <si>
    <t>Iiris Rautio</t>
  </si>
  <si>
    <t>Ella Jääskeläinen</t>
  </si>
  <si>
    <t>Veera Jacklin</t>
  </si>
  <si>
    <t>Eveliina Kalajanniska</t>
  </si>
  <si>
    <t>Haapajärvi</t>
  </si>
  <si>
    <t>Essi Palkki</t>
  </si>
  <si>
    <t>Emma Hakala</t>
  </si>
  <si>
    <t>Fanni Käyrä</t>
  </si>
  <si>
    <t>Aino Lomppi</t>
  </si>
  <si>
    <t>Julia Lampinen</t>
  </si>
  <si>
    <t>Pinja Karttunen</t>
  </si>
  <si>
    <t>Anni Saarela</t>
  </si>
  <si>
    <t>Liinu Havukainen</t>
  </si>
  <si>
    <t>Enna Saarela</t>
  </si>
  <si>
    <t>Venla Vapaavuori</t>
  </si>
  <si>
    <t>Porvoo</t>
  </si>
  <si>
    <t>Eerika Mansikka-aho</t>
  </si>
  <si>
    <t>Mikaela Mattila</t>
  </si>
  <si>
    <t>Vera Vertanen</t>
  </si>
  <si>
    <t>Nicola Kreus</t>
  </si>
  <si>
    <t>Öulu</t>
  </si>
  <si>
    <t>Oona Mäkinen</t>
  </si>
  <si>
    <t>Elle Rissanen</t>
  </si>
  <si>
    <t>Oona Temonen</t>
  </si>
  <si>
    <t>Jenna Mäkelä, pj</t>
  </si>
  <si>
    <t>Siiri Kantanen</t>
  </si>
  <si>
    <t>Lehtimäki</t>
  </si>
  <si>
    <t>Mattias Kitola, pj</t>
  </si>
  <si>
    <t>Eemil Peltomäki, pj</t>
  </si>
  <si>
    <t>KULTAA  2022</t>
  </si>
  <si>
    <t>HOPEAA  2022</t>
  </si>
  <si>
    <t>PRONSSIA  2022</t>
  </si>
  <si>
    <t>Kiira Kautto</t>
  </si>
  <si>
    <t>Kaisa Viitala</t>
  </si>
  <si>
    <t>Lydia Eskola</t>
  </si>
  <si>
    <t>Sanni Huhtala</t>
  </si>
  <si>
    <t>Iida Mäki</t>
  </si>
  <si>
    <t>Emma Virtanen</t>
  </si>
  <si>
    <t>Kaarina</t>
  </si>
  <si>
    <t>Enni Paatero</t>
  </si>
  <si>
    <t>Pinja Toivonen</t>
  </si>
  <si>
    <t>Ellen Erkkilä</t>
  </si>
  <si>
    <t>Matleena Rättö</t>
  </si>
  <si>
    <t>Odessa Rinteelä</t>
  </si>
  <si>
    <t>Anna Palmroth</t>
  </si>
  <si>
    <t>Ida Mäenpää</t>
  </si>
  <si>
    <t>Anna-Emilia Suominen</t>
  </si>
  <si>
    <t>Anna Ojalainen</t>
  </si>
  <si>
    <t>Nelli Mäenpää</t>
  </si>
  <si>
    <t>Ella-Maria Suominen</t>
  </si>
  <si>
    <t>Emmi Aho</t>
  </si>
  <si>
    <t>Anni Pulkkinen</t>
  </si>
  <si>
    <t>Essi Mäki</t>
  </si>
  <si>
    <t>Fanny Rintala</t>
  </si>
  <si>
    <t>Elviira Andreasen</t>
  </si>
  <si>
    <t>Kitta Juurenheimo</t>
  </si>
  <si>
    <t>Loimaa</t>
  </si>
  <si>
    <t>Henna Rimpinen</t>
  </si>
  <si>
    <t>Laura Musku</t>
  </si>
  <si>
    <t>Joanna Paukkunen</t>
  </si>
  <si>
    <t>Sofia Järviluoma</t>
  </si>
  <si>
    <t>Meeri Heikola</t>
  </si>
  <si>
    <t>Julia Vaitiniemi</t>
  </si>
  <si>
    <t>Nelli Kilpi</t>
  </si>
  <si>
    <t>Lotta Hartikainen</t>
  </si>
  <si>
    <t>Anni Hakala</t>
  </si>
  <si>
    <t>Siiri Riitamaa</t>
  </si>
  <si>
    <t>Lotta Loutti</t>
  </si>
  <si>
    <t>Inka Nevanpää</t>
  </si>
  <si>
    <t>Veera Välitalo</t>
  </si>
  <si>
    <t>Martta Männistö</t>
  </si>
  <si>
    <t>Sami Mäki, pj</t>
  </si>
  <si>
    <t>Minttu Jaakola</t>
  </si>
  <si>
    <t>Marko Toivonen, pj</t>
  </si>
  <si>
    <t>Nea Lehti</t>
  </si>
  <si>
    <t>Sini Mikola</t>
  </si>
  <si>
    <t>Vilma Järvinen</t>
  </si>
  <si>
    <t>Tyyni Savolainen</t>
  </si>
  <si>
    <t>Vesa Ranta, pj</t>
  </si>
  <si>
    <t>Toni Lehtinen, pj</t>
  </si>
  <si>
    <t>Päivi Kankaanpää, pj</t>
  </si>
  <si>
    <t>Christian Koivu, pj</t>
  </si>
  <si>
    <t>KULTAA  2023</t>
  </si>
  <si>
    <t>HOPEAA  2023</t>
  </si>
  <si>
    <t>PRONSSIA  2023</t>
  </si>
  <si>
    <t>Nea Tuikka</t>
  </si>
  <si>
    <t>Meeri Seppälä</t>
  </si>
  <si>
    <t>Lumijoki</t>
  </si>
  <si>
    <t>Odessa Tiitto</t>
  </si>
  <si>
    <t>Aada Heikkilä</t>
  </si>
  <si>
    <t>Carita Tunkkari</t>
  </si>
  <si>
    <t>Gateshead</t>
  </si>
  <si>
    <t>Jenni Siltakoski</t>
  </si>
  <si>
    <t>Kerttu Siipola</t>
  </si>
  <si>
    <t>Kotka</t>
  </si>
  <si>
    <t>Sara Koivikko</t>
  </si>
  <si>
    <t>Laura Puurula</t>
  </si>
  <si>
    <t>Ada Huikkala</t>
  </si>
  <si>
    <t>Nina Jutila</t>
  </si>
  <si>
    <t>Ylivieska</t>
  </si>
  <si>
    <t>Alisa Mansikka</t>
  </si>
  <si>
    <t>Pinja Salmela</t>
  </si>
  <si>
    <t>Saaga Rautionaho</t>
  </si>
  <si>
    <t>Sofia Huusko</t>
  </si>
  <si>
    <t>Veteli</t>
  </si>
  <si>
    <t>Minttu Salmi</t>
  </si>
  <si>
    <t>Lottaliina Markkula</t>
  </si>
  <si>
    <t>Senja Suojanen</t>
  </si>
  <si>
    <t>Toni Seppälä, pj</t>
  </si>
  <si>
    <t>Johanna Seppälä, pj</t>
  </si>
  <si>
    <t>Jade Järnberg</t>
  </si>
  <si>
    <t>Ronja Karppinen</t>
  </si>
  <si>
    <t>Sanni Leväjärvi</t>
  </si>
  <si>
    <t>Vilma Kivioja</t>
  </si>
  <si>
    <t>Emmi Lampinen</t>
  </si>
  <si>
    <t>Etti Saarni</t>
  </si>
  <si>
    <t>Tatiana Elizarova</t>
  </si>
  <si>
    <t>Pasi Paatero, pj</t>
  </si>
  <si>
    <t>KULTAA  2024</t>
  </si>
  <si>
    <t>HOPEAA  2024</t>
  </si>
  <si>
    <t>PRONSSIA  2024</t>
  </si>
  <si>
    <t>Aino Lepola</t>
  </si>
  <si>
    <t>Kangasala</t>
  </si>
  <si>
    <t>Matilda Niskakangas</t>
  </si>
  <si>
    <t>Minea Mäkiviita</t>
  </si>
  <si>
    <t>Fanni Tuuri</t>
  </si>
  <si>
    <t>Kaisa Soini</t>
  </si>
  <si>
    <t>Julia Ritola</t>
  </si>
  <si>
    <t>Sanni Hirvelä</t>
  </si>
  <si>
    <t>Sofia Kunnas</t>
  </si>
  <si>
    <t>Jenna Rajala</t>
  </si>
  <si>
    <t>Olivia Kataja</t>
  </si>
  <si>
    <t>Fanny Mäki-Jussila</t>
  </si>
  <si>
    <t>Oona Varjanto</t>
  </si>
  <si>
    <t>Kia Marttala</t>
  </si>
  <si>
    <t>Juulia Palomäki</t>
  </si>
  <si>
    <t>Aino Kuuri-Riutta</t>
  </si>
  <si>
    <t>Emmi Kivimäki</t>
  </si>
  <si>
    <t>Milla-Maria Palojoki</t>
  </si>
  <si>
    <t>Tyyni Tunturi</t>
  </si>
  <si>
    <t>Aino Lähteenmäki</t>
  </si>
  <si>
    <t>Julia Rusanen</t>
  </si>
  <si>
    <t>Minttu Kurtti</t>
  </si>
  <si>
    <t>Elma Peltonen</t>
  </si>
  <si>
    <t>Kaisa Lähdemäki</t>
  </si>
  <si>
    <t>Julia Pulakka</t>
  </si>
  <si>
    <t>Moona Hänninen</t>
  </si>
  <si>
    <t>Vilma Marttala</t>
  </si>
  <si>
    <t>Lilja Leppänen</t>
  </si>
  <si>
    <t>Inka Sepponen</t>
  </si>
  <si>
    <t>Peppiina Lettosunti</t>
  </si>
  <si>
    <t>Hertta Turja</t>
  </si>
  <si>
    <t>Lauri Uurasjärvi, pj</t>
  </si>
  <si>
    <t>Valtteri Niemelä, pj</t>
  </si>
  <si>
    <t>Ari Kivioja, pj</t>
  </si>
  <si>
    <t>Jukka Marttala, pj</t>
  </si>
  <si>
    <t>KULTAA  2025</t>
  </si>
  <si>
    <t>HOPEAA  2025</t>
  </si>
  <si>
    <t>PRONSSIA  2025</t>
  </si>
  <si>
    <t>Mira Heikkilä</t>
  </si>
  <si>
    <t>Enni Pellikka</t>
  </si>
  <si>
    <t>Anni Koponen</t>
  </si>
  <si>
    <t>Carita Varheenmaa</t>
  </si>
  <si>
    <t>Elina Huttunen</t>
  </si>
  <si>
    <t>Elli Holmi</t>
  </si>
  <si>
    <t>Annika Mäkinen</t>
  </si>
  <si>
    <t>Vilma Tuutti</t>
  </si>
  <si>
    <t>Iida Myllyoja</t>
  </si>
  <si>
    <t>Eevi Puumala</t>
  </si>
  <si>
    <t>Inka Hovi</t>
  </si>
  <si>
    <t>Neija Valli</t>
  </si>
  <si>
    <t>Pihla Paasi</t>
  </si>
  <si>
    <t>Ellinoora Härkönen</t>
  </si>
  <si>
    <t>Hilla Kuosmanen</t>
  </si>
  <si>
    <t>Pinja Pasi</t>
  </si>
  <si>
    <t>Roosa Nevalainen</t>
  </si>
  <si>
    <t>Joanna Suominen</t>
  </si>
  <si>
    <t>Minea Kontinen</t>
  </si>
  <si>
    <t>Milja Tuunainen</t>
  </si>
  <si>
    <t>Lili Kansa</t>
  </si>
  <si>
    <t>Nella Sarnikorpi</t>
  </si>
  <si>
    <t>Saara Kokko</t>
  </si>
  <si>
    <t>Pihla Tikka</t>
  </si>
  <si>
    <t>Aada Ronkainen</t>
  </si>
  <si>
    <t>Nella Suominen</t>
  </si>
  <si>
    <t>Emmi Oleander</t>
  </si>
  <si>
    <t>Neea Kangas</t>
  </si>
  <si>
    <t>Sanni Wahlqvist</t>
  </si>
  <si>
    <t>Emilia Muukka</t>
  </si>
  <si>
    <t>Monica Lindeman</t>
  </si>
  <si>
    <t>Saranna Isosalo</t>
  </si>
  <si>
    <t>Katariina Tasa</t>
  </si>
  <si>
    <t>Emma Remes</t>
  </si>
  <si>
    <t>Sofia Siivonen</t>
  </si>
  <si>
    <t>Nea Nurmela</t>
  </si>
  <si>
    <t>Anni Flöjt</t>
  </si>
  <si>
    <t>Krista Anttila</t>
  </si>
  <si>
    <t>Iina Heikkinen</t>
  </si>
  <si>
    <t>Milla Hacklin</t>
  </si>
  <si>
    <t>Emma Väisänen</t>
  </si>
  <si>
    <t>Elsa Pitkänen</t>
  </si>
  <si>
    <t>Miko-Gabriel Raudasoja, pj</t>
  </si>
  <si>
    <t>Beeda Kansanaho</t>
  </si>
  <si>
    <t>Riku Lokka, pj</t>
  </si>
  <si>
    <t>Janni Anttila</t>
  </si>
  <si>
    <t>Marko Hovi, pj</t>
  </si>
  <si>
    <t>Jemina Vainionperä, pj</t>
  </si>
  <si>
    <t>TYTTÖJEN SUPERPESIS 1977-2025</t>
  </si>
  <si>
    <t>Kaudet</t>
  </si>
  <si>
    <t>K</t>
  </si>
  <si>
    <t>H</t>
  </si>
  <si>
    <t>P</t>
  </si>
  <si>
    <t>24</t>
  </si>
  <si>
    <t>23</t>
  </si>
  <si>
    <t>22</t>
  </si>
  <si>
    <t>21</t>
  </si>
  <si>
    <t>20</t>
  </si>
  <si>
    <t>19</t>
  </si>
  <si>
    <t>18</t>
  </si>
  <si>
    <t>17</t>
  </si>
  <si>
    <t>16</t>
  </si>
  <si>
    <t>15</t>
  </si>
  <si>
    <t>14</t>
  </si>
  <si>
    <t>13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</si>
  <si>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</si>
  <si>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</si>
  <si>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</si>
  <si>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</si>
  <si>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</si>
  <si>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</si>
  <si>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</si>
  <si>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</si>
  <si>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</si>
  <si>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</si>
  <si>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</si>
  <si>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</si>
  <si>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</si>
  <si>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JOUKKUE</t>
  </si>
  <si>
    <t>29</t>
  </si>
  <si>
    <t>30</t>
  </si>
  <si>
    <t>TYTÖT</t>
  </si>
  <si>
    <t>Ottelu</t>
  </si>
  <si>
    <t>Tulos</t>
  </si>
  <si>
    <t>Itä, juoksut</t>
  </si>
  <si>
    <t>Länsi, juoksut</t>
  </si>
  <si>
    <t>Yleisö</t>
  </si>
  <si>
    <t>Idän pelinjohtaja</t>
  </si>
  <si>
    <t>Lännen pelinjohtaja</t>
  </si>
  <si>
    <t>Tuomari</t>
  </si>
  <si>
    <t>Syöttötuomari</t>
  </si>
  <si>
    <t>Idän valitsija</t>
  </si>
  <si>
    <t>Lännen valitsija</t>
  </si>
  <si>
    <t>27.08.1977 Kankaanpää</t>
  </si>
  <si>
    <t>20-11</t>
  </si>
  <si>
    <t>Antero Salonen, RPL</t>
  </si>
  <si>
    <t>Heini Paavola, Lippo</t>
  </si>
  <si>
    <t>29.07.1978 Jyväskylä</t>
  </si>
  <si>
    <t xml:space="preserve">  1-33</t>
  </si>
  <si>
    <t>010 000 0</t>
  </si>
  <si>
    <r>
      <rPr>
        <sz val="11"/>
        <rFont val="Times New Roman"/>
        <family val="1"/>
        <charset val="1"/>
      </rPr>
      <t xml:space="preserve">615 812 </t>
    </r>
    <r>
      <rPr>
        <u/>
        <sz val="11"/>
        <rFont val="Times New Roman"/>
        <family val="1"/>
        <charset val="1"/>
      </rPr>
      <t>10</t>
    </r>
  </si>
  <si>
    <t>Juha Iivanainen, Kiri</t>
  </si>
  <si>
    <t>Jorma Knihtilä, Kouvola</t>
  </si>
  <si>
    <t>Juhani Palkola, Jyväskylä</t>
  </si>
  <si>
    <t>22.07.1979 Reisjärvi</t>
  </si>
  <si>
    <t xml:space="preserve">  8-10</t>
  </si>
  <si>
    <t>105 101 0</t>
  </si>
  <si>
    <t>022 510 0</t>
  </si>
  <si>
    <t>Ali Lindström, Roihu</t>
  </si>
  <si>
    <t>Teuvo Nyman, Pilke</t>
  </si>
  <si>
    <t>Erkki Koivisto, Kannus</t>
  </si>
  <si>
    <t>Seppo Sylander, Kannus</t>
  </si>
  <si>
    <t>12.07.1980 Imatra</t>
  </si>
  <si>
    <t>12-15</t>
  </si>
  <si>
    <t>040 303 2</t>
  </si>
  <si>
    <t>424 011 3</t>
  </si>
  <si>
    <t>Osmo Okker, HP</t>
  </si>
  <si>
    <t>Ari Skyttä, Tahko</t>
  </si>
  <si>
    <t>Juha Korpela, Lappeenranta</t>
  </si>
  <si>
    <t>Juhani Pylkkänen, Lappeenranta</t>
  </si>
  <si>
    <t>28.06.1981 Hyvinkää</t>
  </si>
  <si>
    <t>11-22</t>
  </si>
  <si>
    <t>110 341 1</t>
  </si>
  <si>
    <t>033 535 3</t>
  </si>
  <si>
    <t>Reino Kuivalainen, IlU</t>
  </si>
  <si>
    <t>Jari-Matti Rantalahti, Hyvinkää</t>
  </si>
  <si>
    <t>Kari Friman, Jokela</t>
  </si>
  <si>
    <t>03.07.1982 Varkaus</t>
  </si>
  <si>
    <t xml:space="preserve">  7-23</t>
  </si>
  <si>
    <t>110 212 0</t>
  </si>
  <si>
    <t>057 103 7</t>
  </si>
  <si>
    <t>Reijo Koponen, IPV</t>
  </si>
  <si>
    <t>Hannu Kutvonen, Joroinen</t>
  </si>
  <si>
    <t>Aimo Loponen, Joroinen</t>
  </si>
  <si>
    <t>02.07.1983 Varkaus</t>
  </si>
  <si>
    <t>10-7</t>
  </si>
  <si>
    <t>210 011 5</t>
  </si>
  <si>
    <t>002 001 4</t>
  </si>
  <si>
    <t>Antti Kilpeläinen, OkuP</t>
  </si>
  <si>
    <t>Jarmo Pöllänen, Tahko</t>
  </si>
  <si>
    <t>Viljo Kilpeläinen, Varkaus</t>
  </si>
  <si>
    <t>Jouko Iivarinen, Varkaus</t>
  </si>
  <si>
    <t>01.07.1984 Vähäkyrö</t>
  </si>
  <si>
    <t xml:space="preserve">  4-3</t>
  </si>
  <si>
    <t>000 020 2</t>
  </si>
  <si>
    <t>100 002 0</t>
  </si>
  <si>
    <t>Inka-Leena Lylymäki, Kiri</t>
  </si>
  <si>
    <t>Markus Lakaniemi, VäVi</t>
  </si>
  <si>
    <t>Matti Järvinen, Vaasa</t>
  </si>
  <si>
    <t>Timo Rinta-Jaskari, Laihia</t>
  </si>
  <si>
    <t>06.07.1985 Harjavalta</t>
  </si>
  <si>
    <t xml:space="preserve">  7-6</t>
  </si>
  <si>
    <t>110 104 0</t>
  </si>
  <si>
    <t>200 211 0</t>
  </si>
  <si>
    <t>Oiva Mäki-Pirilä, KaKa</t>
  </si>
  <si>
    <t>Hannu Virta, Eura</t>
  </si>
  <si>
    <t>Kauko Tammi, Harjavalta</t>
  </si>
  <si>
    <t>05.07.1986 Kokemäki</t>
  </si>
  <si>
    <t xml:space="preserve">  4-28</t>
  </si>
  <si>
    <t>200 000 0</t>
  </si>
  <si>
    <t>811 122 13</t>
  </si>
  <si>
    <t>Seppo Kiiski, SiiPo</t>
  </si>
  <si>
    <t>Keijo Myllymaa, KK-V</t>
  </si>
  <si>
    <t>Pertti Rantanen, Köyliö</t>
  </si>
  <si>
    <t>Niilo Raivio</t>
  </si>
  <si>
    <t>27.06.1987 Vähäkyrö</t>
  </si>
  <si>
    <t xml:space="preserve">  2-3</t>
  </si>
  <si>
    <t>000 110 0</t>
  </si>
  <si>
    <t>200 010 0</t>
  </si>
  <si>
    <t>Veijo Hänninen, Kiri</t>
  </si>
  <si>
    <t>Seppo Anttila, KK-V</t>
  </si>
  <si>
    <t>Erkki Hakkari, Vähäkyrö</t>
  </si>
  <si>
    <t>Raimo Niemi</t>
  </si>
  <si>
    <t>18.06.1988 Kerava</t>
  </si>
  <si>
    <t xml:space="preserve">  2-7</t>
  </si>
  <si>
    <t>011 000 0</t>
  </si>
  <si>
    <t>022 000 3</t>
  </si>
  <si>
    <t>Petri Kaijansinkko, Kiri</t>
  </si>
  <si>
    <t>Timo Nurmela, KaKa</t>
  </si>
  <si>
    <t>Rauno Mäenpää, Kerava</t>
  </si>
  <si>
    <t>Raimo Ollila</t>
  </si>
  <si>
    <t>06.07.1989 Kemi</t>
  </si>
  <si>
    <t>11-6</t>
  </si>
  <si>
    <t>023 320 1</t>
  </si>
  <si>
    <t>132 000 0</t>
  </si>
  <si>
    <t>Riitta Jalonen, Kiri</t>
  </si>
  <si>
    <t>Terho Heliranta, Tahko</t>
  </si>
  <si>
    <t>Harri Tuomikoski, Pattijoki</t>
  </si>
  <si>
    <t>Taina Hannula, Raahe</t>
  </si>
  <si>
    <t>07.07.1990 Vihti</t>
  </si>
  <si>
    <t xml:space="preserve">  4-9</t>
  </si>
  <si>
    <t>200 010 1</t>
  </si>
  <si>
    <t>302 202 0</t>
  </si>
  <si>
    <t>Mika Lehto, Riihimäki</t>
  </si>
  <si>
    <t>Juha Hätönen, Vihti</t>
  </si>
  <si>
    <t>21.07.1991 Oulu</t>
  </si>
  <si>
    <t xml:space="preserve">  8-7</t>
  </si>
  <si>
    <t>101 003 3</t>
  </si>
  <si>
    <t>050 002 0</t>
  </si>
  <si>
    <t>Kosti Parviainen, ViU</t>
  </si>
  <si>
    <t>Jukka Pajala, Räpsä</t>
  </si>
  <si>
    <t>Suvi Helin, Oulunsalo</t>
  </si>
  <si>
    <t>Mikko Kesti, Oulunsalo</t>
  </si>
  <si>
    <t>27.06.1992 Vihti</t>
  </si>
  <si>
    <t xml:space="preserve">  7-8</t>
  </si>
  <si>
    <t>000 120 4</t>
  </si>
  <si>
    <t>Jarkko Kovalainen, SiiPe</t>
  </si>
  <si>
    <t>Mika Mikola, Fera</t>
  </si>
  <si>
    <t>Harri Hyytiäinen, Nummela</t>
  </si>
  <si>
    <t>Antero Vuorinen, Lohja</t>
  </si>
  <si>
    <t>11.09.1993 Sotkamo</t>
  </si>
  <si>
    <t xml:space="preserve">  2-15</t>
  </si>
  <si>
    <t>001 100 0</t>
  </si>
  <si>
    <t>141 243 0</t>
  </si>
  <si>
    <t>Raimo Tuimala, Kiri</t>
  </si>
  <si>
    <t>Jarkko Kovalainen, Räpsä</t>
  </si>
  <si>
    <t>Mikko Kerttula, Vuokatti</t>
  </si>
  <si>
    <t>Pekka Laakkonen, Kajaani</t>
  </si>
  <si>
    <t>23.07.1994 Loimaa</t>
  </si>
  <si>
    <t xml:space="preserve">  2-26</t>
  </si>
  <si>
    <t>000 100 1</t>
  </si>
  <si>
    <t>827 160 2</t>
  </si>
  <si>
    <t>Vesa Tervo, SoJy</t>
  </si>
  <si>
    <t>Hannu Pelkonen, Lippo</t>
  </si>
  <si>
    <t>Tero Lepola, Loimaa</t>
  </si>
  <si>
    <t>Jiri Laine, Laitila</t>
  </si>
  <si>
    <t>16.07.1995 Alajärvi</t>
  </si>
  <si>
    <t xml:space="preserve">  0-2  (2-3, 1-3)</t>
  </si>
  <si>
    <t>0011 1000</t>
  </si>
  <si>
    <t>2010 0210</t>
  </si>
  <si>
    <t>Martti Rahkonen, IPV</t>
  </si>
  <si>
    <t>Pekka Kyllönen, PeTo</t>
  </si>
  <si>
    <t>Lauri Lassila, Alajärvi</t>
  </si>
  <si>
    <t>Kalevi Kytölä, Alajärvi</t>
  </si>
  <si>
    <t>14.07.1996 Kitee</t>
  </si>
  <si>
    <t xml:space="preserve">  0-2  (1-2, 4-6)</t>
  </si>
  <si>
    <t>0001 0004</t>
  </si>
  <si>
    <t>2000 1331</t>
  </si>
  <si>
    <t>Markku Koso, HP</t>
  </si>
  <si>
    <t>Risto Ojanperä, SMJ</t>
  </si>
  <si>
    <t>Juha Sotikov, Kitee</t>
  </si>
  <si>
    <t>Jukka-Pekka Mattila, Joensuu</t>
  </si>
  <si>
    <t>17.08.1997 Hyvinkää</t>
  </si>
  <si>
    <t xml:space="preserve">  0-2  (0-6, 6-7)</t>
  </si>
  <si>
    <t>0000 2202</t>
  </si>
  <si>
    <t>0114 0250</t>
  </si>
  <si>
    <t>Pertti Laakso, IPV</t>
  </si>
  <si>
    <t>Pertti Kulmala, LP</t>
  </si>
  <si>
    <t>Hannu Kemppainen, Espoo</t>
  </si>
  <si>
    <t>Pasi Riikonen, Kirkkonummi</t>
  </si>
  <si>
    <t>28.06.1998 Sotkamo</t>
  </si>
  <si>
    <t xml:space="preserve">  2-0  (5-3, 10-5)</t>
  </si>
  <si>
    <t>2300 1522</t>
  </si>
  <si>
    <t>0012 0311</t>
  </si>
  <si>
    <t>Mika Sirviö, Hymy</t>
  </si>
  <si>
    <t>Juha Liljeqvist, IK</t>
  </si>
  <si>
    <t>Jouko Immonen, Sotkamo</t>
  </si>
  <si>
    <t>Timo Hakkarainen, Sotkamo</t>
  </si>
  <si>
    <t>04.07.1999 Sotkamo</t>
  </si>
  <si>
    <t xml:space="preserve">  2-1  (4-2, 3-4, x-x, 4-1)</t>
  </si>
  <si>
    <t>2200 1011 x 4</t>
  </si>
  <si>
    <t>1001 1021 x 1</t>
  </si>
  <si>
    <t>Tuula Tauriainen, Lippo</t>
  </si>
  <si>
    <t>Janne Ervasti, Virkiä</t>
  </si>
  <si>
    <t>Juha Lokka, Kajaani</t>
  </si>
  <si>
    <t>Aki-Pekka Rissanen, Kajaani</t>
  </si>
  <si>
    <t>06.08.2000 Oulu</t>
  </si>
  <si>
    <t xml:space="preserve">  0-2  (2-7, 1-15)</t>
  </si>
  <si>
    <t>0200 1000</t>
  </si>
  <si>
    <t>0223 4650</t>
  </si>
  <si>
    <t>Ari Pennanen, ViU</t>
  </si>
  <si>
    <t>Matti Leino, ViPa</t>
  </si>
  <si>
    <t>Henri Isojärvi, Oulunsalo</t>
  </si>
  <si>
    <t>Matti Pieskä, Raahe</t>
  </si>
  <si>
    <t>15.07.2001 Hamina</t>
  </si>
  <si>
    <t xml:space="preserve">  2-0  (5-4, 4-2)</t>
  </si>
  <si>
    <t>3011 0022</t>
  </si>
  <si>
    <t>1210 1010</t>
  </si>
  <si>
    <t>Jaana Puranen, HP-K</t>
  </si>
  <si>
    <t>Jouko Pakkala, IK</t>
  </si>
  <si>
    <t>Anna-Mari Malola, Kuusankoski</t>
  </si>
  <si>
    <t>Olli Vilen, Helsinki</t>
  </si>
  <si>
    <t>30.06.2002 Seinäjoki</t>
  </si>
  <si>
    <t xml:space="preserve">  0-1  (2-7, 3-3)</t>
  </si>
  <si>
    <t>1010 0012</t>
  </si>
  <si>
    <t>007   1002</t>
  </si>
  <si>
    <t>Tuija Vittaniemi, TyTe</t>
  </si>
  <si>
    <t>Jari Mäkelä, YPJ</t>
  </si>
  <si>
    <t>Henna Hakomäki, Lapua</t>
  </si>
  <si>
    <t>Riina Pekkala, Vimpeli</t>
  </si>
  <si>
    <t>01.08.2003 Sotkamo</t>
  </si>
  <si>
    <t xml:space="preserve">  0-2  (1-3, 4-6)</t>
  </si>
  <si>
    <t>0100 1201</t>
  </si>
  <si>
    <t>102   0204</t>
  </si>
  <si>
    <t>Leena Hakala, TyTe</t>
  </si>
  <si>
    <t>Sirkku Vainio-Hynnilä, IK</t>
  </si>
  <si>
    <t>Pekka Mikkola, Sotkamo</t>
  </si>
  <si>
    <t>Matti Määttä, Kajaani</t>
  </si>
  <si>
    <t>20.06.2004 Hyvinkää</t>
  </si>
  <si>
    <t xml:space="preserve">  2-1  (5-6, 15-1, 0-0, 2-1)</t>
  </si>
  <si>
    <t>0113 4623 2</t>
  </si>
  <si>
    <t>0303 1000 1</t>
  </si>
  <si>
    <t>Jarmo Savukoski, Lippo</t>
  </si>
  <si>
    <t>Marko Ruuskanen, Paukku</t>
  </si>
  <si>
    <t>Tommi Selin, Hyvinkää</t>
  </si>
  <si>
    <t>Teemu Terho, Hyvinkää</t>
  </si>
  <si>
    <t>24.07.2005 Oulu</t>
  </si>
  <si>
    <t xml:space="preserve">  0-1  (4-4, 3-6)</t>
  </si>
  <si>
    <t>1030 1011</t>
  </si>
  <si>
    <t>1111 1041</t>
  </si>
  <si>
    <t>Mirja Parviainen, ViU</t>
  </si>
  <si>
    <t>Juha Liljamo, Virkiä</t>
  </si>
  <si>
    <t>Mikko Vahtiala, Muhos</t>
  </si>
  <si>
    <t>Suvi Kukkonen, Oulu</t>
  </si>
  <si>
    <t>02.07.2006 Kitee</t>
  </si>
  <si>
    <t xml:space="preserve">  0-2  (1-7, 2-5)</t>
  </si>
  <si>
    <t>0001 0002</t>
  </si>
  <si>
    <t>601   2102</t>
  </si>
  <si>
    <t>Ville Lantta, Pesä Ysit</t>
  </si>
  <si>
    <t>Mikko Järvenpää, Pesäkarhut</t>
  </si>
  <si>
    <t>Kati Koponen, Liperi</t>
  </si>
  <si>
    <t>Pekka Mustonen, Joensuu</t>
  </si>
  <si>
    <t>01.07.2007 Kouvola</t>
  </si>
  <si>
    <t xml:space="preserve">  0-1  (3-7, 5-5)</t>
  </si>
  <si>
    <t>1110 3020</t>
  </si>
  <si>
    <t>2131 2021</t>
  </si>
  <si>
    <t>Jari Koski, Kirittäret</t>
  </si>
  <si>
    <t>Anniina Hämäläinen, Hamina</t>
  </si>
  <si>
    <t>Tomi Korjala, Hamina</t>
  </si>
  <si>
    <t>29.06.2008 Raahe</t>
  </si>
  <si>
    <t xml:space="preserve">  2-0  (4-3, 5-3)</t>
  </si>
  <si>
    <t>1201 3110</t>
  </si>
  <si>
    <t>0012 2010</t>
  </si>
  <si>
    <t>Pentti Määttä, KPK</t>
  </si>
  <si>
    <t>Tommi Joensuu, Räpsä</t>
  </si>
  <si>
    <t>Esa Pietiläinen, Oulu</t>
  </si>
  <si>
    <t>Jani Karhula, Tyrnävä</t>
  </si>
  <si>
    <t>28.06.2009 Kuopio</t>
  </si>
  <si>
    <t xml:space="preserve">  2-1  (1-4, 4-3, 1-0)</t>
  </si>
  <si>
    <t>0001 4000 1</t>
  </si>
  <si>
    <t>2002 1011 0</t>
  </si>
  <si>
    <t>Niina Sippola, VuVe</t>
  </si>
  <si>
    <t>Hannu Kalmari, Tahko</t>
  </si>
  <si>
    <t>Ninni Rissanen, Kuopio</t>
  </si>
  <si>
    <t>Tiia Sinisalo, Siilinjärvi</t>
  </si>
  <si>
    <t>03.07.2010 Helsinki</t>
  </si>
  <si>
    <t xml:space="preserve">  1-2  (8-5, 2-3, 0-1)</t>
  </si>
  <si>
    <t>3050 0101 0</t>
  </si>
  <si>
    <t>2012 1110 1</t>
  </si>
  <si>
    <t>Marjut Hylkilä, Kirittäret</t>
  </si>
  <si>
    <t>Petri Kaijansinkko, Pesäkarhut</t>
  </si>
  <si>
    <t>Eero Kulmala, Seinäjoki</t>
  </si>
  <si>
    <t>Heikki Matikainen, Vantaa</t>
  </si>
  <si>
    <t>Marko Ruuskanen</t>
  </si>
  <si>
    <t>23.07.2011 Kouvola</t>
  </si>
  <si>
    <t xml:space="preserve">  0-2  (0-5, 6-14)</t>
  </si>
  <si>
    <t>0000 0051</t>
  </si>
  <si>
    <r>
      <rPr>
        <sz val="11"/>
        <rFont val="Times New Roman"/>
        <family val="1"/>
        <charset val="1"/>
      </rPr>
      <t>122   112</t>
    </r>
    <r>
      <rPr>
        <u/>
        <sz val="11"/>
        <rFont val="Times New Roman"/>
        <family val="1"/>
        <charset val="1"/>
      </rPr>
      <t>10</t>
    </r>
  </si>
  <si>
    <t>Jukka Mäkinen, Pesä Ysit</t>
  </si>
  <si>
    <t>Mika Takalahti, Fera</t>
  </si>
  <si>
    <t>Sami Saarinen, Kouvola</t>
  </si>
  <si>
    <t>Manu Majanne, Kouvola</t>
  </si>
  <si>
    <t>Kai Luoma</t>
  </si>
  <si>
    <t>Arto Felin</t>
  </si>
  <si>
    <t>21.07.2012 Sotkamo</t>
  </si>
  <si>
    <t xml:space="preserve">  0-2  (2-8, 2-4)</t>
  </si>
  <si>
    <t>1100 1001</t>
  </si>
  <si>
    <t>242   1120</t>
  </si>
  <si>
    <t>Marko Haverinen, VuVe</t>
  </si>
  <si>
    <t>Vesa Puutonen, Virkiä</t>
  </si>
  <si>
    <t>Suvi Vänninen, Sotkamo</t>
  </si>
  <si>
    <t>Arttu Jurvakainen, Sotkamo</t>
  </si>
  <si>
    <t>Riina Surakka</t>
  </si>
  <si>
    <t>Timo Kankaanpää</t>
  </si>
  <si>
    <t>13.07.2013 Hyvinkää</t>
  </si>
  <si>
    <t xml:space="preserve">  0-2  (0-1, 1-3)</t>
  </si>
  <si>
    <t>0000 1000</t>
  </si>
  <si>
    <t>0001 1101</t>
  </si>
  <si>
    <t>Iivo Parviainen, SurMa</t>
  </si>
  <si>
    <t>Keijo Kitinoja, SMJ</t>
  </si>
  <si>
    <t>Birgit Harinen, Helsinki</t>
  </si>
  <si>
    <t>Mikko Kiviluoma, Espoo</t>
  </si>
  <si>
    <t>Riitta Holappa</t>
  </si>
  <si>
    <t>Markus Meriläinen</t>
  </si>
  <si>
    <t>19.07.2014 Seinäjoki</t>
  </si>
  <si>
    <t xml:space="preserve">  0-2  (3-11, 2-4)</t>
  </si>
  <si>
    <t>3000 1100</t>
  </si>
  <si>
    <t>5303 121</t>
  </si>
  <si>
    <t>Sami Österlund, Pesäkarhut</t>
  </si>
  <si>
    <t>Jarkko Neiglick, Vaasa</t>
  </si>
  <si>
    <t>Juha Kuoppala, Lapua</t>
  </si>
  <si>
    <t>Niina Rinkinen</t>
  </si>
  <si>
    <t>Seppo Arbelius</t>
  </si>
  <si>
    <t>27.06.2015 Hyvinkää</t>
  </si>
  <si>
    <t xml:space="preserve">  2-0  (3-1, 5-4)</t>
  </si>
  <si>
    <t>0210 0113</t>
  </si>
  <si>
    <t>0100 4000</t>
  </si>
  <si>
    <t>Teemu Körkkö, Kirittäret</t>
  </si>
  <si>
    <t>Juha Puhtimäki, Tahko</t>
  </si>
  <si>
    <t>Veera Vallenius, Vantaa</t>
  </si>
  <si>
    <t>Miko Kotiniemi, Espoo</t>
  </si>
  <si>
    <t>Iivo Parviainen</t>
  </si>
  <si>
    <t>02.07.2016 Kouvola</t>
  </si>
  <si>
    <t xml:space="preserve">  2-1  (4-2, 9-10, 3-2)</t>
  </si>
  <si>
    <t>1003 1440 3</t>
  </si>
  <si>
    <t xml:space="preserve">0002 4114 </t>
  </si>
  <si>
    <t>Antti Vihtkari, Lipottaret</t>
  </si>
  <si>
    <t>Toni Ojala, Paukku</t>
  </si>
  <si>
    <t>Petri Vainio, Ruotsinpyhtää</t>
  </si>
  <si>
    <t>Santeri Kytömäki, Kouvola</t>
  </si>
  <si>
    <t>Anu Kentala</t>
  </si>
  <si>
    <t>Matti-Pekka Salo</t>
  </si>
  <si>
    <t>01.07.2017 Imatra</t>
  </si>
  <si>
    <t xml:space="preserve">  1-2  (2-2, 2-2, 0-1)</t>
  </si>
  <si>
    <t>1010 0101 0</t>
  </si>
  <si>
    <t>1010 2000 1</t>
  </si>
  <si>
    <t>Sarita Heikkinen, KeKi</t>
  </si>
  <si>
    <t>Jussi-Pekka Tanskanen, Pesäkarhut</t>
  </si>
  <si>
    <t>Panu Kosonen, Imatra</t>
  </si>
  <si>
    <t>Petri Liekola, Lappeenranta</t>
  </si>
  <si>
    <t>Teemu Körkkö</t>
  </si>
  <si>
    <t>30.06.2018 Joensuu</t>
  </si>
  <si>
    <t xml:space="preserve">  1-2  2-3, 2-0, 0-1)</t>
  </si>
  <si>
    <t>2000 2000 0</t>
  </si>
  <si>
    <t>3000 0000 1</t>
  </si>
  <si>
    <t>Erno Tuomainen, SiiPe</t>
  </si>
  <si>
    <t>Joni Järvinen, Fera</t>
  </si>
  <si>
    <t>Kalle Hämäläinen,Kuopio</t>
  </si>
  <si>
    <t>Ada Rothström, Varkaus</t>
  </si>
  <si>
    <t>Jutta Surakka</t>
  </si>
  <si>
    <t>Suvi Huhtanen</t>
  </si>
  <si>
    <t>06.07.2019 Seinäjoki</t>
  </si>
  <si>
    <t xml:space="preserve">  0-1  (4-4, 0-4)</t>
  </si>
  <si>
    <t>1030 0000</t>
  </si>
  <si>
    <t>1210 1211</t>
  </si>
  <si>
    <t>Matti Pirinen, Roihu</t>
  </si>
  <si>
    <t>Jussi Frantsila, Räpsä</t>
  </si>
  <si>
    <t>Julia Rantaniemi, Vaasa</t>
  </si>
  <si>
    <t>Heidi Huhta, Lapua</t>
  </si>
  <si>
    <t>Niina Härkönen</t>
  </si>
  <si>
    <t>Kirsi Kuorikoski</t>
  </si>
  <si>
    <t>06.08.2021 Pori</t>
  </si>
  <si>
    <t xml:space="preserve">  1-2  (3-2, 4-5, 0-1)</t>
  </si>
  <si>
    <t>0102 1012 0</t>
  </si>
  <si>
    <t>0002 0023 1</t>
  </si>
  <si>
    <t>Jarkko Sillanpää, KeKi</t>
  </si>
  <si>
    <t>Jenna Mäkelä, Fera</t>
  </si>
  <si>
    <t>Oskari Pätsi, Eurajoki</t>
  </si>
  <si>
    <t>Juha Hujanen, Pori</t>
  </si>
  <si>
    <t>Jaana Ojaniemi</t>
  </si>
  <si>
    <t>Ella Kaasinen</t>
  </si>
  <si>
    <t>10.07.2022 Tampere</t>
  </si>
  <si>
    <t xml:space="preserve">  2-1  (0-3, 8-7, 1-1, 2-1)</t>
  </si>
  <si>
    <t>0000 1106 1 2</t>
  </si>
  <si>
    <t>0012 3202 1 1</t>
  </si>
  <si>
    <t>Manu Vartia, KPK</t>
  </si>
  <si>
    <t>Vesa Ranta, Pesäkarhut</t>
  </si>
  <si>
    <t>Kati Hiltunen, Tampere</t>
  </si>
  <si>
    <t>Joonas Julkunen, Tampere</t>
  </si>
  <si>
    <t>05.08.2023 Sotkamo</t>
  </si>
  <si>
    <t xml:space="preserve">  1-0  (3-2, 2-2)</t>
  </si>
  <si>
    <t>0021 0002</t>
  </si>
  <si>
    <t>0200 1010</t>
  </si>
  <si>
    <t>Tommi Luostarinen, SiiPe</t>
  </si>
  <si>
    <t>Sami Mäki, LaJy</t>
  </si>
  <si>
    <t>Joona Korpela, Oulu</t>
  </si>
  <si>
    <t>Vili, Still, Rovaniemi</t>
  </si>
  <si>
    <t>29.06.2024 Jyväskylä</t>
  </si>
  <si>
    <t xml:space="preserve">  0-2  (0-3, 0-3)</t>
  </si>
  <si>
    <t>0000 0000</t>
  </si>
  <si>
    <t>0111 1110</t>
  </si>
  <si>
    <t>Jarmo Viittanen, Lippo Juniorit</t>
  </si>
  <si>
    <t>Tero Tuomela, AA</t>
  </si>
  <si>
    <t>Tatu Rauhamäki, Jyväskylä</t>
  </si>
  <si>
    <t>Eemil Mustonen, Jyväskylä</t>
  </si>
  <si>
    <t>20.07.2025 Kouvola</t>
  </si>
  <si>
    <t xml:space="preserve">  0-2  (2-9, 4-6)</t>
  </si>
  <si>
    <t>2000 0130</t>
  </si>
  <si>
    <t>1053 501</t>
  </si>
  <si>
    <t>Konsta Pirhonen, ViU</t>
  </si>
  <si>
    <t>Jussi Järvinen, SMJ</t>
  </si>
  <si>
    <t>Lenni-Oliver Ripatti, Kouvola</t>
  </si>
  <si>
    <t>Leevi Mättö, Kouvola</t>
  </si>
  <si>
    <t>Voitot 16-32, Juoksut 322-513</t>
  </si>
  <si>
    <t xml:space="preserve"> ITÄ - LÄNSI </t>
  </si>
  <si>
    <t xml:space="preserve"> Ottelu</t>
  </si>
  <si>
    <t>Itä - Länsi, tulos</t>
  </si>
  <si>
    <t>Joukkue</t>
  </si>
  <si>
    <t>Seura</t>
  </si>
  <si>
    <t>V</t>
  </si>
  <si>
    <t>T</t>
  </si>
  <si>
    <t>Up.</t>
  </si>
  <si>
    <t>Lj.</t>
  </si>
  <si>
    <t>Plk.</t>
  </si>
  <si>
    <t>O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</si>
  <si>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</si>
  <si>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</si>
  <si>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</si>
  <si>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</si>
  <si>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</si>
  <si>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</si>
  <si>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Pia Malja</t>
  </si>
  <si>
    <t>20.08. 1977  Kankaanpää</t>
  </si>
  <si>
    <t>Itä</t>
  </si>
  <si>
    <t>UPV</t>
  </si>
  <si>
    <t>Antero Salonen</t>
  </si>
  <si>
    <t>Sirpa Haapala</t>
  </si>
  <si>
    <t>KaMa</t>
  </si>
  <si>
    <t>s</t>
  </si>
  <si>
    <t>Paula Kasurinen</t>
  </si>
  <si>
    <t>Tahko</t>
  </si>
  <si>
    <t>1v</t>
  </si>
  <si>
    <t>Sirpa Katajisto</t>
  </si>
  <si>
    <t>2v</t>
  </si>
  <si>
    <t>Tiina Hellberg</t>
  </si>
  <si>
    <t>LäPa</t>
  </si>
  <si>
    <t>2p</t>
  </si>
  <si>
    <t>Jaana Salonen</t>
  </si>
  <si>
    <t>RPL</t>
  </si>
  <si>
    <t>3p</t>
  </si>
  <si>
    <t>Jaana Jouhikainen</t>
  </si>
  <si>
    <t>3v</t>
  </si>
  <si>
    <t>Teija Grönlund</t>
  </si>
  <si>
    <t>2k</t>
  </si>
  <si>
    <t>Päivi Kurvinen</t>
  </si>
  <si>
    <t>Kiri</t>
  </si>
  <si>
    <t>3k</t>
  </si>
  <si>
    <t>Tiina Laukka</t>
  </si>
  <si>
    <t>vai</t>
  </si>
  <si>
    <t>Aino-Maija Siren</t>
  </si>
  <si>
    <t>Tuula Heikkinen</t>
  </si>
  <si>
    <t>Länsi</t>
  </si>
  <si>
    <t>Virkiä</t>
  </si>
  <si>
    <t>Heini Paavola</t>
  </si>
  <si>
    <t>Arja Raitasalo</t>
  </si>
  <si>
    <t>ViU</t>
  </si>
  <si>
    <t>Kirsi Viander</t>
  </si>
  <si>
    <t>Pilke</t>
  </si>
  <si>
    <t>Leena Kuusisto</t>
  </si>
  <si>
    <t>Anita Moilanen</t>
  </si>
  <si>
    <t>IlU</t>
  </si>
  <si>
    <t>Ulla-Maija Lohva</t>
  </si>
  <si>
    <t>Lippo</t>
  </si>
  <si>
    <t>Eeva-Kaarina Alho</t>
  </si>
  <si>
    <t>Sirkka-Liisa Toivola</t>
  </si>
  <si>
    <t>TU</t>
  </si>
  <si>
    <t>Jaana Haavisto</t>
  </si>
  <si>
    <t>VetU</t>
  </si>
  <si>
    <t>Ulla-Maija Saikkonen</t>
  </si>
  <si>
    <t>Anita Ikonen</t>
  </si>
  <si>
    <t>Jaana Suikki</t>
  </si>
  <si>
    <t>29.07. 1978  Jyväskylä</t>
  </si>
  <si>
    <t>IPV</t>
  </si>
  <si>
    <t>I p</t>
  </si>
  <si>
    <t>Juha Iivanainen</t>
  </si>
  <si>
    <t>Kirsi Raatikainen</t>
  </si>
  <si>
    <t>Tuija Kosonen</t>
  </si>
  <si>
    <t>Sirkka Heinonen</t>
  </si>
  <si>
    <t>Teija Peuranen</t>
  </si>
  <si>
    <t>II p</t>
  </si>
  <si>
    <t>Anu Kolari</t>
  </si>
  <si>
    <t>Sanna Kailio</t>
  </si>
  <si>
    <t>Riitta Pekari</t>
  </si>
  <si>
    <t>Liisa Lehtinen</t>
  </si>
  <si>
    <t>Päivi Sihvonen</t>
  </si>
  <si>
    <t>Jaana Lindqvist</t>
  </si>
  <si>
    <t>Jaana Lyly-Yrjänäinen</t>
  </si>
  <si>
    <t>KaKa</t>
  </si>
  <si>
    <t>Anna Jalonen</t>
  </si>
  <si>
    <t>SMJ</t>
  </si>
  <si>
    <t>Mervi Saurus</t>
  </si>
  <si>
    <t>kp</t>
  </si>
  <si>
    <t>Päivi Myllymäki</t>
  </si>
  <si>
    <t>NJ</t>
  </si>
  <si>
    <t>Riitta Jalonen</t>
  </si>
  <si>
    <t>Anne Lassila</t>
  </si>
  <si>
    <t>22.07. 1979  Reisjärvi</t>
  </si>
  <si>
    <t>Ali Lindström</t>
  </si>
  <si>
    <t>Eija Lehtinen</t>
  </si>
  <si>
    <t>Satu Sintonen</t>
  </si>
  <si>
    <t>Taina Saarinen</t>
  </si>
  <si>
    <t>Outi Peippo</t>
  </si>
  <si>
    <t>Pirkko Salonen</t>
  </si>
  <si>
    <t>Marketta Peltola</t>
  </si>
  <si>
    <t>Virpi Karjalainen</t>
  </si>
  <si>
    <t>KPL</t>
  </si>
  <si>
    <t>Anne Rajala</t>
  </si>
  <si>
    <t>Jaana Rasimus</t>
  </si>
  <si>
    <t>Elisa Latvala</t>
  </si>
  <si>
    <t>Teuvo Nyman</t>
  </si>
  <si>
    <t>Sari Viander</t>
  </si>
  <si>
    <t>Sirpa Pasanen</t>
  </si>
  <si>
    <t>Helena Ketolainen</t>
  </si>
  <si>
    <t>Anne Herttua</t>
  </si>
  <si>
    <t>Tarja Norja</t>
  </si>
  <si>
    <t>Sinikka Sivula</t>
  </si>
  <si>
    <t>ViVe</t>
  </si>
  <si>
    <t>Kaija Vänskä</t>
  </si>
  <si>
    <t>12.07. 1980  Imatra</t>
  </si>
  <si>
    <t>Osmo Okker</t>
  </si>
  <si>
    <t>Kaisu Möttönen</t>
  </si>
  <si>
    <t>Tuija Peltola</t>
  </si>
  <si>
    <t>HP</t>
  </si>
  <si>
    <t>I p, kp</t>
  </si>
  <si>
    <t>Eeva Karttunen</t>
  </si>
  <si>
    <t>Tuula Tamminen</t>
  </si>
  <si>
    <t>Merja Lippojoki</t>
  </si>
  <si>
    <t>III p</t>
  </si>
  <si>
    <t>Tiina Saarenketo</t>
  </si>
  <si>
    <t>Tuula Ojalainen</t>
  </si>
  <si>
    <t>Jaana Majuri</t>
  </si>
  <si>
    <t>Ari Skyttä</t>
  </si>
  <si>
    <t>Pirjo Paavola</t>
  </si>
  <si>
    <t>Pirkko Lassila</t>
  </si>
  <si>
    <t>Anne Virta</t>
  </si>
  <si>
    <t>Susanna Varis</t>
  </si>
  <si>
    <t>Marjo Rantala</t>
  </si>
  <si>
    <t>Terhi Pinomäki</t>
  </si>
  <si>
    <t>YPa</t>
  </si>
  <si>
    <t>Sari Huttunen</t>
  </si>
  <si>
    <t>28.06. 1981  Hyvinkää</t>
  </si>
  <si>
    <t>11-12</t>
  </si>
  <si>
    <t>5/5</t>
  </si>
  <si>
    <t>3/3</t>
  </si>
  <si>
    <t>1/1</t>
  </si>
  <si>
    <t>Reino Kuivalainen</t>
  </si>
  <si>
    <t>Päivi Suikkanen</t>
  </si>
  <si>
    <t>3/5</t>
  </si>
  <si>
    <t>3/4</t>
  </si>
  <si>
    <t>0/1</t>
  </si>
  <si>
    <t>Minna Pietiläinen</t>
  </si>
  <si>
    <t>6/8</t>
  </si>
  <si>
    <t>1/2</t>
  </si>
  <si>
    <t>Arja Maliniemi</t>
  </si>
  <si>
    <t>8/9</t>
  </si>
  <si>
    <t>2/2</t>
  </si>
  <si>
    <t>2/3</t>
  </si>
  <si>
    <t>Helena Puumalainen</t>
  </si>
  <si>
    <t>6/10</t>
  </si>
  <si>
    <t>0/2</t>
  </si>
  <si>
    <t>2/4</t>
  </si>
  <si>
    <t>Saara Borg</t>
  </si>
  <si>
    <t>5/6</t>
  </si>
  <si>
    <t>Aulikki Lehtiö</t>
  </si>
  <si>
    <t>Mervi Laurila</t>
  </si>
  <si>
    <t>1/4</t>
  </si>
  <si>
    <t>Sari Tiaskorpi</t>
  </si>
  <si>
    <t>0/0</t>
  </si>
  <si>
    <t>----</t>
  </si>
  <si>
    <t>Pirjo Parikka</t>
  </si>
  <si>
    <t>Riitta Ryynänen</t>
  </si>
  <si>
    <t>1/3</t>
  </si>
  <si>
    <t>7/10</t>
  </si>
  <si>
    <t>0/3</t>
  </si>
  <si>
    <t>Satu Hakala</t>
  </si>
  <si>
    <t>10/11</t>
  </si>
  <si>
    <t>15/16</t>
  </si>
  <si>
    <t>13/13</t>
  </si>
  <si>
    <t>Merja Vainionpää</t>
  </si>
  <si>
    <t>Kaisu Kääriä</t>
  </si>
  <si>
    <t>Päivi Lähteenmäki</t>
  </si>
  <si>
    <t>IT</t>
  </si>
  <si>
    <t>4/5</t>
  </si>
  <si>
    <t>Tiina Sissala</t>
  </si>
  <si>
    <t>Minna Hämäläinen</t>
  </si>
  <si>
    <t>Jaana Inkinen</t>
  </si>
  <si>
    <t>03.07. 1982  Varkaus</t>
  </si>
  <si>
    <t>Reijo Koponen</t>
  </si>
  <si>
    <t>Riikka Punnonen</t>
  </si>
  <si>
    <t>4/4</t>
  </si>
  <si>
    <t>Anne Myllynen</t>
  </si>
  <si>
    <t>KK-V</t>
  </si>
  <si>
    <t>5/7</t>
  </si>
  <si>
    <t>Tarja Heinonen</t>
  </si>
  <si>
    <t>Teija Palmu</t>
  </si>
  <si>
    <t>PKP</t>
  </si>
  <si>
    <t>2/5</t>
  </si>
  <si>
    <t>Tuula Törrönen</t>
  </si>
  <si>
    <t>Marjut Huhtakangas</t>
  </si>
  <si>
    <t>Sanna Kontkanen</t>
  </si>
  <si>
    <t>Merja Meriläinen</t>
  </si>
  <si>
    <t>6/9</t>
  </si>
  <si>
    <t>Hannamari Salo</t>
  </si>
  <si>
    <t>7/9</t>
  </si>
  <si>
    <t>8/11</t>
  </si>
  <si>
    <t>10/14</t>
  </si>
  <si>
    <t>4/7</t>
  </si>
  <si>
    <t>Helinä Mörä</t>
  </si>
  <si>
    <t>Tiina Martikkala</t>
  </si>
  <si>
    <t>Kirsi Ehrola</t>
  </si>
  <si>
    <t>Katja Eklund</t>
  </si>
  <si>
    <t>Satu Purmonen</t>
  </si>
  <si>
    <t>02.07. 1983  Varkaus</t>
  </si>
  <si>
    <t>A</t>
  </si>
  <si>
    <t>3/6</t>
  </si>
  <si>
    <t>Antti Kilpeläinen</t>
  </si>
  <si>
    <t>Riitta Kilpeläinen</t>
  </si>
  <si>
    <t>4/8</t>
  </si>
  <si>
    <t>Anu Turpeinen</t>
  </si>
  <si>
    <t>6/7</t>
  </si>
  <si>
    <t>Anna-Maija Hakalin</t>
  </si>
  <si>
    <t>7/8</t>
  </si>
  <si>
    <t>Ulla Matikainen</t>
  </si>
  <si>
    <t>Laila Koskisuu</t>
  </si>
  <si>
    <t>OkuP</t>
  </si>
  <si>
    <t>Virpi Lappalainen</t>
  </si>
  <si>
    <t>6/6</t>
  </si>
  <si>
    <t>Tiina Haapaniemi</t>
  </si>
  <si>
    <t>Päivi Frimodig</t>
  </si>
  <si>
    <t>Kirsi Virtanen</t>
  </si>
  <si>
    <t>Jarmo Pöllänen</t>
  </si>
  <si>
    <t>Katja Järvelä</t>
  </si>
  <si>
    <t>Ulla Mäki-Reinikka</t>
  </si>
  <si>
    <t>1/6</t>
  </si>
  <si>
    <t>Marjo Valkama</t>
  </si>
  <si>
    <t>Ulla Esala</t>
  </si>
  <si>
    <t>Hanna Perälä</t>
  </si>
  <si>
    <t>Anne Haapalainen</t>
  </si>
  <si>
    <t>01.07. 1984  Vähäkyrö</t>
  </si>
  <si>
    <t>Inka-Leena Lylymäki</t>
  </si>
  <si>
    <t>Sanna-Maija Suomela</t>
  </si>
  <si>
    <t>KuPu</t>
  </si>
  <si>
    <t>Katri Sillgren</t>
  </si>
  <si>
    <t>Armi Ahola</t>
  </si>
  <si>
    <t>3/7</t>
  </si>
  <si>
    <t>Sari Ranki</t>
  </si>
  <si>
    <t>2/6</t>
  </si>
  <si>
    <t>Nina Ahokas</t>
  </si>
  <si>
    <t>Sari Kurki</t>
  </si>
  <si>
    <t>Paula Kontkanen</t>
  </si>
  <si>
    <t>Auli Kokkonen</t>
  </si>
  <si>
    <t>Eila Huotari</t>
  </si>
  <si>
    <t>LMV</t>
  </si>
  <si>
    <t>Sari Vartiainen</t>
  </si>
  <si>
    <t>Markus Lakaniemi</t>
  </si>
  <si>
    <t>Pia Soininen</t>
  </si>
  <si>
    <t>Päivi Virtanen</t>
  </si>
  <si>
    <t>Virpi Turtiainen</t>
  </si>
  <si>
    <t>VäVi</t>
  </si>
  <si>
    <t>Tanja Tiensuu</t>
  </si>
  <si>
    <t>Kristiina Haraholma</t>
  </si>
  <si>
    <t>Minna Jakonen</t>
  </si>
  <si>
    <t>Tuula Malin</t>
  </si>
  <si>
    <t>06.07. 1985  Harjavalta</t>
  </si>
  <si>
    <t>Anna-Maria Vuohelainen</t>
  </si>
  <si>
    <t>Pia Varis</t>
  </si>
  <si>
    <t>SiiPo</t>
  </si>
  <si>
    <t>Susanna Järvelin</t>
  </si>
  <si>
    <t>Kirsi Saarinen</t>
  </si>
  <si>
    <t>Kirsi Inola</t>
  </si>
  <si>
    <t>Mari Lehikoinen</t>
  </si>
  <si>
    <t>Pia Liimakka</t>
  </si>
  <si>
    <t>Oiva Mäki-Pirilä</t>
  </si>
  <si>
    <t>Päivi Halmesvirta</t>
  </si>
  <si>
    <t>Minna Marjamäki</t>
  </si>
  <si>
    <t>Anne Myllymaa</t>
  </si>
  <si>
    <t>Kaisa Tuusjärvi</t>
  </si>
  <si>
    <t>Susanna Sairanen</t>
  </si>
  <si>
    <t>05.07. 1986  Kokemäki</t>
  </si>
  <si>
    <t>Seppo Kiiski</t>
  </si>
  <si>
    <t>Sanna Hänninen</t>
  </si>
  <si>
    <t>Sanna Mäkinen</t>
  </si>
  <si>
    <t>Päivi Pappinen</t>
  </si>
  <si>
    <t>Erja Enqvist</t>
  </si>
  <si>
    <t>Inga Riihelä</t>
  </si>
  <si>
    <t>Tiina Nousiainen</t>
  </si>
  <si>
    <t>Salla Suhonen</t>
  </si>
  <si>
    <t>Minna Sonninen</t>
  </si>
  <si>
    <t>Keijo Myllymaa</t>
  </si>
  <si>
    <t xml:space="preserve">A  </t>
  </si>
  <si>
    <t>Riitta Koski</t>
  </si>
  <si>
    <t>Minna Kiviniemi</t>
  </si>
  <si>
    <t>Niina Välkkilä</t>
  </si>
  <si>
    <t>Pia Vanhatalo</t>
  </si>
  <si>
    <t>PomPy</t>
  </si>
  <si>
    <t>Maarit Lehtimäki</t>
  </si>
  <si>
    <t>Heli Ruoho</t>
  </si>
  <si>
    <t>ViPa</t>
  </si>
  <si>
    <t>27.06. 1987  Vähäkyrö</t>
  </si>
  <si>
    <t>Veijo Hänninen</t>
  </si>
  <si>
    <t>150</t>
  </si>
  <si>
    <t>Ulla Tolvanen</t>
  </si>
  <si>
    <t>Eeva Nygård</t>
  </si>
  <si>
    <t>Outi Ripatti</t>
  </si>
  <si>
    <t>Outi Jolkkonen</t>
  </si>
  <si>
    <t>Heli Kortelainen</t>
  </si>
  <si>
    <t>Seppo Anttila</t>
  </si>
  <si>
    <t>Heli Toivanen</t>
  </si>
  <si>
    <t>Susanna Nurmela</t>
  </si>
  <si>
    <t>Miia Taanonen</t>
  </si>
  <si>
    <t>Satu Kaari</t>
  </si>
  <si>
    <t>Minna Niemelä</t>
  </si>
  <si>
    <t>Elina Rinta</t>
  </si>
  <si>
    <t>Marjo Kujala</t>
  </si>
  <si>
    <t>Taina Iso-Kungas</t>
  </si>
  <si>
    <t>Sirpa Turunen</t>
  </si>
  <si>
    <t>18.06. 1988  Kerava</t>
  </si>
  <si>
    <t>Petri Kaijansinkko</t>
  </si>
  <si>
    <t>Nina Jolkkonen</t>
  </si>
  <si>
    <t>Inga Frimodig</t>
  </si>
  <si>
    <t>Anne Koljonen</t>
  </si>
  <si>
    <t>Anu Tiensuu</t>
  </si>
  <si>
    <t>Taru Kontkanen</t>
  </si>
  <si>
    <t>Anne-Mari Holopainen</t>
  </si>
  <si>
    <t>Pirjo Haukkamaa</t>
  </si>
  <si>
    <t>Timo Nurmela</t>
  </si>
  <si>
    <t>Mervi Haikola</t>
  </si>
  <si>
    <t>Henna Salmela</t>
  </si>
  <si>
    <t>Kiri-Siskot</t>
  </si>
  <si>
    <t>Päivi Pihlajamäki</t>
  </si>
  <si>
    <t>Eveliina Lassila</t>
  </si>
  <si>
    <t>06.07. 1989  Kemi</t>
  </si>
  <si>
    <t>1000</t>
  </si>
  <si>
    <t>Jutta Reijonen</t>
  </si>
  <si>
    <t>8/8</t>
  </si>
  <si>
    <t>Kirsi Lautala</t>
  </si>
  <si>
    <t xml:space="preserve">KI </t>
  </si>
  <si>
    <t>jok</t>
  </si>
  <si>
    <t>Kati Huikuri</t>
  </si>
  <si>
    <t>Anneli Korhonen</t>
  </si>
  <si>
    <t>VuVe</t>
  </si>
  <si>
    <t>4/6</t>
  </si>
  <si>
    <t>Terho Heliranta</t>
  </si>
  <si>
    <t>Kirsi Annila</t>
  </si>
  <si>
    <t>SiKi</t>
  </si>
  <si>
    <t>Miia Mäki-Rahkola</t>
  </si>
  <si>
    <t>Sari Koli</t>
  </si>
  <si>
    <t>Katri Lindberg</t>
  </si>
  <si>
    <t>Nina Kiviluoma</t>
  </si>
  <si>
    <t>Susanna Piippa</t>
  </si>
  <si>
    <t>Sari Lemponen</t>
  </si>
  <si>
    <t>PattU</t>
  </si>
  <si>
    <t>Kati Karppi</t>
  </si>
  <si>
    <t>Katja Lairio</t>
  </si>
  <si>
    <t>07.07. 1990  Vihti</t>
  </si>
  <si>
    <t>Anu Voutilainen</t>
  </si>
  <si>
    <t>Nina Piiroinen</t>
  </si>
  <si>
    <t>Mira Koso</t>
  </si>
  <si>
    <t>Ulla Tuovinen</t>
  </si>
  <si>
    <t>Sari Laaksonen</t>
  </si>
  <si>
    <t>Susanna Heiskanen</t>
  </si>
  <si>
    <t>Mari Levonen</t>
  </si>
  <si>
    <t>A, I p</t>
  </si>
  <si>
    <t>Taru Ylä-Autio</t>
  </si>
  <si>
    <t>Carina Niemi</t>
  </si>
  <si>
    <t>1/5</t>
  </si>
  <si>
    <t>Marika Nurminen</t>
  </si>
  <si>
    <t>Merja Valkama</t>
  </si>
  <si>
    <t>Paula Lahjalahti</t>
  </si>
  <si>
    <t>Terhi Rönkä</t>
  </si>
  <si>
    <t>21.07. 1991  Oulu</t>
  </si>
  <si>
    <t>SiiPe</t>
  </si>
  <si>
    <t>7/7</t>
  </si>
  <si>
    <t>Kosti Parviainen</t>
  </si>
  <si>
    <t>3/9</t>
  </si>
  <si>
    <t>Katja Ronkainen</t>
  </si>
  <si>
    <t>Kati Kovalainen</t>
  </si>
  <si>
    <t>Heli Eronen</t>
  </si>
  <si>
    <t>Anne Sivonen</t>
  </si>
  <si>
    <t>Niina Tiainen</t>
  </si>
  <si>
    <t>1/7</t>
  </si>
  <si>
    <t>Anu Luoto</t>
  </si>
  <si>
    <t>Tarja Mikkola</t>
  </si>
  <si>
    <t>KJK-Pesis</t>
  </si>
  <si>
    <t>Kirsi Petelius</t>
  </si>
  <si>
    <t>Mirkka Juvonen</t>
  </si>
  <si>
    <t>5/8</t>
  </si>
  <si>
    <t>Jukka Pajala</t>
  </si>
  <si>
    <t>Niina Kantola</t>
  </si>
  <si>
    <t>TyTe</t>
  </si>
  <si>
    <t>Minna Peltola</t>
  </si>
  <si>
    <t>1/8</t>
  </si>
  <si>
    <t>Anna Mäkelä</t>
  </si>
  <si>
    <t>Jenni Tiittanen</t>
  </si>
  <si>
    <t>Tarja Taipalus</t>
  </si>
  <si>
    <t>Eeva Pennanen</t>
  </si>
  <si>
    <t>Sonja Jaskari</t>
  </si>
  <si>
    <t>Pia Mäkinen</t>
  </si>
  <si>
    <t>Tiina Salo</t>
  </si>
  <si>
    <t>27.06. 1992  Vihti</t>
  </si>
  <si>
    <t>Jarkko Kovalainen</t>
  </si>
  <si>
    <t>665</t>
  </si>
  <si>
    <t>Kirsi Hänninen</t>
  </si>
  <si>
    <t>Saija Lappalainen</t>
  </si>
  <si>
    <t>Päivi Hirvonen</t>
  </si>
  <si>
    <t>Susanna Ikonen</t>
  </si>
  <si>
    <t>Soile Kammonen</t>
  </si>
  <si>
    <t>Tiina Laaksonen</t>
  </si>
  <si>
    <t>Johanna Pohjankoski</t>
  </si>
  <si>
    <t>Krista Karppi</t>
  </si>
  <si>
    <t>Mika Mikola</t>
  </si>
  <si>
    <t>Hanna-Maija Mäkinen</t>
  </si>
  <si>
    <t>8/10</t>
  </si>
  <si>
    <t>Mirkka Oinonen</t>
  </si>
  <si>
    <t>7/11</t>
  </si>
  <si>
    <t>Inka Noterma-Mäkinen</t>
  </si>
  <si>
    <t>Hanna Mäenpää</t>
  </si>
  <si>
    <t>Sanna Lumminen</t>
  </si>
  <si>
    <t>Kristiina Mitjonen</t>
  </si>
  <si>
    <t>11.09. 1993  Sotkamo</t>
  </si>
  <si>
    <t>KPK</t>
  </si>
  <si>
    <t>Raimo Tuimala</t>
  </si>
  <si>
    <t>328</t>
  </si>
  <si>
    <t>Outi Pesonen</t>
  </si>
  <si>
    <t>Erja Räsänen</t>
  </si>
  <si>
    <t>Leena Karukangas</t>
  </si>
  <si>
    <t>Kati Heikkinen</t>
  </si>
  <si>
    <t>SoJy</t>
  </si>
  <si>
    <t>Anu Pekari</t>
  </si>
  <si>
    <t>0/4</t>
  </si>
  <si>
    <t>Tiina Heiskanen</t>
  </si>
  <si>
    <t>Sanna Ojanperä</t>
  </si>
  <si>
    <t>Anna-Maria Salminen</t>
  </si>
  <si>
    <t>Anni Komppa</t>
  </si>
  <si>
    <t>Jenni Säily</t>
  </si>
  <si>
    <t>6/11</t>
  </si>
  <si>
    <t>Riikka Ala-Tuori</t>
  </si>
  <si>
    <t>Meri Tiikkaja</t>
  </si>
  <si>
    <t>Mari Häyhtiö</t>
  </si>
  <si>
    <t>Sanna Tapola</t>
  </si>
  <si>
    <t>23.07. 1994  Loimaa</t>
  </si>
  <si>
    <t>Vesa Tervo</t>
  </si>
  <si>
    <t>Mirva Heijala</t>
  </si>
  <si>
    <t>Riikka Kaurela</t>
  </si>
  <si>
    <t>Salla Sydänmaanlakka</t>
  </si>
  <si>
    <t>Marika Mömmö</t>
  </si>
  <si>
    <t>Susanna Väisänen</t>
  </si>
  <si>
    <t>Elisa Virtanen</t>
  </si>
  <si>
    <t>Sannika Verho</t>
  </si>
  <si>
    <t>Minna Teiska</t>
  </si>
  <si>
    <t>Mervi Koistinen</t>
  </si>
  <si>
    <t>Hannu Pelkonen</t>
  </si>
  <si>
    <t>10/12</t>
  </si>
  <si>
    <t>11/12</t>
  </si>
  <si>
    <t>Annu Kangasluoma</t>
  </si>
  <si>
    <t>Kaisa Karjalainen</t>
  </si>
  <si>
    <t>Johanna Alamäki</t>
  </si>
  <si>
    <t>Aija Koskela</t>
  </si>
  <si>
    <t>YJ</t>
  </si>
  <si>
    <t>PeTo</t>
  </si>
  <si>
    <t>Marika Mäenpää</t>
  </si>
  <si>
    <t>Petra Simolin</t>
  </si>
  <si>
    <t>Marjo Minkkinen</t>
  </si>
  <si>
    <t>16.07. 1995  Alajärvi</t>
  </si>
  <si>
    <t>Martti Rahkonen</t>
  </si>
  <si>
    <t>3643</t>
  </si>
  <si>
    <t>Marjo Sipiläinen</t>
  </si>
  <si>
    <t>Heidi Forsell</t>
  </si>
  <si>
    <t>Minna Lyytikäinen</t>
  </si>
  <si>
    <t>Sirpa Lipponen</t>
  </si>
  <si>
    <t>Sonja Koskinen</t>
  </si>
  <si>
    <t>Katriina Koso</t>
  </si>
  <si>
    <t>Maarit Koskinen</t>
  </si>
  <si>
    <t>Anne Toikka</t>
  </si>
  <si>
    <t>Elisabeth Tarkiainen</t>
  </si>
  <si>
    <t>Reija Helmi</t>
  </si>
  <si>
    <t>Pekka Kyllönen</t>
  </si>
  <si>
    <t>Leena-Maaria Lamminen</t>
  </si>
  <si>
    <t>4/10</t>
  </si>
  <si>
    <t>Emma Sillanpää</t>
  </si>
  <si>
    <t>AA</t>
  </si>
  <si>
    <t>14.07. 1996  Kitee</t>
  </si>
  <si>
    <t>Markku Koso</t>
  </si>
  <si>
    <t>4304</t>
  </si>
  <si>
    <t>Terhi Laakkonen</t>
  </si>
  <si>
    <t>Reetta Kinnunen</t>
  </si>
  <si>
    <t>Anne Räisä</t>
  </si>
  <si>
    <t>Sanna Valasmo</t>
  </si>
  <si>
    <t>Risto Ojanperä</t>
  </si>
  <si>
    <t>Taimi Kaarto</t>
  </si>
  <si>
    <t>17.08. 1997  Hyvinkää</t>
  </si>
  <si>
    <t>Pertti Laakso</t>
  </si>
  <si>
    <t>2652</t>
  </si>
  <si>
    <t>Johanna Rönkkö</t>
  </si>
  <si>
    <t>Heidi Ullgren</t>
  </si>
  <si>
    <t>Tarja Hyvönen</t>
  </si>
  <si>
    <t>Hymy</t>
  </si>
  <si>
    <t>Hanne Asikainen</t>
  </si>
  <si>
    <t>Heidi Huuskonen</t>
  </si>
  <si>
    <t>Hannamari Kaario</t>
  </si>
  <si>
    <t>Pertti Kulmala</t>
  </si>
  <si>
    <t>LP</t>
  </si>
  <si>
    <t>Paula Järvi</t>
  </si>
  <si>
    <t>Hanna Vuori</t>
  </si>
  <si>
    <t>9/9</t>
  </si>
  <si>
    <t>Pauliina Kärnä</t>
  </si>
  <si>
    <t>LaVe</t>
  </si>
  <si>
    <t>28.06. 1998  Sotkamo</t>
  </si>
  <si>
    <t>Mika Sirviö</t>
  </si>
  <si>
    <t>3112</t>
  </si>
  <si>
    <t>Johanna Tikkanen</t>
  </si>
  <si>
    <t>Aila Räty</t>
  </si>
  <si>
    <t>Päivi Kemppainen</t>
  </si>
  <si>
    <t>Eveliina Olli</t>
  </si>
  <si>
    <t>Juha Liljeqvist</t>
  </si>
  <si>
    <t>Tiina Puskala</t>
  </si>
  <si>
    <t>YPJ</t>
  </si>
  <si>
    <t>5/9</t>
  </si>
  <si>
    <t>Sanna Virsula</t>
  </si>
  <si>
    <t>IK</t>
  </si>
  <si>
    <t>Ebba Forss</t>
  </si>
  <si>
    <t>Tanja Olli</t>
  </si>
  <si>
    <t>Taina Hyry</t>
  </si>
  <si>
    <t>04.07. 1999  Sotkamo</t>
  </si>
  <si>
    <t>Tuula Tauriainen</t>
  </si>
  <si>
    <t>2114</t>
  </si>
  <si>
    <t>Hanna Juusola</t>
  </si>
  <si>
    <t>Pia Pesonen</t>
  </si>
  <si>
    <t>Kaisa Salmela</t>
  </si>
  <si>
    <t>Katariina Niemi</t>
  </si>
  <si>
    <t>Hanna Rönkkö</t>
  </si>
  <si>
    <t>Anu Kettunen</t>
  </si>
  <si>
    <t>Susanna Seppänen</t>
  </si>
  <si>
    <t>OsVa</t>
  </si>
  <si>
    <t>0/6</t>
  </si>
  <si>
    <t>Janne Ervasti</t>
  </si>
  <si>
    <t>2/9</t>
  </si>
  <si>
    <t>Marjo Keskinen</t>
  </si>
  <si>
    <t>Tarja Sissala</t>
  </si>
  <si>
    <t>Mari Marttinen</t>
  </si>
  <si>
    <t>Mari Muhonen</t>
  </si>
  <si>
    <t>Anniina Koso</t>
  </si>
  <si>
    <t>06.08. 2000  Oulu</t>
  </si>
  <si>
    <t>Ari Pennanen</t>
  </si>
  <si>
    <t>1380</t>
  </si>
  <si>
    <t>Taru Hämäläinen</t>
  </si>
  <si>
    <t>Satu Huotari</t>
  </si>
  <si>
    <t>2/7</t>
  </si>
  <si>
    <t>Jonna Mäkelä</t>
  </si>
  <si>
    <t>0/5</t>
  </si>
  <si>
    <t>Hanne Parviainen</t>
  </si>
  <si>
    <t>Maria Nykänen</t>
  </si>
  <si>
    <t>3/8</t>
  </si>
  <si>
    <t>Viivi Forsell</t>
  </si>
  <si>
    <t>Elina Rissanen</t>
  </si>
  <si>
    <t>Saija Tamminen</t>
  </si>
  <si>
    <t>Elina Mikkola</t>
  </si>
  <si>
    <t>Henna Kytösalmi</t>
  </si>
  <si>
    <t>Riikka Nupponen</t>
  </si>
  <si>
    <t>-----</t>
  </si>
  <si>
    <t>4/9</t>
  </si>
  <si>
    <t>Matti Leino</t>
  </si>
  <si>
    <t>8/12</t>
  </si>
  <si>
    <t>S</t>
  </si>
  <si>
    <t>Niina Luomanen</t>
  </si>
  <si>
    <t>Maiju Kangasluoma</t>
  </si>
  <si>
    <t>Sirpa Pollari</t>
  </si>
  <si>
    <t>15.07. 2001  Hamina</t>
  </si>
  <si>
    <t>Jaana Puranen</t>
  </si>
  <si>
    <t>2612</t>
  </si>
  <si>
    <t>Marja Miettunen</t>
  </si>
  <si>
    <t>Annika Klemetti</t>
  </si>
  <si>
    <t>Lohi</t>
  </si>
  <si>
    <t>Satu Toikka</t>
  </si>
  <si>
    <t xml:space="preserve">HP </t>
  </si>
  <si>
    <t>Heli Vilppola</t>
  </si>
  <si>
    <t>HP-K</t>
  </si>
  <si>
    <t>Anne Räsänen</t>
  </si>
  <si>
    <t>Laura Juntunen</t>
  </si>
  <si>
    <t>Suvi Hjelm</t>
  </si>
  <si>
    <t>Kaisa Palomäki</t>
  </si>
  <si>
    <t>Tiina Tolonen</t>
  </si>
  <si>
    <t>Jouko Pakkala</t>
  </si>
  <si>
    <t>3/10</t>
  </si>
  <si>
    <t>Paukku</t>
  </si>
  <si>
    <t>Päivi Koivunen</t>
  </si>
  <si>
    <t>30.06. 2002  Seinäjoki</t>
  </si>
  <si>
    <t>Tuija Vittaniemi</t>
  </si>
  <si>
    <t>1452</t>
  </si>
  <si>
    <t>Jaana Paakkonen</t>
  </si>
  <si>
    <t>Maria Rajala</t>
  </si>
  <si>
    <t>Sanna Halonen</t>
  </si>
  <si>
    <t>Kaisa Virtanen</t>
  </si>
  <si>
    <t>KiPa</t>
  </si>
  <si>
    <t>Jonna Kolmonen</t>
  </si>
  <si>
    <t>Jari Mäkelä</t>
  </si>
  <si>
    <t>Tuuli Virtanen</t>
  </si>
  <si>
    <t>Anu Pulkkinen</t>
  </si>
  <si>
    <t>01.08. 2003  Sotkamo</t>
  </si>
  <si>
    <t>Leena Hakala</t>
  </si>
  <si>
    <t>1500</t>
  </si>
  <si>
    <t>Minna Puuronen</t>
  </si>
  <si>
    <t>Kaisa Laurikainen</t>
  </si>
  <si>
    <t>KyPe</t>
  </si>
  <si>
    <t>Tiina Jaaranen</t>
  </si>
  <si>
    <t>Kaisa Manninen</t>
  </si>
  <si>
    <t>Sofia Saari</t>
  </si>
  <si>
    <t>Sirkku Vainio-Hynnilä</t>
  </si>
  <si>
    <t>20.06. 2004  Hyvinkää</t>
  </si>
  <si>
    <t>Jarmo Savukoski</t>
  </si>
  <si>
    <t>6/13</t>
  </si>
  <si>
    <t>6/12</t>
  </si>
  <si>
    <t>5/10</t>
  </si>
  <si>
    <t>Jatta Vuorinen</t>
  </si>
  <si>
    <t>Räpsä</t>
  </si>
  <si>
    <t>Anu Seppälä</t>
  </si>
  <si>
    <t>24.07. 2005  Oulu</t>
  </si>
  <si>
    <t>Mirja Parviainen</t>
  </si>
  <si>
    <t>1068</t>
  </si>
  <si>
    <t>Petra Heikkilä</t>
  </si>
  <si>
    <t>Tanja Kimpimäki</t>
  </si>
  <si>
    <t>Kati Nykänen</t>
  </si>
  <si>
    <t>Linda Taskula</t>
  </si>
  <si>
    <t>Saija Koski</t>
  </si>
  <si>
    <t>JyPe</t>
  </si>
  <si>
    <t>Riika Räsänen</t>
  </si>
  <si>
    <t>Tiia-Maria Pakkanen</t>
  </si>
  <si>
    <t>Laura Poikela</t>
  </si>
  <si>
    <t>Heli Mutikainen</t>
  </si>
  <si>
    <t>Juha Liljamo</t>
  </si>
  <si>
    <t>Veera Svansjö</t>
  </si>
  <si>
    <t>Sanni Vainio-Hynnilä</t>
  </si>
  <si>
    <t>Hanna Hirvikoski</t>
  </si>
  <si>
    <t>02.07. 2006  Kitee</t>
  </si>
  <si>
    <t>Ville Lantta</t>
  </si>
  <si>
    <t>1839</t>
  </si>
  <si>
    <t>Essi Voutila</t>
  </si>
  <si>
    <t>Tiia Toikka</t>
  </si>
  <si>
    <t>Mari Kahelin</t>
  </si>
  <si>
    <t>Hanni-Mari Ruuskanen</t>
  </si>
  <si>
    <t>Jenni Ylönen</t>
  </si>
  <si>
    <t>Laura Lohko</t>
  </si>
  <si>
    <t>Sini Siekkinen</t>
  </si>
  <si>
    <t>Mikko Järvenpää</t>
  </si>
  <si>
    <t>Heli Komssi</t>
  </si>
  <si>
    <t>Tanja Tuomela</t>
  </si>
  <si>
    <t>01.07. 2007  Kouvola</t>
  </si>
  <si>
    <t>Jari Koski</t>
  </si>
  <si>
    <t>2170</t>
  </si>
  <si>
    <t>Jonna Taipale</t>
  </si>
  <si>
    <t>Sara Suikkanen</t>
  </si>
  <si>
    <t>Sarianna Arvela</t>
  </si>
  <si>
    <t>Eeva Parviainen</t>
  </si>
  <si>
    <t>JoMa</t>
  </si>
  <si>
    <t>Janita Orpana</t>
  </si>
  <si>
    <t>Maija Puupponen</t>
  </si>
  <si>
    <t>29.06. 2008  Raahe</t>
  </si>
  <si>
    <t>Pentti Määttä</t>
  </si>
  <si>
    <t>Marika Rummukainen</t>
  </si>
  <si>
    <t>Hanna Väisänen</t>
  </si>
  <si>
    <t>Saara Suomalainen</t>
  </si>
  <si>
    <t>Tommi Joensuu</t>
  </si>
  <si>
    <t>3V</t>
  </si>
  <si>
    <t>Jenni Rahikainen</t>
  </si>
  <si>
    <t>Lippo Juniorit</t>
  </si>
  <si>
    <t>Emma Nieminen</t>
  </si>
  <si>
    <t>Saara Palomäki</t>
  </si>
  <si>
    <t>28.06. 2009  Kuopio</t>
  </si>
  <si>
    <t>SurMa</t>
  </si>
  <si>
    <t>Maria Heikkinen</t>
  </si>
  <si>
    <t>Sanni Rehunen</t>
  </si>
  <si>
    <t>Annu Miettinen</t>
  </si>
  <si>
    <t>Taina Honkanen</t>
  </si>
  <si>
    <t>Jonna Räty</t>
  </si>
  <si>
    <t>Emmi Liikala</t>
  </si>
  <si>
    <t>Hannu Kalmari</t>
  </si>
  <si>
    <t>2/8</t>
  </si>
  <si>
    <t>Kaisa-Maija Loutti</t>
  </si>
  <si>
    <t>Miia Karppanen</t>
  </si>
  <si>
    <t>Jenna Kammi-Rahnasto</t>
  </si>
  <si>
    <t>Linda Kukkohovi</t>
  </si>
  <si>
    <t>Susanne Ojaniemi</t>
  </si>
  <si>
    <t>03.07. 2010  Helsinki</t>
  </si>
  <si>
    <t>Marjut Hylkilä</t>
  </si>
  <si>
    <t>1032</t>
  </si>
  <si>
    <t>Viivi Kainlauri</t>
  </si>
  <si>
    <t>Maiju-Riikka Koponen</t>
  </si>
  <si>
    <t>Kirsi Kemppi</t>
  </si>
  <si>
    <t>Henna Hakulinen</t>
  </si>
  <si>
    <t>Noora Jantunen</t>
  </si>
  <si>
    <t>Laura Kerola</t>
  </si>
  <si>
    <t>LaJy</t>
  </si>
  <si>
    <t>Milla Marttila</t>
  </si>
  <si>
    <t>Milla Jakonen</t>
  </si>
  <si>
    <t>Henna Peltokangas</t>
  </si>
  <si>
    <t>Virpi Hukka</t>
  </si>
  <si>
    <t>Kira Andersson</t>
  </si>
  <si>
    <t>23.07. 2011  Kouvola</t>
  </si>
  <si>
    <t>Jukka Mäkinen</t>
  </si>
  <si>
    <t>Juulia Lautaoja</t>
  </si>
  <si>
    <t>Vilma Westerlund</t>
  </si>
  <si>
    <t>Jenna Auvinen</t>
  </si>
  <si>
    <t>Essi Pehrman</t>
  </si>
  <si>
    <t>Eeva Kujanpää</t>
  </si>
  <si>
    <t>Krista Fomin</t>
  </si>
  <si>
    <t>Mika Takalahti</t>
  </si>
  <si>
    <t>Johanna Käkönen</t>
  </si>
  <si>
    <t>Nita Keskitalo</t>
  </si>
  <si>
    <t>KeKi</t>
  </si>
  <si>
    <t>12/15</t>
  </si>
  <si>
    <t>Johanna Pakarinen</t>
  </si>
  <si>
    <t>21.07. 2012  Sotkamo</t>
  </si>
  <si>
    <t>Marko Haverinen</t>
  </si>
  <si>
    <t>Vilma Leinonen</t>
  </si>
  <si>
    <t>0/7</t>
  </si>
  <si>
    <t>Laura Toikkanen</t>
  </si>
  <si>
    <t>Annika Jokinen</t>
  </si>
  <si>
    <t>Annika Turtiainen</t>
  </si>
  <si>
    <t>Anniina Kiviharju</t>
  </si>
  <si>
    <t>Vesa Puutonen</t>
  </si>
  <si>
    <t>Emilia Itävalo</t>
  </si>
  <si>
    <t>Henni Kauppinen</t>
  </si>
  <si>
    <t>Johanna Pieniniemi</t>
  </si>
  <si>
    <t>Anna Hellsten</t>
  </si>
  <si>
    <t>Venla Rapila</t>
  </si>
  <si>
    <t>13.07. 2013  Hyvinkää</t>
  </si>
  <si>
    <t>Emilia Huutoniemi</t>
  </si>
  <si>
    <t>Noora Patrikainen</t>
  </si>
  <si>
    <t>Essi Ahonen</t>
  </si>
  <si>
    <t>Henna Juka</t>
  </si>
  <si>
    <t>Keijo Kitinoja</t>
  </si>
  <si>
    <t>4/1</t>
  </si>
  <si>
    <t>Lotta Immonen</t>
  </si>
  <si>
    <t>Eveliina Kesti</t>
  </si>
  <si>
    <t>19.07. 2014  Seinäjoki</t>
  </si>
  <si>
    <t>Petra Hussa</t>
  </si>
  <si>
    <t>Tiia Kääriäinen</t>
  </si>
  <si>
    <t>Marianne Roiha</t>
  </si>
  <si>
    <t>Janita Rasilainen</t>
  </si>
  <si>
    <t>Maria Toikkanen</t>
  </si>
  <si>
    <t>Sami Österlund</t>
  </si>
  <si>
    <t>Maria Suominen</t>
  </si>
  <si>
    <t>Juulia Salonen</t>
  </si>
  <si>
    <t>27.06. 2015  Hyvinkää</t>
  </si>
  <si>
    <t xml:space="preserve">Jutta Myllyniemi </t>
  </si>
  <si>
    <t>Vera Vikström</t>
  </si>
  <si>
    <t>Petra Vepsäläinen</t>
  </si>
  <si>
    <t>9/11</t>
  </si>
  <si>
    <t>Eveliina Tuominen</t>
  </si>
  <si>
    <t>Juha Puhtimäki</t>
  </si>
  <si>
    <t>Lipottaret</t>
  </si>
  <si>
    <t>Minttu Vettenranta</t>
  </si>
  <si>
    <t>Silja Syrjälä</t>
  </si>
  <si>
    <t>Katriina Määttälä</t>
  </si>
  <si>
    <t>Laura Nurmela</t>
  </si>
  <si>
    <t>02.07. 2016  Kouvola</t>
  </si>
  <si>
    <t>1</t>
  </si>
  <si>
    <t>3</t>
  </si>
  <si>
    <t>11/13</t>
  </si>
  <si>
    <t>Antti Vihtkari</t>
  </si>
  <si>
    <t>Jutta Myllyniemi</t>
  </si>
  <si>
    <t>2</t>
  </si>
  <si>
    <t>6</t>
  </si>
  <si>
    <t>15/20</t>
  </si>
  <si>
    <t>Niina Nukarinen</t>
  </si>
  <si>
    <t>Riina Kallio</t>
  </si>
  <si>
    <t>Toni Ojala</t>
  </si>
  <si>
    <t>4</t>
  </si>
  <si>
    <t>Ida Lähde</t>
  </si>
  <si>
    <t>Emilia Narmio</t>
  </si>
  <si>
    <t>Riina Korkiamäki</t>
  </si>
  <si>
    <t>01.07. 2017  Imatra</t>
  </si>
  <si>
    <t>Camilla Höglund</t>
  </si>
  <si>
    <t>Annika Palo</t>
  </si>
  <si>
    <t>Maria Kaakinen</t>
  </si>
  <si>
    <t>Jussi-Pekka Tanskanen</t>
  </si>
  <si>
    <t>Susanna Ojala</t>
  </si>
  <si>
    <t>30.06. 2018  Joensuu</t>
  </si>
  <si>
    <t xml:space="preserve">  1-2  (2-3, 2-0, 0-1)</t>
  </si>
  <si>
    <t>Kirittäret</t>
  </si>
  <si>
    <t>Erno Tuomainen</t>
  </si>
  <si>
    <t>Sofia Tuovinen</t>
  </si>
  <si>
    <t>Roosa Lappalainen</t>
  </si>
  <si>
    <t>Johanna Karjanlahti</t>
  </si>
  <si>
    <t>Laura Korkala</t>
  </si>
  <si>
    <t>Elina Väre</t>
  </si>
  <si>
    <t>Mari Kemppainen</t>
  </si>
  <si>
    <t>Aino Vapaavuori</t>
  </si>
  <si>
    <t>Joni Järvinen</t>
  </si>
  <si>
    <t>Jana</t>
  </si>
  <si>
    <t>Elli Mertaniemi</t>
  </si>
  <si>
    <t>Selina Saarenpää</t>
  </si>
  <si>
    <t>06.07. 2019  Seinäjoki</t>
  </si>
  <si>
    <t>Matti Pirinen</t>
  </si>
  <si>
    <t>Ella Reiman</t>
  </si>
  <si>
    <t>Lina Olenius</t>
  </si>
  <si>
    <t>Saaga-Angelia Raudasoja</t>
  </si>
  <si>
    <t>MuPS</t>
  </si>
  <si>
    <t>Johanna Pirskanen</t>
  </si>
  <si>
    <t>Jussi Frantsila</t>
  </si>
  <si>
    <t>Liinu Turpela</t>
  </si>
  <si>
    <t>Anna Honkala</t>
  </si>
  <si>
    <t>Minttu Reunanen</t>
  </si>
  <si>
    <t>Vilma Kupari</t>
  </si>
  <si>
    <t>Tytti Bertling</t>
  </si>
  <si>
    <t>06.08. 2021  Pori</t>
  </si>
  <si>
    <t>Jarkko Sillanpää</t>
  </si>
  <si>
    <t>Salli Palola</t>
  </si>
  <si>
    <t>Charlotta Höglund</t>
  </si>
  <si>
    <t>Petra Nurro</t>
  </si>
  <si>
    <t>Nelli Huotari</t>
  </si>
  <si>
    <t>Tiia Peltonen</t>
  </si>
  <si>
    <t>Emma Hudd</t>
  </si>
  <si>
    <t>Alexandra Scheweleff</t>
  </si>
  <si>
    <t>Veera Toikka</t>
  </si>
  <si>
    <t>10.07. 2022  Tampere</t>
  </si>
  <si>
    <t>Manu Vartia</t>
  </si>
  <si>
    <t>Miia Vuoti</t>
  </si>
  <si>
    <t>Siiri Väistölä</t>
  </si>
  <si>
    <t>Roosa Örså</t>
  </si>
  <si>
    <t>Tiia-Mari Veikanmaa</t>
  </si>
  <si>
    <t>Aino Kesti</t>
  </si>
  <si>
    <t>9/1</t>
  </si>
  <si>
    <t>Jenni Matola</t>
  </si>
  <si>
    <t>YK</t>
  </si>
  <si>
    <t>Vesa Ranta</t>
  </si>
  <si>
    <t>Riikka Polso</t>
  </si>
  <si>
    <t>Ada Karlsson</t>
  </si>
  <si>
    <t>Elise Lähdemäki</t>
  </si>
  <si>
    <t>Oona Winter</t>
  </si>
  <si>
    <t>Viivi Seppälä</t>
  </si>
  <si>
    <t>05.08. 2023  Sotkamo</t>
  </si>
  <si>
    <t xml:space="preserve">  1-0  3-2, 2-2)</t>
  </si>
  <si>
    <t>Tommi Luostarinen</t>
  </si>
  <si>
    <t>Selina Similä</t>
  </si>
  <si>
    <t>Neea Kuronen</t>
  </si>
  <si>
    <t>Maija Vastamäki</t>
  </si>
  <si>
    <t>Riina Hallikainen</t>
  </si>
  <si>
    <t>Sami Mäki</t>
  </si>
  <si>
    <t>Anni Kotimaa</t>
  </si>
  <si>
    <t>29.06. 2024  Jyväskylä</t>
  </si>
  <si>
    <t xml:space="preserve">  2-1  (5-4, 2-6, 0-0, 2-1)</t>
  </si>
  <si>
    <t>Mattias Kitola</t>
  </si>
  <si>
    <t>3293</t>
  </si>
  <si>
    <t>Venla Tanhua</t>
  </si>
  <si>
    <t>Juha Antikainen</t>
  </si>
  <si>
    <t>20.07. 2025  Kouvola</t>
  </si>
  <si>
    <t>Konsta Pirhonen</t>
  </si>
  <si>
    <t>Nelly Kiiski</t>
  </si>
  <si>
    <t>Karoliina Soppela</t>
  </si>
  <si>
    <t>Viivi Vahtolammi</t>
  </si>
  <si>
    <t>Aino Koistinen</t>
  </si>
  <si>
    <t>Jussi Järvinen</t>
  </si>
  <si>
    <t>9/10</t>
  </si>
  <si>
    <t>Siiri Mäenpää</t>
  </si>
  <si>
    <t>AAPesis</t>
  </si>
  <si>
    <t>Senni Säiläkivi</t>
  </si>
  <si>
    <t>Milla Väistö</t>
  </si>
  <si>
    <t>Vilja Valkonen</t>
  </si>
  <si>
    <t>Aliisa Mansikka</t>
  </si>
  <si>
    <t>Pisteytys</t>
  </si>
  <si>
    <t>25</t>
  </si>
  <si>
    <t>ei ottelurajaa mitalipisteisiin</t>
  </si>
  <si>
    <t>ALLE 17-VUOTIAAT NAISTEN PESISPÖRSSISSÄ</t>
  </si>
  <si>
    <t>Runkosarja  1968-2025</t>
  </si>
  <si>
    <t>Arvo-ottelut</t>
  </si>
  <si>
    <t>Mitalit</t>
  </si>
  <si>
    <t xml:space="preserve">     Muut</t>
  </si>
  <si>
    <t>SIJA</t>
  </si>
  <si>
    <t>Pörssi</t>
  </si>
  <si>
    <t>1968  -  2025</t>
  </si>
  <si>
    <t>NSU-alku</t>
  </si>
  <si>
    <t>OTT</t>
  </si>
  <si>
    <t>KUN</t>
  </si>
  <si>
    <t>LÖI</t>
  </si>
  <si>
    <t>TOI</t>
  </si>
  <si>
    <t>0&gt;1</t>
  </si>
  <si>
    <t>1&gt;2</t>
  </si>
  <si>
    <t>2&gt;3</t>
  </si>
  <si>
    <t>3&gt;k</t>
  </si>
  <si>
    <t>IL</t>
  </si>
  <si>
    <t>LL</t>
  </si>
  <si>
    <t>BT</t>
  </si>
  <si>
    <t>hSM</t>
  </si>
  <si>
    <t>CUP</t>
  </si>
  <si>
    <t>Tarmo</t>
  </si>
  <si>
    <t>Tahko, ViPa</t>
  </si>
  <si>
    <t>Tuula Rantanen</t>
  </si>
  <si>
    <t>PT</t>
  </si>
  <si>
    <t>KPK, Tahko</t>
  </si>
  <si>
    <t>Riitta Hämäläinen</t>
  </si>
  <si>
    <t>Satu Laine</t>
  </si>
  <si>
    <t>Marja-Leena Pantsu</t>
  </si>
  <si>
    <t>PuMu</t>
  </si>
  <si>
    <t>Tuula Pekkala</t>
  </si>
  <si>
    <t>TMP</t>
  </si>
  <si>
    <t>Barbro Österman</t>
  </si>
  <si>
    <t>Krista Holkko</t>
  </si>
  <si>
    <t>Tahko, Roihu</t>
  </si>
  <si>
    <t>Teija Merilä</t>
  </si>
  <si>
    <t>Marjo Lehkonen</t>
  </si>
  <si>
    <t>Leena Liljamo</t>
  </si>
  <si>
    <t>Terttu Wälläri</t>
  </si>
  <si>
    <t>Marja Solakivi</t>
  </si>
  <si>
    <t>Merja Soanjärvi</t>
  </si>
  <si>
    <t>IlU, ViU</t>
  </si>
  <si>
    <t>Marja Kanerva</t>
  </si>
  <si>
    <t>Marja-Liisa Niemi</t>
  </si>
  <si>
    <t>Paula Wirtanen</t>
  </si>
  <si>
    <t>Lippo, Virkiä</t>
  </si>
  <si>
    <t>Turku-Pesis, AuMa</t>
  </si>
  <si>
    <t>Kaisu Ristilä</t>
  </si>
  <si>
    <t>Paula Huhtala</t>
  </si>
  <si>
    <t>Minna Lamppu</t>
  </si>
  <si>
    <t>Lippo, ViPa</t>
  </si>
  <si>
    <t>Niina Mäkiviita</t>
  </si>
  <si>
    <t>Raija Geijer</t>
  </si>
  <si>
    <t>Paula Kriikkula</t>
  </si>
  <si>
    <t>Ulla Hervala</t>
  </si>
  <si>
    <t>Kiri, Kirittäret</t>
  </si>
  <si>
    <t>Helena Jormalainen</t>
  </si>
  <si>
    <t>Tuula Raittila</t>
  </si>
  <si>
    <t>Tuula Pouttu</t>
  </si>
  <si>
    <t>Taina Kölhi</t>
  </si>
  <si>
    <t>Raija Hyvärinen</t>
  </si>
  <si>
    <t>KeMu</t>
  </si>
  <si>
    <t>AuMa, Tahko</t>
  </si>
  <si>
    <t>Kirsi Kangas</t>
  </si>
  <si>
    <t>Tarja Mäki-Jouppila</t>
  </si>
  <si>
    <t>AuMa</t>
  </si>
  <si>
    <t>Tarja Pöntinen</t>
  </si>
  <si>
    <t>Helena Iivanainen</t>
  </si>
  <si>
    <t>PeTo-Jussit, Kirittäret</t>
  </si>
  <si>
    <t>Jaana Kortesniemi</t>
  </si>
  <si>
    <t>Seija Nummi</t>
  </si>
  <si>
    <t>Tuija Ansala</t>
  </si>
  <si>
    <t>Ritva Vehkala</t>
  </si>
  <si>
    <t>Marjo Hellström</t>
  </si>
  <si>
    <t>Marja-Leena Liljamo</t>
  </si>
  <si>
    <t>Marituulia Levonen</t>
  </si>
  <si>
    <t>Ritva Rekola</t>
  </si>
  <si>
    <t>Minna Pitkäkoski</t>
  </si>
  <si>
    <t>Anja Laakso</t>
  </si>
  <si>
    <t>Tarja Määttä</t>
  </si>
  <si>
    <t>Marjatta Arkela</t>
  </si>
  <si>
    <t>Ritva-Liisa Äijö</t>
  </si>
  <si>
    <t>xx.xx.1972</t>
  </si>
  <si>
    <t>Anne Latvanen</t>
  </si>
  <si>
    <t>Anne Jokela</t>
  </si>
  <si>
    <t>Kaija Väisänen</t>
  </si>
  <si>
    <t>Sanna Airaksinen</t>
  </si>
  <si>
    <t>Irma Mäenpää</t>
  </si>
  <si>
    <t>Katja Inkeroinen</t>
  </si>
  <si>
    <t>Minna Varjonen</t>
  </si>
  <si>
    <t>Satu Mikola</t>
  </si>
  <si>
    <t>Auli Lehtonen</t>
  </si>
  <si>
    <t>Inkeri Valkonen</t>
  </si>
  <si>
    <t>Hannamari Laitinen</t>
  </si>
  <si>
    <t>Nina Fransman</t>
  </si>
  <si>
    <t>Tuija Heinonen</t>
  </si>
  <si>
    <t>Aulikki Junna</t>
  </si>
  <si>
    <t>Saara Rantavaara</t>
  </si>
  <si>
    <t>Anna Suominen</t>
  </si>
  <si>
    <t>Kaisa Laine</t>
  </si>
  <si>
    <t>Emma Luostarinen</t>
  </si>
  <si>
    <t>Hannele Virolainen</t>
  </si>
  <si>
    <t>Seija Hakomäki</t>
  </si>
  <si>
    <t>Mirja-Liisa Virtaniemi</t>
  </si>
  <si>
    <t>Terttu Rouvinen</t>
  </si>
  <si>
    <t>Katri Lampinen</t>
  </si>
  <si>
    <t>Tuula Saarinen</t>
  </si>
  <si>
    <t>Pirkko Rantala</t>
  </si>
  <si>
    <t>Sirpa Helin</t>
  </si>
  <si>
    <t>Saara Sunila</t>
  </si>
  <si>
    <t>Mari Siukonen</t>
  </si>
  <si>
    <t>Sari Wilska</t>
  </si>
  <si>
    <t>Kati Leppäniemi</t>
  </si>
  <si>
    <t>Marina Leino</t>
  </si>
  <si>
    <t>Sari Valuri</t>
  </si>
  <si>
    <t>Marjatta Rintanen</t>
  </si>
  <si>
    <t>Sirkka Varamäki</t>
  </si>
  <si>
    <t>Marja-Liisa Lehto</t>
  </si>
  <si>
    <t>Eeva Alho</t>
  </si>
  <si>
    <t>Sirkka Lehmussaari</t>
  </si>
  <si>
    <t xml:space="preserve">Laaka </t>
  </si>
  <si>
    <t>Aira Vainio</t>
  </si>
  <si>
    <t>Laaka</t>
  </si>
  <si>
    <t>Lena Sandström</t>
  </si>
  <si>
    <t>Kati Sandvik</t>
  </si>
  <si>
    <t>Ritva-Liisa Viljanen</t>
  </si>
  <si>
    <t>Riitta Keränen</t>
  </si>
  <si>
    <t>Pia Parviainen</t>
  </si>
  <si>
    <t>Arja Kankaanpää</t>
  </si>
  <si>
    <t>xx.xx.1964</t>
  </si>
  <si>
    <t>Anna-Maija Haataja</t>
  </si>
  <si>
    <t>Katri Haaramäki</t>
  </si>
  <si>
    <t>Liisa Koski</t>
  </si>
  <si>
    <t>Paula Alakarhu</t>
  </si>
  <si>
    <t>Laaka, Virkiä</t>
  </si>
  <si>
    <t>Marja Puhakka</t>
  </si>
  <si>
    <t>Marita Karhunen</t>
  </si>
  <si>
    <t>Outi Heikkilä</t>
  </si>
  <si>
    <t>Raija Vihervuori</t>
  </si>
  <si>
    <t>Tuula Vuori</t>
  </si>
  <si>
    <t>Kaisa Lindberg</t>
  </si>
  <si>
    <t>Sari Kuusisto</t>
  </si>
  <si>
    <t>Essi Rytteri</t>
  </si>
  <si>
    <t>Mervi Lehto</t>
  </si>
  <si>
    <t>Neea Nuikka</t>
  </si>
  <si>
    <t>Suvi Virtanen</t>
  </si>
  <si>
    <t>Eija Ylikännö</t>
  </si>
  <si>
    <t>Mari Klemettilä</t>
  </si>
  <si>
    <t>Maria Hakola</t>
  </si>
  <si>
    <t>Hanna Nuutinen</t>
  </si>
  <si>
    <t>Petra Saikku</t>
  </si>
  <si>
    <t>Anne Salonen</t>
  </si>
  <si>
    <t>Laura Jounela</t>
  </si>
  <si>
    <t>Essi Kylli</t>
  </si>
  <si>
    <t>Kaija Klaavu</t>
  </si>
  <si>
    <t>Marja-Leena Olin</t>
  </si>
  <si>
    <t>Riikka Kilpeläinen</t>
  </si>
  <si>
    <t>Terttu Liljamo</t>
  </si>
  <si>
    <t>Tuula Korpela</t>
  </si>
  <si>
    <t>Virpi Puusniekka</t>
  </si>
  <si>
    <t>Seija Uusitalo</t>
  </si>
  <si>
    <t>Nina Korpua</t>
  </si>
  <si>
    <t>Liisa Kallinen</t>
  </si>
  <si>
    <t>Noora Pehrman</t>
  </si>
  <si>
    <t>Merja Liljeblad</t>
  </si>
  <si>
    <t>Pirkko Mäkelä</t>
  </si>
  <si>
    <t>Johanna Ylöstalo</t>
  </si>
  <si>
    <t xml:space="preserve">PeTo </t>
  </si>
  <si>
    <t>Satu Koivuniemi</t>
  </si>
  <si>
    <t>Virve Moisio</t>
  </si>
  <si>
    <t>Minna Tuominen</t>
  </si>
  <si>
    <t>Lilli Mäkelä</t>
  </si>
  <si>
    <t>Hanni-Mari Vainikainen</t>
  </si>
  <si>
    <t>Päivi Nevala</t>
  </si>
  <si>
    <t>Aliisa Timperi</t>
  </si>
  <si>
    <t>Tiina Veini</t>
  </si>
  <si>
    <t>Anni Virkkunen</t>
  </si>
  <si>
    <t>Elsi Nuutinen</t>
  </si>
  <si>
    <t>Sirpa Haapakoski</t>
  </si>
  <si>
    <t>Noora Kantola</t>
  </si>
  <si>
    <t>Pia Koppinen</t>
  </si>
  <si>
    <t>Kirsti Sinisalo</t>
  </si>
  <si>
    <t>Annamaija Lähteenmäki</t>
  </si>
  <si>
    <t>Irma Loiva</t>
  </si>
  <si>
    <t>Kati Rinta-aho</t>
  </si>
  <si>
    <t>Sanna Lehtola</t>
  </si>
  <si>
    <t>Kirsi Kaura</t>
  </si>
  <si>
    <t>Annastiina Andelin</t>
  </si>
  <si>
    <t>Emilia Haapakoski</t>
  </si>
  <si>
    <t>Siiri Laine</t>
  </si>
  <si>
    <t>Roosa Luoma</t>
  </si>
  <si>
    <t>Sanna Ahola</t>
  </si>
  <si>
    <t>Saana Sumén</t>
  </si>
  <si>
    <t>Elina Heikkilä</t>
  </si>
  <si>
    <t>Elna Satokangas</t>
  </si>
  <si>
    <t>Paula Vetola</t>
  </si>
  <si>
    <t>Seija Karppala</t>
  </si>
  <si>
    <t>Veera Tyynelä</t>
  </si>
  <si>
    <t>Kaija Ala-Kauhaluoma</t>
  </si>
  <si>
    <t>ParkU</t>
  </si>
  <si>
    <t>Henna Olli</t>
  </si>
  <si>
    <t>Aino Kuittinen</t>
  </si>
  <si>
    <t>Essi Kärjä</t>
  </si>
  <si>
    <t>Inka Mäki</t>
  </si>
  <si>
    <t>Säde-Maarit Miettinen</t>
  </si>
  <si>
    <t>Tiia Vesterlund</t>
  </si>
  <si>
    <t>Pirkko Lonkila</t>
  </si>
  <si>
    <t>Jänne</t>
  </si>
  <si>
    <t>Anne Sumi</t>
  </si>
  <si>
    <t>Kristiina Leino</t>
  </si>
  <si>
    <t>Anne-Maarit Saikkonen</t>
  </si>
  <si>
    <t>Maiju Taskula</t>
  </si>
  <si>
    <t>Mari Häivälä</t>
  </si>
  <si>
    <t>Katja Kuula</t>
  </si>
  <si>
    <t>xx.xx.1974</t>
  </si>
  <si>
    <t>Ella Mäki</t>
  </si>
  <si>
    <t>Tarja Viitasalo</t>
  </si>
  <si>
    <t>Anna-Leena Vänskä</t>
  </si>
  <si>
    <t>Tuija-Leena Saikkonen</t>
  </si>
  <si>
    <t>Enna Kovalainen</t>
  </si>
  <si>
    <t>Heli Pankko</t>
  </si>
  <si>
    <t>Susanna Paaso</t>
  </si>
  <si>
    <t>Tarja Pietarinen</t>
  </si>
  <si>
    <t xml:space="preserve">Riikka Polso </t>
  </si>
  <si>
    <t>Henna Vistinmäki</t>
  </si>
  <si>
    <t>Hertta Härkönen</t>
  </si>
  <si>
    <t>Sari Idman</t>
  </si>
  <si>
    <t>Pirjo Karvinen</t>
  </si>
  <si>
    <t>xx.xx.1955</t>
  </si>
  <si>
    <t>Päivi Aalto</t>
  </si>
  <si>
    <t>Lotta Anttonen</t>
  </si>
  <si>
    <t>Mirkka Halme</t>
  </si>
  <si>
    <t>Milja Hautala</t>
  </si>
  <si>
    <t>Essi Leinonen</t>
  </si>
  <si>
    <t>Eve Niemenmaa</t>
  </si>
  <si>
    <t>Iida Nupponen</t>
  </si>
  <si>
    <t>Nora Pilbacka</t>
  </si>
  <si>
    <t>Riikka Isteri</t>
  </si>
  <si>
    <t>Noora Heinonen</t>
  </si>
  <si>
    <t>Hanne Kettunen</t>
  </si>
  <si>
    <t>Sofia Kitinoja</t>
  </si>
  <si>
    <t>Anniina Käyhkö</t>
  </si>
  <si>
    <t>Kaisu Myllys</t>
  </si>
  <si>
    <t>Heidi Rajamäki</t>
  </si>
  <si>
    <t>Aamu Riissanen</t>
  </si>
  <si>
    <t>Sanna Torniainen</t>
  </si>
  <si>
    <t>Kiira Turunen</t>
  </si>
  <si>
    <t>Sari Nikander</t>
  </si>
  <si>
    <t>RUNKOSARJA</t>
  </si>
  <si>
    <t>OTTELUTILASTO</t>
  </si>
  <si>
    <t>KUNNARITILASTO</t>
  </si>
  <si>
    <t>LYÖJÄTILASTO</t>
  </si>
  <si>
    <t>ETENIJÄTILASTO</t>
  </si>
  <si>
    <t>TEHOTILASTO</t>
  </si>
  <si>
    <t>KÄRKILYÖNTITILASTO</t>
  </si>
  <si>
    <t>+</t>
  </si>
  <si>
    <t>=</t>
  </si>
  <si>
    <t>Runkosarja  1945-2024</t>
  </si>
  <si>
    <t>1968  -  2024</t>
  </si>
  <si>
    <t>MSU-alku</t>
  </si>
  <si>
    <t xml:space="preserve">Manse PP </t>
  </si>
  <si>
    <t>7</t>
  </si>
  <si>
    <t>17-VUOTIAAT JA NUOREMMAT</t>
  </si>
  <si>
    <t xml:space="preserve">Runkosarja </t>
  </si>
  <si>
    <t xml:space="preserve">   Arvo-ottelut</t>
  </si>
  <si>
    <t>NAISET</t>
  </si>
  <si>
    <t>PÖRSSI</t>
  </si>
  <si>
    <t>ARVO-OTTELUT</t>
  </si>
  <si>
    <t>YHT</t>
  </si>
  <si>
    <t>MITALIT</t>
  </si>
  <si>
    <t>HALLIMESTARUUS</t>
  </si>
  <si>
    <t>SUOMEN CUP</t>
  </si>
  <si>
    <t>Riihomäen Pallonlyöjät</t>
  </si>
  <si>
    <t>Työväen Maila-Pojat</t>
  </si>
  <si>
    <t>Keravan Pallokerho</t>
  </si>
  <si>
    <t>Helsingin Pallo-Toverit</t>
  </si>
  <si>
    <t>Manse PP Edustus</t>
  </si>
  <si>
    <t>Aurajoen Maila</t>
  </si>
  <si>
    <t>Pattijoen Uheilijat</t>
  </si>
  <si>
    <t>Lapuan Laaka</t>
  </si>
  <si>
    <t>Kuopion Kelta-Mustat</t>
  </si>
  <si>
    <t>Parkanon Urheilijat</t>
  </si>
  <si>
    <t>Kiuruven Jänteen Naisvoimistelijat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</si>
</sst>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yy"/>
    <numFmt numFmtId="165" formatCode="0.0"/>
    <numFmt numFmtId="166" formatCode="dd\.mm\.yyyy"/>
    <numFmt numFmtId="167" formatCode="0.0\ %"/>
  </numFmts>
  <fonts count="17" x14ac:knownFonts="1">
    <font>
      <sz val="11"/>
      <name val="Arial"/>
      <charset val="1"/>
    </font>
    <font>
      <sz val="11"/>
      <color theme="1"/>
      <name val="Calibri"/>
      <family val="2"/>
      <charset val="1"/>
    </font>
    <font>
      <sz val="10"/>
      <name val="Arial"/>
      <family val="2"/>
      <charset val="1"/>
    </font>
    <font>
      <sz val="12"/>
      <name val="Times New Roman"/>
      <family val="1"/>
      <charset val="1"/>
    </font>
    <font>
      <sz val="13"/>
      <name val="Times New Roman"/>
      <family val="1"/>
      <charset val="1"/>
    </font>
    <font>
      <b/>
      <sz val="13"/>
      <name val="Times New Roman"/>
      <family val="1"/>
      <charset val="1"/>
    </font>
    <font>
      <b/>
      <sz val="12"/>
      <name val="Times New Roman"/>
      <family val="1"/>
      <charset val="1"/>
    </font>
    <font>
      <u/>
      <sz val="12.3"/>
      <color rgb="FF0000FF"/>
      <name val="Arial"/>
      <family val="2"/>
      <charset val="1"/>
    </font>
    <font>
      <sz val="12"/>
      <name val="Arial"/>
      <charset val="1"/>
    </font>
    <font>
      <sz val="13"/>
      <name val="Arial"/>
      <charset val="1"/>
    </font>
    <font>
      <b/>
      <sz val="11"/>
      <name val="Times New Roman"/>
      <family val="1"/>
      <charset val="1"/>
    </font>
    <font>
      <sz val="12"/>
      <name val="Arial"/>
      <family val="2"/>
      <charset val="1"/>
    </font>
    <font>
      <b/>
      <sz val="12"/>
      <color theme="1"/>
      <name val="Times New Roman"/>
      <family val="1"/>
      <charset val="1"/>
    </font>
    <font>
      <sz val="11"/>
      <name val="Times New Roman"/>
      <family val="1"/>
      <charset val="1"/>
    </font>
    <font>
      <u/>
      <sz val="11"/>
      <name val="Times New Roman"/>
      <family val="1"/>
      <charset val="1"/>
    </font>
    <font>
      <sz val="12"/>
      <name val="Calibri"/>
      <family val="2"/>
      <charset val="1"/>
    </font>
    <font>
      <sz val="11"/>
      <name val="Arial"/>
      <charset val="1"/>
    </font>
  </fonts>
  <fills count="12">
    <fill>
      <patternFill patternType="none"/>
    </fill>
    <fill>
      <patternFill patternType="gray125"/>
    </fill>
    <fill>
      <patternFill patternType="solid">
        <fgColor rgb="FF99CC00"/>
        <bgColor rgb="FF92D050"/>
      </patternFill>
    </fill>
    <fill>
      <patternFill patternType="solid">
        <fgColor rgb="FF92D050"/>
        <bgColor rgb="FF99CC00"/>
      </patternFill>
    </fill>
    <fill>
      <patternFill patternType="solid">
        <fgColor rgb="FFFFFF00"/>
        <bgColor rgb="FFFFFF00"/>
      </patternFill>
    </fill>
    <fill>
      <patternFill patternType="solid">
        <fgColor rgb="FFFFCC99"/>
        <bgColor rgb="FFD9D9D9"/>
      </patternFill>
    </fill>
    <fill>
      <patternFill patternType="solid">
        <fgColor rgb="FFFFC000"/>
        <bgColor rgb="FFF79646"/>
      </patternFill>
    </fill>
    <fill>
      <patternFill patternType="solid">
        <fgColor theme="9"/>
        <bgColor rgb="FFFF8080"/>
      </patternFill>
    </fill>
    <fill>
      <patternFill patternType="solid">
        <fgColor theme="0" tint="-0.14999847407452621"/>
        <bgColor rgb="FFDCE6F2"/>
      </patternFill>
    </fill>
    <fill>
      <patternFill patternType="solid">
        <fgColor rgb="FF00B0F0"/>
        <bgColor rgb="FF33CCCC"/>
      </patternFill>
    </fill>
    <fill>
      <patternFill patternType="solid">
        <fgColor theme="4" tint="0.79989013336588644"/>
        <bgColor rgb="FFD9D9D9"/>
      </patternFill>
    </fill>
    <fill>
      <patternFill patternType="solid">
        <fgColor theme="0"/>
        <bgColor rgb="FFFFFFCC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6">
    <xf numFmtId="0" fontId="0" fillId="0" borderId="0"/>
    <xf numFmtId="9" fontId="16" fillId="0" borderId="0" applyBorder="0" applyProtection="0"/>
    <xf numFmtId="0" fontId="7" fillId="0" borderId="0" applyBorder="0" applyProtection="0"/>
    <xf numFmtId="0" fontId="1" fillId="0" borderId="0"/>
    <xf numFmtId="0" fontId="2" fillId="0" borderId="0"/>
    <xf numFmtId="0" fontId="2" fillId="0" borderId="0"/>
  </cellStyleXfs>
  <cellXfs count="280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49" fontId="3" fillId="0" borderId="0" xfId="0" applyNumberFormat="1" applyFont="1" applyAlignment="1">
      <alignment horizontal="center"/>
    </xf>
    <xf numFmtId="0" fontId="3" fillId="2" borderId="0" xfId="0" applyFont="1" applyFill="1" applyAlignment="1">
      <alignment horizontal="center"/>
    </xf>
    <xf numFmtId="0" fontId="6" fillId="2" borderId="0" xfId="0" applyFont="1" applyFill="1" applyAlignment="1">
      <alignment horizontal="left"/>
    </xf>
    <xf numFmtId="0" fontId="6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0" fontId="6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right"/>
    </xf>
    <xf numFmtId="1" fontId="6" fillId="3" borderId="0" xfId="0" applyNumberFormat="1" applyFont="1" applyFill="1" applyAlignment="1">
      <alignment horizontal="right"/>
    </xf>
    <xf numFmtId="49" fontId="3" fillId="0" borderId="0" xfId="2" applyNumberFormat="1" applyFont="1" applyBorder="1" applyAlignment="1" applyProtection="1">
      <alignment horizontal="center" vertical="center"/>
    </xf>
    <xf numFmtId="0" fontId="3" fillId="3" borderId="0" xfId="0" applyFont="1" applyFill="1" applyAlignment="1">
      <alignment horizontal="righ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8" fillId="0" borderId="0" xfId="0" applyFont="1"/>
    <xf numFmtId="0" fontId="3" fillId="0" borderId="0" xfId="0" applyFont="1" applyAlignment="1">
      <alignment horizontal="right"/>
    </xf>
    <xf numFmtId="0" fontId="9" fillId="0" borderId="0" xfId="0" applyFont="1"/>
    <xf numFmtId="0" fontId="5" fillId="0" borderId="0" xfId="0" applyFont="1" applyAlignment="1">
      <alignment horizontal="right"/>
    </xf>
    <xf numFmtId="0" fontId="6" fillId="3" borderId="0" xfId="0" applyFont="1" applyFill="1"/>
    <xf numFmtId="164" fontId="6" fillId="3" borderId="0" xfId="0" applyNumberFormat="1" applyFont="1" applyFill="1" applyAlignment="1">
      <alignment horizontal="center"/>
    </xf>
    <xf numFmtId="164" fontId="6" fillId="3" borderId="0" xfId="0" applyNumberFormat="1" applyFont="1" applyFill="1" applyAlignment="1">
      <alignment horizontal="left"/>
    </xf>
    <xf numFmtId="165" fontId="6" fillId="3" borderId="0" xfId="0" applyNumberFormat="1" applyFont="1" applyFill="1" applyAlignment="1">
      <alignment horizontal="center"/>
    </xf>
    <xf numFmtId="165" fontId="6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vertical="top"/>
    </xf>
    <xf numFmtId="164" fontId="3" fillId="0" borderId="0" xfId="5" applyNumberFormat="1" applyFont="1" applyAlignment="1">
      <alignment horizontal="center"/>
    </xf>
    <xf numFmtId="0" fontId="3" fillId="0" borderId="0" xfId="5" applyFont="1"/>
    <xf numFmtId="14" fontId="3" fillId="0" borderId="0" xfId="0" applyNumberFormat="1" applyFont="1" applyAlignment="1">
      <alignment horizontal="left"/>
    </xf>
    <xf numFmtId="166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 vertical="top"/>
    </xf>
    <xf numFmtId="0" fontId="3" fillId="0" borderId="0" xfId="5" applyFont="1" applyAlignment="1">
      <alignment horizontal="left"/>
    </xf>
    <xf numFmtId="166" fontId="3" fillId="0" borderId="0" xfId="0" applyNumberFormat="1" applyFont="1" applyAlignment="1" applyProtection="1">
      <alignment horizontal="center"/>
      <protection locked="0"/>
    </xf>
    <xf numFmtId="14" fontId="3" fillId="0" borderId="0" xfId="0" applyNumberFormat="1" applyFont="1"/>
    <xf numFmtId="0" fontId="10" fillId="0" borderId="0" xfId="0" applyFont="1" applyAlignment="1">
      <alignment wrapText="1"/>
    </xf>
    <xf numFmtId="0" fontId="10" fillId="0" borderId="0" xfId="0" applyFont="1"/>
    <xf numFmtId="0" fontId="11" fillId="0" borderId="0" xfId="0" applyFont="1"/>
    <xf numFmtId="0" fontId="6" fillId="4" borderId="1" xfId="0" applyFont="1" applyFill="1" applyBorder="1" applyAlignment="1">
      <alignment horizontal="center"/>
    </xf>
    <xf numFmtId="0" fontId="12" fillId="5" borderId="2" xfId="0" applyFont="1" applyFill="1" applyBorder="1"/>
    <xf numFmtId="0" fontId="12" fillId="5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49" fontId="6" fillId="5" borderId="5" xfId="0" applyNumberFormat="1" applyFont="1" applyFill="1" applyBorder="1" applyAlignment="1">
      <alignment horizontal="center"/>
    </xf>
    <xf numFmtId="49" fontId="6" fillId="5" borderId="6" xfId="0" applyNumberFormat="1" applyFont="1" applyFill="1" applyBorder="1" applyAlignment="1">
      <alignment horizontal="center"/>
    </xf>
    <xf numFmtId="49" fontId="6" fillId="5" borderId="1" xfId="0" applyNumberFormat="1" applyFont="1" applyFill="1" applyBorder="1" applyAlignment="1">
      <alignment horizontal="center"/>
    </xf>
    <xf numFmtId="49" fontId="6" fillId="5" borderId="7" xfId="0" applyNumberFormat="1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5" borderId="7" xfId="0" applyFont="1" applyFill="1" applyBorder="1" applyAlignment="1">
      <alignment horizontal="center"/>
    </xf>
    <xf numFmtId="0" fontId="12" fillId="7" borderId="0" xfId="0" applyFont="1" applyFill="1" applyAlignment="1">
      <alignment vertical="center"/>
    </xf>
    <xf numFmtId="0" fontId="12" fillId="7" borderId="0" xfId="0" applyFont="1" applyFill="1" applyAlignment="1">
      <alignment horizontal="center" vertical="center"/>
    </xf>
    <xf numFmtId="0" fontId="6" fillId="4" borderId="8" xfId="0" applyFont="1" applyFill="1" applyBorder="1" applyAlignment="1">
      <alignment horizontal="center"/>
    </xf>
    <xf numFmtId="0" fontId="6" fillId="6" borderId="0" xfId="0" applyFont="1" applyFill="1" applyAlignment="1">
      <alignment horizontal="center"/>
    </xf>
    <xf numFmtId="0" fontId="6" fillId="3" borderId="9" xfId="0" applyFont="1" applyFill="1" applyBorder="1" applyAlignment="1">
      <alignment horizontal="center"/>
    </xf>
    <xf numFmtId="49" fontId="6" fillId="7" borderId="5" xfId="0" applyNumberFormat="1" applyFont="1" applyFill="1" applyBorder="1" applyAlignment="1">
      <alignment horizontal="center"/>
    </xf>
    <xf numFmtId="49" fontId="6" fillId="7" borderId="10" xfId="0" applyNumberFormat="1" applyFont="1" applyFill="1" applyBorder="1" applyAlignment="1">
      <alignment horizontal="center"/>
    </xf>
    <xf numFmtId="49" fontId="6" fillId="7" borderId="6" xfId="0" applyNumberFormat="1" applyFont="1" applyFill="1" applyBorder="1" applyAlignment="1">
      <alignment horizontal="center"/>
    </xf>
    <xf numFmtId="49" fontId="6" fillId="7" borderId="1" xfId="0" applyNumberFormat="1" applyFont="1" applyFill="1" applyBorder="1" applyAlignment="1">
      <alignment horizontal="center"/>
    </xf>
    <xf numFmtId="49" fontId="6" fillId="7" borderId="7" xfId="0" applyNumberFormat="1" applyFont="1" applyFill="1" applyBorder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6" fillId="7" borderId="7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6" xfId="0" applyFont="1" applyBorder="1"/>
    <xf numFmtId="0" fontId="6" fillId="0" borderId="6" xfId="0" applyFont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8" borderId="0" xfId="0" applyFont="1" applyFill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6" fillId="8" borderId="6" xfId="0" applyFont="1" applyFill="1" applyBorder="1" applyAlignment="1">
      <alignment horizontal="center"/>
    </xf>
    <xf numFmtId="0" fontId="6" fillId="8" borderId="7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8" borderId="8" xfId="0" applyFont="1" applyFill="1" applyBorder="1" applyAlignment="1">
      <alignment horizontal="center"/>
    </xf>
    <xf numFmtId="0" fontId="6" fillId="8" borderId="9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8" borderId="2" xfId="0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49" fontId="3" fillId="0" borderId="0" xfId="0" applyNumberFormat="1" applyFont="1" applyAlignment="1">
      <alignment horizontal="left"/>
    </xf>
    <xf numFmtId="0" fontId="13" fillId="0" borderId="0" xfId="0" applyFont="1"/>
    <xf numFmtId="16" fontId="3" fillId="0" borderId="0" xfId="0" applyNumberFormat="1" applyFont="1"/>
    <xf numFmtId="17" fontId="3" fillId="0" borderId="0" xfId="0" applyNumberFormat="1" applyFont="1"/>
    <xf numFmtId="3" fontId="3" fillId="0" borderId="0" xfId="0" applyNumberFormat="1" applyFont="1" applyAlignment="1">
      <alignment horizontal="left"/>
    </xf>
    <xf numFmtId="49" fontId="3" fillId="0" borderId="0" xfId="0" applyNumberFormat="1" applyFont="1"/>
    <xf numFmtId="49" fontId="13" fillId="0" borderId="0" xfId="0" applyNumberFormat="1" applyFont="1"/>
    <xf numFmtId="0" fontId="15" fillId="0" borderId="0" xfId="0" applyFont="1" applyAlignment="1">
      <alignment horizontal="left" vertical="center" indent="1"/>
    </xf>
    <xf numFmtId="0" fontId="8" fillId="0" borderId="0" xfId="0" applyFont="1" applyAlignment="1">
      <alignment horizontal="center"/>
    </xf>
    <xf numFmtId="167" fontId="8" fillId="0" borderId="0" xfId="1" applyNumberFormat="1" applyFont="1" applyBorder="1" applyAlignment="1" applyProtection="1">
      <alignment horizontal="center"/>
    </xf>
    <xf numFmtId="0" fontId="6" fillId="9" borderId="5" xfId="0" applyFont="1" applyFill="1" applyBorder="1"/>
    <xf numFmtId="0" fontId="6" fillId="9" borderId="10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left"/>
    </xf>
    <xf numFmtId="0" fontId="6" fillId="9" borderId="10" xfId="0" applyFont="1" applyFill="1" applyBorder="1"/>
    <xf numFmtId="49" fontId="6" fillId="9" borderId="10" xfId="0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left"/>
    </xf>
    <xf numFmtId="0" fontId="6" fillId="4" borderId="10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left"/>
    </xf>
    <xf numFmtId="0" fontId="6" fillId="4" borderId="10" xfId="0" applyFont="1" applyFill="1" applyBorder="1"/>
    <xf numFmtId="49" fontId="6" fillId="4" borderId="10" xfId="0" applyNumberFormat="1" applyFont="1" applyFill="1" applyBorder="1" applyAlignment="1">
      <alignment horizontal="center"/>
    </xf>
    <xf numFmtId="0" fontId="6" fillId="10" borderId="0" xfId="0" applyFont="1" applyFill="1" applyAlignment="1">
      <alignment horizontal="center"/>
    </xf>
    <xf numFmtId="0" fontId="6" fillId="8" borderId="3" xfId="0" applyFont="1" applyFill="1" applyBorder="1" applyAlignment="1">
      <alignment horizontal="left"/>
    </xf>
    <xf numFmtId="0" fontId="6" fillId="8" borderId="5" xfId="0" applyFont="1" applyFill="1" applyBorder="1" applyAlignment="1">
      <alignment horizontal="left"/>
    </xf>
    <xf numFmtId="0" fontId="6" fillId="8" borderId="11" xfId="0" applyFont="1" applyFill="1" applyBorder="1" applyAlignment="1">
      <alignment horizontal="left"/>
    </xf>
    <xf numFmtId="0" fontId="6" fillId="8" borderId="4" xfId="0" applyFont="1" applyFill="1" applyBorder="1"/>
    <xf numFmtId="0" fontId="6" fillId="8" borderId="11" xfId="0" applyFont="1" applyFill="1" applyBorder="1" applyAlignment="1">
      <alignment horizontal="center"/>
    </xf>
    <xf numFmtId="0" fontId="6" fillId="8" borderId="5" xfId="0" applyFont="1" applyFill="1" applyBorder="1" applyAlignment="1">
      <alignment horizontal="center"/>
    </xf>
    <xf numFmtId="49" fontId="6" fillId="8" borderId="11" xfId="0" applyNumberFormat="1" applyFont="1" applyFill="1" applyBorder="1" applyAlignment="1">
      <alignment horizontal="center"/>
    </xf>
    <xf numFmtId="0" fontId="6" fillId="8" borderId="12" xfId="0" applyFont="1" applyFill="1" applyBorder="1" applyAlignment="1">
      <alignment horizontal="left"/>
    </xf>
    <xf numFmtId="0" fontId="6" fillId="7" borderId="12" xfId="0" applyFont="1" applyFill="1" applyBorder="1"/>
    <xf numFmtId="0" fontId="6" fillId="7" borderId="5" xfId="0" applyFont="1" applyFill="1" applyBorder="1" applyAlignment="1">
      <alignment horizontal="left"/>
    </xf>
    <xf numFmtId="49" fontId="6" fillId="7" borderId="5" xfId="0" applyNumberFormat="1" applyFont="1" applyFill="1" applyBorder="1" applyAlignment="1">
      <alignment horizontal="left"/>
    </xf>
    <xf numFmtId="0" fontId="6" fillId="7" borderId="12" xfId="0" applyFont="1" applyFill="1" applyBorder="1" applyAlignment="1">
      <alignment horizontal="left"/>
    </xf>
    <xf numFmtId="167" fontId="6" fillId="7" borderId="12" xfId="1" applyNumberFormat="1" applyFont="1" applyFill="1" applyBorder="1" applyProtection="1"/>
    <xf numFmtId="0" fontId="6" fillId="7" borderId="12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6" fillId="7" borderId="13" xfId="0" applyFont="1" applyFill="1" applyBorder="1" applyAlignment="1">
      <alignment horizontal="center"/>
    </xf>
    <xf numFmtId="49" fontId="6" fillId="7" borderId="13" xfId="0" applyNumberFormat="1" applyFont="1" applyFill="1" applyBorder="1" applyAlignment="1">
      <alignment horizontal="center"/>
    </xf>
    <xf numFmtId="167" fontId="6" fillId="7" borderId="10" xfId="0" applyNumberFormat="1" applyFont="1" applyFill="1" applyBorder="1" applyAlignment="1">
      <alignment horizontal="center"/>
    </xf>
    <xf numFmtId="0" fontId="6" fillId="0" borderId="12" xfId="0" applyFont="1" applyBorder="1"/>
    <xf numFmtId="0" fontId="6" fillId="11" borderId="5" xfId="0" applyFont="1" applyFill="1" applyBorder="1" applyAlignment="1">
      <alignment horizontal="left"/>
    </xf>
    <xf numFmtId="49" fontId="6" fillId="11" borderId="5" xfId="0" applyNumberFormat="1" applyFont="1" applyFill="1" applyBorder="1" applyAlignment="1">
      <alignment horizontal="left"/>
    </xf>
    <xf numFmtId="0" fontId="6" fillId="11" borderId="12" xfId="0" applyFont="1" applyFill="1" applyBorder="1" applyAlignment="1">
      <alignment horizontal="left"/>
    </xf>
    <xf numFmtId="167" fontId="6" fillId="11" borderId="12" xfId="1" applyNumberFormat="1" applyFont="1" applyFill="1" applyBorder="1" applyProtection="1"/>
    <xf numFmtId="0" fontId="6" fillId="11" borderId="12" xfId="0" applyFont="1" applyFill="1" applyBorder="1" applyAlignment="1">
      <alignment horizontal="center"/>
    </xf>
    <xf numFmtId="0" fontId="6" fillId="11" borderId="13" xfId="0" applyFont="1" applyFill="1" applyBorder="1" applyAlignment="1">
      <alignment horizontal="center"/>
    </xf>
    <xf numFmtId="0" fontId="6" fillId="11" borderId="5" xfId="0" applyFont="1" applyFill="1" applyBorder="1" applyAlignment="1">
      <alignment horizontal="center"/>
    </xf>
    <xf numFmtId="49" fontId="6" fillId="11" borderId="13" xfId="0" applyNumberFormat="1" applyFont="1" applyFill="1" applyBorder="1" applyAlignment="1">
      <alignment horizontal="center"/>
    </xf>
    <xf numFmtId="167" fontId="6" fillId="11" borderId="10" xfId="0" applyNumberFormat="1" applyFont="1" applyFill="1" applyBorder="1" applyAlignment="1">
      <alignment horizontal="center"/>
    </xf>
    <xf numFmtId="0" fontId="6" fillId="11" borderId="12" xfId="0" applyFont="1" applyFill="1" applyBorder="1"/>
    <xf numFmtId="0" fontId="6" fillId="7" borderId="3" xfId="0" applyFont="1" applyFill="1" applyBorder="1" applyAlignment="1">
      <alignment horizontal="left"/>
    </xf>
    <xf numFmtId="49" fontId="6" fillId="7" borderId="3" xfId="0" applyNumberFormat="1" applyFont="1" applyFill="1" applyBorder="1" applyAlignment="1">
      <alignment horizontal="left"/>
    </xf>
    <xf numFmtId="0" fontId="6" fillId="7" borderId="11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0" fontId="6" fillId="7" borderId="3" xfId="0" applyFont="1" applyFill="1" applyBorder="1" applyAlignment="1">
      <alignment horizontal="center"/>
    </xf>
    <xf numFmtId="49" fontId="6" fillId="7" borderId="4" xfId="0" applyNumberFormat="1" applyFont="1" applyFill="1" applyBorder="1" applyAlignment="1">
      <alignment horizontal="center"/>
    </xf>
    <xf numFmtId="167" fontId="6" fillId="7" borderId="2" xfId="0" applyNumberFormat="1" applyFont="1" applyFill="1" applyBorder="1" applyAlignment="1">
      <alignment horizontal="center"/>
    </xf>
    <xf numFmtId="49" fontId="6" fillId="7" borderId="11" xfId="0" applyNumberFormat="1" applyFont="1" applyFill="1" applyBorder="1" applyAlignment="1">
      <alignment horizontal="center"/>
    </xf>
    <xf numFmtId="0" fontId="6" fillId="11" borderId="3" xfId="0" applyFont="1" applyFill="1" applyBorder="1" applyAlignment="1">
      <alignment horizontal="left"/>
    </xf>
    <xf numFmtId="0" fontId="6" fillId="11" borderId="3" xfId="0" applyFont="1" applyFill="1" applyBorder="1" applyAlignment="1">
      <alignment horizontal="center"/>
    </xf>
    <xf numFmtId="0" fontId="6" fillId="11" borderId="11" xfId="0" applyFont="1" applyFill="1" applyBorder="1" applyAlignment="1">
      <alignment horizontal="center"/>
    </xf>
    <xf numFmtId="0" fontId="6" fillId="11" borderId="4" xfId="0" applyFont="1" applyFill="1" applyBorder="1" applyAlignment="1">
      <alignment horizontal="center"/>
    </xf>
    <xf numFmtId="49" fontId="6" fillId="11" borderId="4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1" borderId="11" xfId="0" applyFont="1" applyFill="1" applyBorder="1" applyAlignment="1">
      <alignment horizontal="left"/>
    </xf>
    <xf numFmtId="0" fontId="6" fillId="11" borderId="4" xfId="0" applyFont="1" applyFill="1" applyBorder="1" applyAlignment="1">
      <alignment horizontal="left"/>
    </xf>
    <xf numFmtId="49" fontId="6" fillId="7" borderId="12" xfId="0" applyNumberFormat="1" applyFont="1" applyFill="1" applyBorder="1" applyAlignment="1">
      <alignment horizontal="center"/>
    </xf>
    <xf numFmtId="49" fontId="6" fillId="11" borderId="3" xfId="0" applyNumberFormat="1" applyFont="1" applyFill="1" applyBorder="1" applyAlignment="1">
      <alignment horizontal="left"/>
    </xf>
    <xf numFmtId="167" fontId="6" fillId="11" borderId="2" xfId="0" applyNumberFormat="1" applyFont="1" applyFill="1" applyBorder="1" applyAlignment="1">
      <alignment horizontal="center"/>
    </xf>
    <xf numFmtId="49" fontId="6" fillId="11" borderId="11" xfId="0" applyNumberFormat="1" applyFont="1" applyFill="1" applyBorder="1" applyAlignment="1">
      <alignment horizontal="center"/>
    </xf>
    <xf numFmtId="49" fontId="6" fillId="11" borderId="12" xfId="0" applyNumberFormat="1" applyFont="1" applyFill="1" applyBorder="1" applyAlignment="1">
      <alignment horizontal="center"/>
    </xf>
    <xf numFmtId="167" fontId="6" fillId="11" borderId="11" xfId="1" applyNumberFormat="1" applyFont="1" applyFill="1" applyBorder="1" applyProtection="1"/>
    <xf numFmtId="0" fontId="6" fillId="7" borderId="11" xfId="0" applyFont="1" applyFill="1" applyBorder="1" applyAlignment="1">
      <alignment horizontal="left"/>
    </xf>
    <xf numFmtId="167" fontId="6" fillId="7" borderId="4" xfId="1" applyNumberFormat="1" applyFont="1" applyFill="1" applyBorder="1" applyProtection="1"/>
    <xf numFmtId="167" fontId="6" fillId="11" borderId="4" xfId="1" applyNumberFormat="1" applyFont="1" applyFill="1" applyBorder="1" applyProtection="1"/>
    <xf numFmtId="14" fontId="6" fillId="7" borderId="3" xfId="0" applyNumberFormat="1" applyFont="1" applyFill="1" applyBorder="1" applyAlignment="1">
      <alignment horizontal="left"/>
    </xf>
    <xf numFmtId="167" fontId="6" fillId="7" borderId="13" xfId="1" applyNumberFormat="1" applyFont="1" applyFill="1" applyBorder="1" applyProtection="1"/>
    <xf numFmtId="14" fontId="6" fillId="7" borderId="5" xfId="0" applyNumberFormat="1" applyFont="1" applyFill="1" applyBorder="1" applyAlignment="1">
      <alignment horizontal="left"/>
    </xf>
    <xf numFmtId="0" fontId="6" fillId="7" borderId="14" xfId="0" applyFont="1" applyFill="1" applyBorder="1" applyAlignment="1">
      <alignment horizontal="center"/>
    </xf>
    <xf numFmtId="167" fontId="6" fillId="11" borderId="13" xfId="1" applyNumberFormat="1" applyFont="1" applyFill="1" applyBorder="1" applyProtection="1"/>
    <xf numFmtId="167" fontId="6" fillId="11" borderId="7" xfId="1" applyNumberFormat="1" applyFont="1" applyFill="1" applyBorder="1" applyProtection="1"/>
    <xf numFmtId="0" fontId="6" fillId="11" borderId="14" xfId="0" applyFont="1" applyFill="1" applyBorder="1" applyAlignment="1">
      <alignment horizontal="center"/>
    </xf>
    <xf numFmtId="0" fontId="6" fillId="11" borderId="7" xfId="0" applyFont="1" applyFill="1" applyBorder="1" applyAlignment="1">
      <alignment horizontal="center"/>
    </xf>
    <xf numFmtId="167" fontId="6" fillId="7" borderId="7" xfId="1" applyNumberFormat="1" applyFont="1" applyFill="1" applyBorder="1" applyProtection="1"/>
    <xf numFmtId="0" fontId="6" fillId="7" borderId="1" xfId="0" applyFont="1" applyFill="1" applyBorder="1" applyAlignment="1">
      <alignment horizontal="left"/>
    </xf>
    <xf numFmtId="49" fontId="6" fillId="7" borderId="1" xfId="0" applyNumberFormat="1" applyFont="1" applyFill="1" applyBorder="1" applyAlignment="1">
      <alignment horizontal="left"/>
    </xf>
    <xf numFmtId="0" fontId="6" fillId="7" borderId="14" xfId="0" applyFont="1" applyFill="1" applyBorder="1" applyAlignment="1">
      <alignment horizontal="left"/>
    </xf>
    <xf numFmtId="0" fontId="6" fillId="11" borderId="1" xfId="0" applyFont="1" applyFill="1" applyBorder="1" applyAlignment="1">
      <alignment horizontal="left"/>
    </xf>
    <xf numFmtId="49" fontId="6" fillId="11" borderId="1" xfId="0" applyNumberFormat="1" applyFont="1" applyFill="1" applyBorder="1" applyAlignment="1">
      <alignment horizontal="left"/>
    </xf>
    <xf numFmtId="0" fontId="6" fillId="11" borderId="14" xfId="0" applyFont="1" applyFill="1" applyBorder="1" applyAlignment="1">
      <alignment horizontal="left"/>
    </xf>
    <xf numFmtId="1" fontId="6" fillId="7" borderId="12" xfId="0" applyNumberFormat="1" applyFont="1" applyFill="1" applyBorder="1" applyAlignment="1">
      <alignment horizontal="center"/>
    </xf>
    <xf numFmtId="1" fontId="6" fillId="11" borderId="12" xfId="0" applyNumberFormat="1" applyFont="1" applyFill="1" applyBorder="1" applyAlignment="1">
      <alignment horizontal="center"/>
    </xf>
    <xf numFmtId="1" fontId="6" fillId="7" borderId="13" xfId="0" applyNumberFormat="1" applyFont="1" applyFill="1" applyBorder="1" applyAlignment="1">
      <alignment horizontal="center"/>
    </xf>
    <xf numFmtId="1" fontId="6" fillId="11" borderId="13" xfId="0" applyNumberFormat="1" applyFont="1" applyFill="1" applyBorder="1" applyAlignment="1">
      <alignment horizontal="center"/>
    </xf>
    <xf numFmtId="0" fontId="6" fillId="0" borderId="12" xfId="0" applyFont="1" applyBorder="1" applyAlignment="1">
      <alignment horizontal="left"/>
    </xf>
    <xf numFmtId="49" fontId="6" fillId="7" borderId="12" xfId="0" applyNumberFormat="1" applyFont="1" applyFill="1" applyBorder="1" applyAlignment="1">
      <alignment horizontal="left"/>
    </xf>
    <xf numFmtId="49" fontId="6" fillId="0" borderId="12" xfId="0" applyNumberFormat="1" applyFont="1" applyBorder="1" applyAlignment="1">
      <alignment horizontal="left"/>
    </xf>
    <xf numFmtId="0" fontId="6" fillId="10" borderId="15" xfId="0" applyFont="1" applyFill="1" applyBorder="1" applyAlignment="1">
      <alignment horizontal="center"/>
    </xf>
    <xf numFmtId="49" fontId="6" fillId="11" borderId="12" xfId="0" applyNumberFormat="1" applyFont="1" applyFill="1" applyBorder="1" applyAlignment="1">
      <alignment horizontal="left"/>
    </xf>
    <xf numFmtId="167" fontId="6" fillId="10" borderId="15" xfId="1" applyNumberFormat="1" applyFont="1" applyFill="1" applyBorder="1" applyProtection="1"/>
    <xf numFmtId="167" fontId="6" fillId="11" borderId="4" xfId="1" applyNumberFormat="1" applyFont="1" applyFill="1" applyBorder="1" applyAlignment="1" applyProtection="1">
      <alignment horizontal="left"/>
    </xf>
    <xf numFmtId="49" fontId="6" fillId="0" borderId="5" xfId="0" applyNumberFormat="1" applyFont="1" applyBorder="1" applyAlignment="1">
      <alignment horizontal="left"/>
    </xf>
    <xf numFmtId="167" fontId="6" fillId="0" borderId="13" xfId="1" applyNumberFormat="1" applyFont="1" applyBorder="1" applyProtection="1"/>
    <xf numFmtId="0" fontId="6" fillId="0" borderId="15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1" fontId="6" fillId="0" borderId="12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49" fontId="6" fillId="0" borderId="13" xfId="0" applyNumberFormat="1" applyFont="1" applyBorder="1" applyAlignment="1">
      <alignment horizontal="center"/>
    </xf>
    <xf numFmtId="167" fontId="6" fillId="0" borderId="10" xfId="0" applyNumberFormat="1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3" fillId="4" borderId="16" xfId="0" applyFont="1" applyFill="1" applyBorder="1"/>
    <xf numFmtId="0" fontId="3" fillId="4" borderId="16" xfId="0" applyFont="1" applyFill="1" applyBorder="1" applyAlignment="1">
      <alignment horizontal="center"/>
    </xf>
    <xf numFmtId="0" fontId="6" fillId="4" borderId="16" xfId="0" applyFont="1" applyFill="1" applyBorder="1"/>
    <xf numFmtId="0" fontId="6" fillId="8" borderId="16" xfId="0" applyFont="1" applyFill="1" applyBorder="1"/>
    <xf numFmtId="49" fontId="6" fillId="8" borderId="16" xfId="0" applyNumberFormat="1" applyFont="1" applyFill="1" applyBorder="1" applyAlignment="1">
      <alignment horizontal="center"/>
    </xf>
    <xf numFmtId="49" fontId="6" fillId="4" borderId="16" xfId="0" applyNumberFormat="1" applyFont="1" applyFill="1" applyBorder="1" applyAlignment="1">
      <alignment horizontal="center"/>
    </xf>
    <xf numFmtId="49" fontId="6" fillId="8" borderId="17" xfId="0" applyNumberFormat="1" applyFont="1" applyFill="1" applyBorder="1" applyAlignment="1">
      <alignment horizontal="center"/>
    </xf>
    <xf numFmtId="165" fontId="6" fillId="4" borderId="0" xfId="0" applyNumberFormat="1" applyFont="1" applyFill="1" applyAlignment="1">
      <alignment horizontal="center"/>
    </xf>
    <xf numFmtId="0" fontId="6" fillId="4" borderId="0" xfId="0" applyFont="1" applyFill="1" applyAlignment="1">
      <alignment horizontal="left"/>
    </xf>
    <xf numFmtId="0" fontId="6" fillId="4" borderId="0" xfId="0" applyFont="1" applyFill="1"/>
    <xf numFmtId="0" fontId="6" fillId="4" borderId="18" xfId="0" applyFont="1" applyFill="1" applyBorder="1" applyAlignment="1">
      <alignment horizontal="center"/>
    </xf>
    <xf numFmtId="0" fontId="6" fillId="4" borderId="19" xfId="0" applyFont="1" applyFill="1" applyBorder="1" applyAlignment="1">
      <alignment horizontal="left"/>
    </xf>
    <xf numFmtId="0" fontId="6" fillId="4" borderId="20" xfId="0" applyFont="1" applyFill="1" applyBorder="1"/>
    <xf numFmtId="0" fontId="6" fillId="4" borderId="9" xfId="0" applyFont="1" applyFill="1" applyBorder="1" applyAlignment="1">
      <alignment horizontal="left"/>
    </xf>
    <xf numFmtId="0" fontId="6" fillId="4" borderId="18" xfId="0" applyFont="1" applyFill="1" applyBorder="1"/>
    <xf numFmtId="0" fontId="6" fillId="4" borderId="21" xfId="0" applyFont="1" applyFill="1" applyBorder="1" applyAlignment="1">
      <alignment horizontal="left"/>
    </xf>
    <xf numFmtId="0" fontId="6" fillId="4" borderId="16" xfId="0" applyFont="1" applyFill="1" applyBorder="1" applyAlignment="1">
      <alignment horizontal="center"/>
    </xf>
    <xf numFmtId="165" fontId="6" fillId="4" borderId="16" xfId="0" applyNumberFormat="1" applyFont="1" applyFill="1" applyBorder="1" applyAlignment="1">
      <alignment horizontal="center"/>
    </xf>
    <xf numFmtId="0" fontId="6" fillId="4" borderId="16" xfId="0" applyFont="1" applyFill="1" applyBorder="1" applyAlignment="1">
      <alignment horizontal="left"/>
    </xf>
    <xf numFmtId="0" fontId="6" fillId="4" borderId="17" xfId="0" applyFont="1" applyFill="1" applyBorder="1" applyAlignment="1">
      <alignment horizontal="center"/>
    </xf>
    <xf numFmtId="0" fontId="6" fillId="4" borderId="22" xfId="0" applyFont="1" applyFill="1" applyBorder="1" applyAlignment="1">
      <alignment horizontal="center"/>
    </xf>
    <xf numFmtId="1" fontId="6" fillId="0" borderId="0" xfId="0" applyNumberFormat="1" applyFont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164" fontId="3" fillId="0" borderId="18" xfId="0" applyNumberFormat="1" applyFont="1" applyBorder="1" applyAlignment="1">
      <alignment horizontal="center"/>
    </xf>
    <xf numFmtId="164" fontId="3" fillId="0" borderId="0" xfId="0" applyNumberFormat="1" applyFont="1"/>
    <xf numFmtId="1" fontId="3" fillId="0" borderId="21" xfId="0" applyNumberFormat="1" applyFont="1" applyBorder="1" applyAlignment="1">
      <alignment horizontal="center"/>
    </xf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right"/>
    </xf>
    <xf numFmtId="0" fontId="6" fillId="4" borderId="0" xfId="0" applyFont="1" applyFill="1" applyAlignment="1">
      <alignment horizontal="right"/>
    </xf>
    <xf numFmtId="0" fontId="6" fillId="4" borderId="2" xfId="0" applyFont="1" applyFill="1" applyBorder="1"/>
    <xf numFmtId="49" fontId="6" fillId="8" borderId="0" xfId="0" applyNumberFormat="1" applyFont="1" applyFill="1" applyAlignment="1">
      <alignment horizontal="center"/>
    </xf>
    <xf numFmtId="49" fontId="6" fillId="4" borderId="0" xfId="0" applyNumberFormat="1" applyFont="1" applyFill="1" applyAlignment="1">
      <alignment horizontal="center"/>
    </xf>
    <xf numFmtId="49" fontId="6" fillId="8" borderId="2" xfId="0" applyNumberFormat="1" applyFont="1" applyFill="1" applyBorder="1" applyAlignment="1">
      <alignment horizontal="center"/>
    </xf>
    <xf numFmtId="49" fontId="6" fillId="8" borderId="9" xfId="0" applyNumberFormat="1" applyFont="1" applyFill="1" applyBorder="1" applyAlignment="1">
      <alignment horizontal="center"/>
    </xf>
    <xf numFmtId="165" fontId="6" fillId="4" borderId="6" xfId="0" applyNumberFormat="1" applyFont="1" applyFill="1" applyBorder="1" applyAlignment="1">
      <alignment horizontal="center"/>
    </xf>
    <xf numFmtId="0" fontId="6" fillId="4" borderId="6" xfId="0" applyFont="1" applyFill="1" applyBorder="1" applyAlignment="1">
      <alignment horizontal="left"/>
    </xf>
    <xf numFmtId="0" fontId="6" fillId="4" borderId="6" xfId="0" applyFont="1" applyFill="1" applyBorder="1"/>
    <xf numFmtId="0" fontId="6" fillId="4" borderId="7" xfId="0" applyFont="1" applyFill="1" applyBorder="1" applyAlignment="1">
      <alignment horizontal="left"/>
    </xf>
    <xf numFmtId="0" fontId="6" fillId="4" borderId="7" xfId="0" applyFont="1" applyFill="1" applyBorder="1"/>
    <xf numFmtId="165" fontId="6" fillId="4" borderId="2" xfId="0" applyNumberFormat="1" applyFont="1" applyFill="1" applyBorder="1" applyAlignment="1">
      <alignment horizontal="center"/>
    </xf>
    <xf numFmtId="0" fontId="6" fillId="4" borderId="2" xfId="0" applyFont="1" applyFill="1" applyBorder="1" applyAlignment="1">
      <alignment horizontal="left"/>
    </xf>
    <xf numFmtId="0" fontId="6" fillId="4" borderId="4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165" fontId="6" fillId="4" borderId="7" xfId="0" applyNumberFormat="1" applyFont="1" applyFill="1" applyBorder="1" applyAlignment="1">
      <alignment horizontal="center"/>
    </xf>
    <xf numFmtId="0" fontId="6" fillId="4" borderId="1" xfId="0" applyFont="1" applyFill="1" applyBorder="1"/>
    <xf numFmtId="165" fontId="6" fillId="4" borderId="11" xfId="0" applyNumberFormat="1" applyFont="1" applyFill="1" applyBorder="1" applyAlignment="1">
      <alignment horizontal="center"/>
    </xf>
    <xf numFmtId="1" fontId="3" fillId="0" borderId="9" xfId="0" applyNumberFormat="1" applyFont="1" applyBorder="1" applyAlignment="1">
      <alignment horizontal="left"/>
    </xf>
    <xf numFmtId="165" fontId="3" fillId="0" borderId="9" xfId="0" applyNumberFormat="1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3" fillId="0" borderId="9" xfId="0" applyNumberFormat="1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1" fontId="3" fillId="0" borderId="7" xfId="0" applyNumberFormat="1" applyFont="1" applyBorder="1" applyAlignment="1">
      <alignment horizontal="center"/>
    </xf>
    <xf numFmtId="1" fontId="8" fillId="0" borderId="0" xfId="0" applyNumberFormat="1" applyFont="1"/>
    <xf numFmtId="1" fontId="3" fillId="0" borderId="0" xfId="0" applyNumberFormat="1" applyFont="1" applyAlignment="1">
      <alignment horizontal="left"/>
    </xf>
    <xf numFmtId="1" fontId="3" fillId="8" borderId="0" xfId="0" applyNumberFormat="1" applyFont="1" applyFill="1" applyAlignment="1">
      <alignment horizontal="center"/>
    </xf>
    <xf numFmtId="1" fontId="3" fillId="0" borderId="15" xfId="0" applyNumberFormat="1" applyFont="1" applyBorder="1" applyAlignment="1">
      <alignment horizontal="center"/>
    </xf>
    <xf numFmtId="0" fontId="3" fillId="8" borderId="0" xfId="0" applyFont="1" applyFill="1" applyAlignment="1">
      <alignment horizontal="center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center"/>
    </xf>
  </cellXfs>
  <cellStyles count="6">
    <cellStyle name="Excel Built-in Normal" xfId="5" xr:uid="{00000000-0005-0000-0000-000009000000}"/>
    <cellStyle name="Hyperlink" xfId="2" builtinId="8"/>
    <cellStyle name="Normaali 3" xfId="3" xr:uid="{00000000-0005-0000-0000-000006000000}"/>
    <cellStyle name="Normal" xfId="0" builtinId="0"/>
    <cellStyle name="Percent" xfId="1" builtinId="5"/>
    <cellStyle name="TableStyleLight1" xfId="4" xr:uid="{00000000-0005-0000-0000-000007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92D050"/>
      <rgbColor rgb="FF808080"/>
      <rgbColor rgb="FF9999FF"/>
      <rgbColor rgb="FF993366"/>
      <rgbColor rgb="FFFFFFCC"/>
      <rgbColor rgb="FFDCE6F2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79646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ottelut%201977-2024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ttelut 1977-2024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V1048576"/>
  <sheetViews>
    <sheetView tabSelected="1" zoomScaleNormal="100" workbookViewId="0"/>
  </sheetViews>
  <sheetFormatPr defaultColWidth="9" defaultRowHeight="15" customHeight="1" x14ac:dyDescent="0.3"/>
  <cols>
    <col min="1" max="1" width="4.59765625" style="1" customWidth="1"/>
    <col min="2" max="2" width="27.3984375" style="2" customWidth="1"/>
    <col min="3" max="5" width="3.59765625" style="1" customWidth="1"/>
    <col min="6" max="6" width="5.59765625" style="1" customWidth="1"/>
    <col min="7" max="7" width="21" style="2" customWidth="1"/>
    <col min="8" max="8" width="1.09765625" style="1" customWidth="1"/>
    <col min="9" max="9" width="19.796875" style="2" customWidth="1"/>
    <col min="10" max="10" width="3.296875" style="1" customWidth="1"/>
    <col min="11" max="11" width="1.59765625" style="1" customWidth="1"/>
    <col min="12" max="12" width="3.09765625" style="1" customWidth="1"/>
    <col min="13" max="13" width="18.796875" style="2" customWidth="1"/>
    <col min="14" max="14" width="4.8984375" style="1" customWidth="1"/>
    <col min="15" max="15" width="11.19921875" style="2" customWidth="1"/>
    <col min="16" max="16" width="0.69921875" style="1" customWidth="1"/>
    <col min="17" max="54" width="12.59765625" style="1" customWidth="1"/>
    <col min="55" max="82" width="4.59765625" style="1" customWidth="1"/>
    <col min="83" max="100" width="9" style="1"/>
    <col min="101" max="16384" width="9" style="3"/>
  </cols>
  <sheetData>
    <row r="1" spans="1:100" s="9" customFormat="1" ht="16.8" x14ac:dyDescent="0.3">
      <c r="A1" s="4"/>
      <c r="B1" s="5" t="s">
        <v>0</v>
      </c>
      <c r="C1" s="6"/>
      <c r="D1" s="4"/>
      <c r="E1" s="4"/>
      <c r="F1" s="4"/>
      <c r="G1" s="5"/>
      <c r="H1" s="7"/>
      <c r="I1" s="8"/>
      <c r="J1" s="4"/>
      <c r="K1" s="7"/>
      <c r="L1" s="4"/>
      <c r="M1" s="8"/>
      <c r="N1" s="4"/>
      <c r="O1" s="8"/>
      <c r="P1" s="6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</row>
    <row r="2" spans="1:100" ht="15.6" x14ac:dyDescent="0.3">
      <c r="G2" s="3"/>
      <c r="H2" s="10"/>
      <c r="K2" s="10"/>
    </row>
    <row r="3" spans="1:100" ht="15.6" x14ac:dyDescent="0.3">
      <c r="A3" s="11"/>
      <c r="B3" s="12" t="s">
        <v>1</v>
      </c>
      <c r="C3" s="11"/>
      <c r="D3" s="11"/>
      <c r="E3" s="11"/>
      <c r="F3" s="11"/>
      <c r="G3" s="13" t="s">
        <v>2</v>
      </c>
      <c r="H3" s="14"/>
      <c r="I3" s="14"/>
      <c r="J3" s="11"/>
      <c r="K3" s="11"/>
      <c r="L3" s="11"/>
      <c r="M3" s="15"/>
      <c r="N3" s="11"/>
      <c r="O3" s="15"/>
      <c r="P3" s="16"/>
    </row>
    <row r="4" spans="1:100" ht="15.6" x14ac:dyDescent="0.3">
      <c r="A4" s="17">
        <v>1</v>
      </c>
      <c r="B4" s="2" t="s">
        <v>3</v>
      </c>
      <c r="G4" s="3"/>
      <c r="H4" s="3"/>
      <c r="I4" s="3"/>
      <c r="O4" s="3"/>
      <c r="P4" s="16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</row>
    <row r="5" spans="1:100" ht="15.6" x14ac:dyDescent="0.3">
      <c r="A5" s="17">
        <v>2</v>
      </c>
      <c r="B5" s="2" t="s">
        <v>4</v>
      </c>
      <c r="G5" s="3"/>
      <c r="H5" s="3"/>
      <c r="I5" s="3"/>
      <c r="O5" s="3"/>
      <c r="P5" s="18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</row>
    <row r="6" spans="1:100" ht="15.6" x14ac:dyDescent="0.3">
      <c r="A6" s="17">
        <v>3</v>
      </c>
      <c r="B6" s="2" t="s">
        <v>5</v>
      </c>
      <c r="G6" s="3"/>
      <c r="H6" s="3"/>
      <c r="I6" s="3"/>
      <c r="O6" s="3"/>
      <c r="P6" s="18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</row>
    <row r="7" spans="1:100" ht="15.6" x14ac:dyDescent="0.3">
      <c r="G7" s="3"/>
      <c r="H7" s="3"/>
      <c r="I7" s="3"/>
      <c r="O7" s="3"/>
      <c r="P7" s="18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</row>
    <row r="8" spans="1:100" ht="15.6" x14ac:dyDescent="0.3">
      <c r="G8" s="3"/>
      <c r="H8" s="3"/>
      <c r="I8" s="3"/>
      <c r="O8" s="3"/>
      <c r="P8" s="18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</row>
    <row r="9" spans="1:100" ht="15.6" x14ac:dyDescent="0.3">
      <c r="G9" s="3"/>
      <c r="H9" s="3"/>
      <c r="I9" s="3"/>
      <c r="O9" s="3"/>
      <c r="P9" s="18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</row>
    <row r="10" spans="1:100" ht="15.6" x14ac:dyDescent="0.3">
      <c r="G10" s="3"/>
      <c r="H10" s="3"/>
      <c r="I10" s="3"/>
      <c r="O10" s="3"/>
      <c r="P10" s="18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</row>
    <row r="11" spans="1:100" ht="15.6" x14ac:dyDescent="0.3">
      <c r="G11" s="3"/>
      <c r="H11" s="3"/>
      <c r="I11" s="3"/>
      <c r="O11" s="3"/>
      <c r="P11" s="18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</row>
    <row r="12" spans="1:100" ht="15.6" x14ac:dyDescent="0.3">
      <c r="G12" s="3"/>
      <c r="H12" s="3"/>
      <c r="I12" s="3"/>
      <c r="O12" s="3"/>
      <c r="P12" s="18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</row>
    <row r="13" spans="1:100" ht="15.6" x14ac:dyDescent="0.3">
      <c r="G13" s="3"/>
      <c r="H13" s="3"/>
      <c r="I13" s="3"/>
      <c r="O13" s="3"/>
      <c r="P13" s="18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</row>
    <row r="14" spans="1:100" ht="15.6" x14ac:dyDescent="0.3">
      <c r="G14" s="3"/>
      <c r="H14" s="3"/>
      <c r="I14" s="3"/>
      <c r="O14" s="3"/>
      <c r="P14" s="18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</row>
    <row r="15" spans="1:100" ht="15.6" x14ac:dyDescent="0.3">
      <c r="G15" s="3"/>
      <c r="H15" s="3"/>
      <c r="I15" s="3"/>
      <c r="O15" s="3"/>
      <c r="P15" s="18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</row>
    <row r="16" spans="1:100" ht="15.6" x14ac:dyDescent="0.3">
      <c r="G16" s="3"/>
      <c r="H16" s="3"/>
      <c r="I16" s="3"/>
      <c r="O16" s="3"/>
      <c r="P16" s="18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</row>
    <row r="17" spans="1:16" s="3" customFormat="1" ht="15.6" x14ac:dyDescent="0.3">
      <c r="A17" s="1"/>
      <c r="B17" s="2"/>
      <c r="C17" s="1"/>
      <c r="D17" s="1"/>
      <c r="E17" s="1"/>
      <c r="F17" s="1"/>
      <c r="J17" s="1"/>
      <c r="K17" s="1"/>
      <c r="L17" s="1"/>
      <c r="M17" s="2"/>
      <c r="N17" s="1"/>
      <c r="P17" s="18"/>
    </row>
    <row r="18" spans="1:16" s="3" customFormat="1" ht="15.6" x14ac:dyDescent="0.3">
      <c r="A18" s="1"/>
      <c r="B18" s="2"/>
      <c r="C18" s="1"/>
      <c r="D18" s="1"/>
      <c r="E18" s="1"/>
      <c r="F18" s="1"/>
      <c r="J18" s="1"/>
      <c r="K18" s="1"/>
      <c r="L18" s="1"/>
      <c r="M18" s="2"/>
      <c r="N18" s="1"/>
      <c r="P18" s="18"/>
    </row>
    <row r="19" spans="1:16" s="3" customFormat="1" ht="15.6" x14ac:dyDescent="0.3">
      <c r="A19" s="1"/>
      <c r="B19" s="2"/>
      <c r="C19" s="1"/>
      <c r="D19" s="1"/>
      <c r="E19" s="1"/>
      <c r="F19" s="1"/>
      <c r="J19" s="1"/>
      <c r="K19" s="1"/>
      <c r="L19" s="1"/>
      <c r="M19" s="2"/>
      <c r="N19" s="1"/>
      <c r="P19" s="18"/>
    </row>
    <row r="20" spans="1:16" s="3" customFormat="1" ht="15.6" x14ac:dyDescent="0.3">
      <c r="A20" s="1"/>
      <c r="B20" s="2"/>
      <c r="C20" s="1"/>
      <c r="D20" s="1"/>
      <c r="E20" s="1"/>
      <c r="F20" s="1"/>
      <c r="J20" s="1"/>
      <c r="K20" s="1"/>
      <c r="L20" s="1"/>
      <c r="M20" s="2"/>
      <c r="N20" s="1"/>
      <c r="P20" s="18"/>
    </row>
    <row r="21" spans="1:16" s="3" customFormat="1" ht="15.6" x14ac:dyDescent="0.3">
      <c r="A21" s="1"/>
      <c r="B21" s="2"/>
      <c r="C21" s="1"/>
      <c r="D21" s="1"/>
      <c r="E21" s="1"/>
      <c r="F21" s="1"/>
      <c r="J21" s="1"/>
      <c r="K21" s="1"/>
      <c r="L21" s="1"/>
      <c r="M21" s="2"/>
      <c r="N21" s="1"/>
      <c r="P21" s="18"/>
    </row>
    <row r="22" spans="1:16" s="3" customFormat="1" ht="15.6" x14ac:dyDescent="0.3">
      <c r="A22" s="1"/>
      <c r="B22" s="2"/>
      <c r="C22" s="1"/>
      <c r="D22" s="1"/>
      <c r="E22" s="1"/>
      <c r="F22" s="1"/>
      <c r="J22" s="1"/>
      <c r="K22" s="1"/>
      <c r="L22" s="1"/>
      <c r="M22" s="2"/>
      <c r="N22" s="1"/>
      <c r="P22" s="18"/>
    </row>
    <row r="23" spans="1:16" s="3" customFormat="1" ht="15.6" x14ac:dyDescent="0.3">
      <c r="A23" s="1"/>
      <c r="B23" s="2"/>
      <c r="C23" s="1"/>
      <c r="D23" s="1"/>
      <c r="E23" s="1"/>
      <c r="F23" s="1"/>
      <c r="J23" s="1"/>
      <c r="K23" s="1"/>
      <c r="L23" s="1"/>
      <c r="M23" s="2"/>
      <c r="N23" s="1"/>
      <c r="P23" s="18"/>
    </row>
    <row r="24" spans="1:16" s="3" customFormat="1" ht="15.6" x14ac:dyDescent="0.3">
      <c r="A24" s="1"/>
      <c r="B24" s="2"/>
      <c r="C24" s="1"/>
      <c r="D24" s="1"/>
      <c r="E24" s="1"/>
      <c r="F24" s="1"/>
      <c r="J24" s="1"/>
      <c r="K24" s="1"/>
      <c r="L24" s="1"/>
      <c r="M24" s="2"/>
      <c r="N24" s="1"/>
      <c r="P24" s="18"/>
    </row>
    <row r="25" spans="1:16" ht="15.6" x14ac:dyDescent="0.3">
      <c r="A25" s="11"/>
      <c r="B25" s="12" t="s">
        <v>6</v>
      </c>
      <c r="C25" s="11"/>
      <c r="D25" s="11"/>
      <c r="E25" s="11"/>
      <c r="F25" s="11"/>
      <c r="G25" s="13" t="s">
        <v>7</v>
      </c>
      <c r="H25" s="14"/>
      <c r="I25" s="14"/>
      <c r="J25" s="11"/>
      <c r="K25" s="11"/>
      <c r="L25" s="11"/>
      <c r="M25" s="15"/>
      <c r="N25" s="11"/>
      <c r="O25" s="15"/>
      <c r="P25" s="16"/>
    </row>
    <row r="26" spans="1:16" s="3" customFormat="1" ht="15.6" x14ac:dyDescent="0.3">
      <c r="A26" s="17">
        <v>1</v>
      </c>
      <c r="B26" s="2" t="s">
        <v>3</v>
      </c>
      <c r="C26" s="1"/>
      <c r="D26" s="1"/>
      <c r="E26" s="1"/>
      <c r="F26" s="1"/>
      <c r="J26" s="1"/>
      <c r="K26" s="1"/>
      <c r="L26" s="1"/>
      <c r="M26" s="2"/>
      <c r="N26" s="1"/>
      <c r="P26" s="16"/>
    </row>
    <row r="27" spans="1:16" s="3" customFormat="1" ht="15.6" x14ac:dyDescent="0.3">
      <c r="A27" s="17">
        <v>2</v>
      </c>
      <c r="B27" s="2" t="s">
        <v>8</v>
      </c>
      <c r="C27" s="1"/>
      <c r="D27" s="1"/>
      <c r="E27" s="1"/>
      <c r="F27" s="1"/>
      <c r="J27" s="1"/>
      <c r="K27" s="1"/>
      <c r="L27" s="1"/>
      <c r="M27" s="2"/>
      <c r="N27" s="1"/>
      <c r="P27" s="18"/>
    </row>
    <row r="28" spans="1:16" s="3" customFormat="1" ht="15.6" x14ac:dyDescent="0.3">
      <c r="A28" s="17">
        <v>3</v>
      </c>
      <c r="B28" s="2" t="s">
        <v>9</v>
      </c>
      <c r="C28" s="1"/>
      <c r="D28" s="1"/>
      <c r="E28" s="1"/>
      <c r="F28" s="1"/>
      <c r="J28" s="1"/>
      <c r="K28" s="1"/>
      <c r="L28" s="1"/>
      <c r="M28" s="2"/>
      <c r="N28" s="1"/>
      <c r="P28" s="18"/>
    </row>
    <row r="29" spans="1:16" s="3" customFormat="1" ht="15.6" x14ac:dyDescent="0.3">
      <c r="A29" s="1"/>
      <c r="B29" s="2"/>
      <c r="C29" s="1"/>
      <c r="D29" s="1"/>
      <c r="E29" s="1"/>
      <c r="F29" s="1"/>
      <c r="J29" s="1"/>
      <c r="K29" s="1"/>
      <c r="L29" s="1"/>
      <c r="M29" s="2"/>
      <c r="N29" s="1"/>
      <c r="P29" s="18"/>
    </row>
    <row r="30" spans="1:16" s="3" customFormat="1" ht="15.6" x14ac:dyDescent="0.3">
      <c r="A30" s="1"/>
      <c r="B30" s="2"/>
      <c r="C30" s="1"/>
      <c r="D30" s="1"/>
      <c r="E30" s="1"/>
      <c r="F30" s="1"/>
      <c r="J30" s="1"/>
      <c r="K30" s="1"/>
      <c r="L30" s="1"/>
      <c r="M30" s="2"/>
      <c r="N30" s="1"/>
      <c r="P30" s="18"/>
    </row>
    <row r="31" spans="1:16" s="3" customFormat="1" ht="15.6" x14ac:dyDescent="0.3">
      <c r="A31" s="1"/>
      <c r="B31" s="2"/>
      <c r="C31" s="1"/>
      <c r="D31" s="1"/>
      <c r="E31" s="1"/>
      <c r="F31" s="1"/>
      <c r="J31" s="1"/>
      <c r="K31" s="1"/>
      <c r="L31" s="1"/>
      <c r="M31" s="2"/>
      <c r="N31" s="1"/>
      <c r="P31" s="18"/>
    </row>
    <row r="32" spans="1:16" s="3" customFormat="1" ht="15.6" x14ac:dyDescent="0.3">
      <c r="A32" s="1"/>
      <c r="B32" s="2"/>
      <c r="C32" s="1"/>
      <c r="D32" s="1"/>
      <c r="E32" s="1"/>
      <c r="F32" s="1"/>
      <c r="J32" s="1"/>
      <c r="K32" s="1"/>
      <c r="L32" s="1"/>
      <c r="M32" s="2"/>
      <c r="N32" s="1"/>
      <c r="P32" s="18"/>
    </row>
    <row r="33" spans="1:16" s="3" customFormat="1" ht="15.6" x14ac:dyDescent="0.3">
      <c r="A33" s="1"/>
      <c r="B33" s="2"/>
      <c r="C33" s="1"/>
      <c r="D33" s="1"/>
      <c r="E33" s="1"/>
      <c r="F33" s="1"/>
      <c r="J33" s="1"/>
      <c r="K33" s="1"/>
      <c r="L33" s="1"/>
      <c r="M33" s="2"/>
      <c r="N33" s="1"/>
      <c r="P33" s="18"/>
    </row>
    <row r="34" spans="1:16" s="3" customFormat="1" ht="15.6" x14ac:dyDescent="0.3">
      <c r="A34" s="1"/>
      <c r="B34" s="2"/>
      <c r="C34" s="1"/>
      <c r="D34" s="1"/>
      <c r="E34" s="1"/>
      <c r="F34" s="1"/>
      <c r="J34" s="1"/>
      <c r="K34" s="1"/>
      <c r="L34" s="1"/>
      <c r="M34" s="2"/>
      <c r="N34" s="1"/>
      <c r="P34" s="18"/>
    </row>
    <row r="35" spans="1:16" s="3" customFormat="1" ht="15.6" x14ac:dyDescent="0.3">
      <c r="A35" s="1"/>
      <c r="B35" s="2"/>
      <c r="C35" s="1"/>
      <c r="D35" s="1"/>
      <c r="E35" s="1"/>
      <c r="F35" s="1"/>
      <c r="J35" s="1"/>
      <c r="K35" s="1"/>
      <c r="L35" s="1"/>
      <c r="M35" s="2"/>
      <c r="N35" s="1"/>
      <c r="P35" s="18"/>
    </row>
    <row r="36" spans="1:16" s="3" customFormat="1" ht="15.6" x14ac:dyDescent="0.3">
      <c r="A36" s="1"/>
      <c r="B36" s="2"/>
      <c r="C36" s="1"/>
      <c r="D36" s="1"/>
      <c r="E36" s="1"/>
      <c r="F36" s="1"/>
      <c r="J36" s="1"/>
      <c r="K36" s="1"/>
      <c r="L36" s="1"/>
      <c r="M36" s="2"/>
      <c r="N36" s="1"/>
      <c r="P36" s="18"/>
    </row>
    <row r="37" spans="1:16" s="3" customFormat="1" ht="15.6" x14ac:dyDescent="0.3">
      <c r="A37" s="1"/>
      <c r="B37" s="2"/>
      <c r="C37" s="1"/>
      <c r="D37" s="1"/>
      <c r="E37" s="1"/>
      <c r="F37" s="1"/>
      <c r="J37" s="1"/>
      <c r="K37" s="1"/>
      <c r="L37" s="1"/>
      <c r="M37" s="2"/>
      <c r="N37" s="1"/>
      <c r="P37" s="18"/>
    </row>
    <row r="38" spans="1:16" s="3" customFormat="1" ht="15.6" x14ac:dyDescent="0.3">
      <c r="A38" s="1"/>
      <c r="B38" s="2"/>
      <c r="C38" s="1"/>
      <c r="D38" s="1"/>
      <c r="E38" s="1"/>
      <c r="F38" s="1"/>
      <c r="J38" s="1"/>
      <c r="K38" s="1"/>
      <c r="L38" s="1"/>
      <c r="M38" s="2"/>
      <c r="N38" s="1"/>
      <c r="P38" s="18"/>
    </row>
    <row r="39" spans="1:16" s="3" customFormat="1" ht="15.6" x14ac:dyDescent="0.3">
      <c r="A39" s="1"/>
      <c r="B39" s="2"/>
      <c r="C39" s="1"/>
      <c r="D39" s="1"/>
      <c r="E39" s="1"/>
      <c r="F39" s="1"/>
      <c r="J39" s="1"/>
      <c r="K39" s="1"/>
      <c r="L39" s="1"/>
      <c r="M39" s="2"/>
      <c r="N39" s="1"/>
      <c r="P39" s="18"/>
    </row>
    <row r="40" spans="1:16" s="3" customFormat="1" ht="15.6" x14ac:dyDescent="0.3">
      <c r="A40" s="1"/>
      <c r="B40" s="2"/>
      <c r="C40" s="1"/>
      <c r="D40" s="1"/>
      <c r="E40" s="1"/>
      <c r="F40" s="1"/>
      <c r="J40" s="1"/>
      <c r="K40" s="1"/>
      <c r="L40" s="1"/>
      <c r="M40" s="2"/>
      <c r="N40" s="1"/>
      <c r="P40" s="18"/>
    </row>
    <row r="41" spans="1:16" s="3" customFormat="1" ht="15.6" x14ac:dyDescent="0.3">
      <c r="A41" s="1"/>
      <c r="B41" s="2"/>
      <c r="C41" s="1"/>
      <c r="D41" s="1"/>
      <c r="E41" s="1"/>
      <c r="F41" s="1"/>
      <c r="J41" s="1"/>
      <c r="K41" s="1"/>
      <c r="L41" s="1"/>
      <c r="M41" s="2"/>
      <c r="N41" s="1"/>
      <c r="P41" s="18"/>
    </row>
    <row r="42" spans="1:16" s="3" customFormat="1" ht="15.6" x14ac:dyDescent="0.3">
      <c r="A42" s="1"/>
      <c r="B42" s="2"/>
      <c r="C42" s="1"/>
      <c r="D42" s="1"/>
      <c r="E42" s="1"/>
      <c r="F42" s="1"/>
      <c r="J42" s="1"/>
      <c r="K42" s="1"/>
      <c r="L42" s="1"/>
      <c r="M42" s="2"/>
      <c r="N42" s="1"/>
      <c r="P42" s="18"/>
    </row>
    <row r="43" spans="1:16" s="3" customFormat="1" ht="15.6" x14ac:dyDescent="0.3">
      <c r="A43" s="1"/>
      <c r="B43" s="2"/>
      <c r="C43" s="1"/>
      <c r="D43" s="1"/>
      <c r="E43" s="1"/>
      <c r="F43" s="1"/>
      <c r="J43" s="1"/>
      <c r="K43" s="1"/>
      <c r="L43" s="1"/>
      <c r="M43" s="2"/>
      <c r="N43" s="1"/>
      <c r="P43" s="18"/>
    </row>
    <row r="44" spans="1:16" s="3" customFormat="1" ht="15.6" x14ac:dyDescent="0.3">
      <c r="A44" s="1"/>
      <c r="B44" s="2"/>
      <c r="C44" s="1"/>
      <c r="D44" s="1"/>
      <c r="E44" s="1"/>
      <c r="F44" s="1"/>
      <c r="J44" s="1"/>
      <c r="K44" s="1"/>
      <c r="L44" s="1"/>
      <c r="M44" s="2"/>
      <c r="N44" s="1"/>
      <c r="P44" s="18"/>
    </row>
    <row r="45" spans="1:16" s="3" customFormat="1" ht="15.6" x14ac:dyDescent="0.3">
      <c r="A45" s="1"/>
      <c r="B45" s="2"/>
      <c r="C45" s="1"/>
      <c r="D45" s="1"/>
      <c r="E45" s="1"/>
      <c r="F45" s="1"/>
      <c r="J45" s="1"/>
      <c r="K45" s="1"/>
      <c r="L45" s="1"/>
      <c r="M45" s="2"/>
      <c r="N45" s="1"/>
      <c r="P45" s="18"/>
    </row>
    <row r="46" spans="1:16" s="3" customFormat="1" ht="15.6" x14ac:dyDescent="0.3">
      <c r="A46" s="1"/>
      <c r="B46" s="2"/>
      <c r="C46" s="1"/>
      <c r="D46" s="1"/>
      <c r="E46" s="1"/>
      <c r="F46" s="1"/>
      <c r="J46" s="1"/>
      <c r="K46" s="1"/>
      <c r="L46" s="1"/>
      <c r="M46" s="2"/>
      <c r="N46" s="1"/>
      <c r="P46" s="18"/>
    </row>
    <row r="47" spans="1:16" s="3" customFormat="1" ht="15.6" x14ac:dyDescent="0.3">
      <c r="A47" s="1"/>
      <c r="B47" s="2"/>
      <c r="C47" s="1"/>
      <c r="D47" s="1"/>
      <c r="E47" s="1"/>
      <c r="F47" s="1"/>
      <c r="J47" s="1"/>
      <c r="K47" s="1"/>
      <c r="L47" s="1"/>
      <c r="M47" s="2"/>
      <c r="N47" s="1"/>
      <c r="P47" s="18"/>
    </row>
    <row r="48" spans="1:16" s="3" customFormat="1" ht="15.6" x14ac:dyDescent="0.3">
      <c r="A48" s="1"/>
      <c r="B48" s="2"/>
      <c r="C48" s="1"/>
      <c r="D48" s="1"/>
      <c r="E48" s="1"/>
      <c r="F48" s="1"/>
      <c r="J48" s="1"/>
      <c r="K48" s="1"/>
      <c r="L48" s="1"/>
      <c r="M48" s="2"/>
      <c r="N48" s="1"/>
      <c r="P48" s="18"/>
    </row>
    <row r="49" spans="1:16" s="3" customFormat="1" ht="15.6" x14ac:dyDescent="0.3">
      <c r="A49" s="1"/>
      <c r="B49" s="2"/>
      <c r="C49" s="1"/>
      <c r="D49" s="1"/>
      <c r="E49" s="1"/>
      <c r="F49" s="1"/>
      <c r="J49" s="1"/>
      <c r="K49" s="1"/>
      <c r="L49" s="1"/>
      <c r="M49" s="2"/>
      <c r="N49" s="1"/>
      <c r="P49" s="18"/>
    </row>
    <row r="50" spans="1:16" ht="15.6" x14ac:dyDescent="0.3">
      <c r="A50" s="11"/>
      <c r="B50" s="12" t="s">
        <v>10</v>
      </c>
      <c r="C50" s="11"/>
      <c r="D50" s="11"/>
      <c r="E50" s="11"/>
      <c r="F50" s="11"/>
      <c r="G50" s="13" t="s">
        <v>11</v>
      </c>
      <c r="H50" s="14"/>
      <c r="I50" s="14"/>
      <c r="J50" s="11"/>
      <c r="K50" s="11"/>
      <c r="L50" s="11"/>
      <c r="M50" s="15"/>
      <c r="N50" s="11"/>
      <c r="O50" s="15"/>
      <c r="P50" s="16"/>
    </row>
    <row r="51" spans="1:16" s="3" customFormat="1" ht="15.6" x14ac:dyDescent="0.3">
      <c r="A51" s="17">
        <v>1</v>
      </c>
      <c r="B51" s="2" t="s">
        <v>12</v>
      </c>
      <c r="C51" s="1"/>
      <c r="D51" s="1"/>
      <c r="E51" s="1"/>
      <c r="F51" s="1"/>
      <c r="J51" s="1"/>
      <c r="K51" s="1"/>
      <c r="L51" s="1"/>
      <c r="M51" s="2"/>
      <c r="N51" s="1"/>
      <c r="P51" s="16"/>
    </row>
    <row r="52" spans="1:16" s="3" customFormat="1" ht="15.6" x14ac:dyDescent="0.3">
      <c r="A52" s="17">
        <v>2</v>
      </c>
      <c r="B52" s="2" t="s">
        <v>8</v>
      </c>
      <c r="C52" s="1"/>
      <c r="D52" s="1"/>
      <c r="E52" s="1"/>
      <c r="F52" s="1"/>
      <c r="G52" s="19" t="s">
        <v>13</v>
      </c>
      <c r="J52" s="1"/>
      <c r="K52" s="1"/>
      <c r="L52" s="1"/>
      <c r="M52" s="2"/>
      <c r="N52" s="1"/>
      <c r="P52" s="18"/>
    </row>
    <row r="53" spans="1:16" s="3" customFormat="1" ht="15.6" x14ac:dyDescent="0.3">
      <c r="A53" s="17">
        <v>3</v>
      </c>
      <c r="B53" s="2" t="s">
        <v>9</v>
      </c>
      <c r="C53" s="1"/>
      <c r="D53" s="1"/>
      <c r="E53" s="1"/>
      <c r="F53" s="1">
        <v>1979</v>
      </c>
      <c r="G53" s="3" t="s">
        <v>9</v>
      </c>
      <c r="I53" s="3" t="s">
        <v>14</v>
      </c>
      <c r="J53" s="1">
        <v>10</v>
      </c>
      <c r="K53" s="1" t="s">
        <v>15</v>
      </c>
      <c r="L53" s="1">
        <v>5</v>
      </c>
      <c r="M53" s="2"/>
      <c r="N53" s="1"/>
      <c r="P53" s="18"/>
    </row>
    <row r="54" spans="1:16" s="3" customFormat="1" ht="15.6" x14ac:dyDescent="0.3">
      <c r="A54" s="1"/>
      <c r="B54" s="2"/>
      <c r="C54" s="1"/>
      <c r="D54" s="1">
        <v>1</v>
      </c>
      <c r="E54" s="1">
        <v>9</v>
      </c>
      <c r="F54" s="1">
        <v>1979</v>
      </c>
      <c r="G54" s="3" t="s">
        <v>14</v>
      </c>
      <c r="I54" s="3" t="s">
        <v>9</v>
      </c>
      <c r="J54" s="1">
        <v>22</v>
      </c>
      <c r="K54" s="1" t="s">
        <v>15</v>
      </c>
      <c r="L54" s="1">
        <v>4</v>
      </c>
      <c r="M54" s="2"/>
      <c r="N54" s="1"/>
      <c r="P54" s="18"/>
    </row>
    <row r="55" spans="1:16" s="3" customFormat="1" ht="15.6" x14ac:dyDescent="0.3">
      <c r="A55" s="1"/>
      <c r="B55" s="2"/>
      <c r="C55" s="1"/>
      <c r="D55" s="1"/>
      <c r="E55" s="1"/>
      <c r="F55" s="1"/>
      <c r="G55" s="3" t="s">
        <v>16</v>
      </c>
      <c r="J55" s="1"/>
      <c r="K55" s="1"/>
      <c r="L55" s="1"/>
      <c r="M55" s="2"/>
      <c r="N55" s="1"/>
      <c r="P55" s="18"/>
    </row>
    <row r="56" spans="1:16" s="3" customFormat="1" ht="15.6" x14ac:dyDescent="0.3">
      <c r="A56" s="1"/>
      <c r="B56" s="2"/>
      <c r="C56" s="1"/>
      <c r="D56" s="1"/>
      <c r="E56" s="1"/>
      <c r="F56" s="1"/>
      <c r="J56" s="1"/>
      <c r="K56" s="1"/>
      <c r="L56" s="1"/>
      <c r="M56" s="2"/>
      <c r="N56" s="1"/>
      <c r="P56" s="18"/>
    </row>
    <row r="57" spans="1:16" s="3" customFormat="1" ht="15.6" x14ac:dyDescent="0.3">
      <c r="A57" s="1"/>
      <c r="B57" s="2"/>
      <c r="C57" s="1"/>
      <c r="D57" s="1"/>
      <c r="E57" s="1"/>
      <c r="F57" s="1"/>
      <c r="J57" s="1"/>
      <c r="K57" s="1"/>
      <c r="L57" s="1"/>
      <c r="M57" s="2"/>
      <c r="N57" s="1"/>
      <c r="P57" s="18"/>
    </row>
    <row r="58" spans="1:16" s="3" customFormat="1" ht="15.6" x14ac:dyDescent="0.3">
      <c r="A58" s="1"/>
      <c r="B58" s="2"/>
      <c r="C58" s="1"/>
      <c r="D58" s="1"/>
      <c r="E58" s="1"/>
      <c r="F58" s="1"/>
      <c r="J58" s="1"/>
      <c r="K58" s="1"/>
      <c r="L58" s="1"/>
      <c r="M58" s="2"/>
      <c r="N58" s="1"/>
      <c r="P58" s="18"/>
    </row>
    <row r="59" spans="1:16" s="3" customFormat="1" ht="15.6" x14ac:dyDescent="0.3">
      <c r="A59" s="1"/>
      <c r="B59" s="2"/>
      <c r="C59" s="1"/>
      <c r="D59" s="1"/>
      <c r="E59" s="1"/>
      <c r="F59" s="1"/>
      <c r="J59" s="1"/>
      <c r="K59" s="1"/>
      <c r="L59" s="1"/>
      <c r="M59" s="2"/>
      <c r="N59" s="1"/>
      <c r="P59" s="18"/>
    </row>
    <row r="60" spans="1:16" s="3" customFormat="1" ht="15.6" x14ac:dyDescent="0.3">
      <c r="A60" s="1"/>
      <c r="B60" s="2"/>
      <c r="C60" s="1"/>
      <c r="D60" s="1"/>
      <c r="E60" s="1"/>
      <c r="F60" s="1"/>
      <c r="J60" s="1"/>
      <c r="K60" s="1"/>
      <c r="L60" s="1"/>
      <c r="M60" s="2"/>
      <c r="N60" s="1"/>
      <c r="P60" s="18"/>
    </row>
    <row r="61" spans="1:16" s="3" customFormat="1" ht="15.6" x14ac:dyDescent="0.3">
      <c r="A61" s="1"/>
      <c r="B61" s="2"/>
      <c r="C61" s="1"/>
      <c r="D61" s="1"/>
      <c r="E61" s="1"/>
      <c r="F61" s="1"/>
      <c r="J61" s="1"/>
      <c r="K61" s="1"/>
      <c r="L61" s="1"/>
      <c r="M61" s="2"/>
      <c r="N61" s="1"/>
      <c r="P61" s="18"/>
    </row>
    <row r="62" spans="1:16" s="3" customFormat="1" ht="15.6" x14ac:dyDescent="0.3">
      <c r="A62" s="1"/>
      <c r="B62" s="2"/>
      <c r="C62" s="1"/>
      <c r="D62" s="1"/>
      <c r="E62" s="1"/>
      <c r="F62" s="1"/>
      <c r="J62" s="1"/>
      <c r="K62" s="1"/>
      <c r="L62" s="1"/>
      <c r="M62" s="2"/>
      <c r="N62" s="1"/>
      <c r="P62" s="18"/>
    </row>
    <row r="63" spans="1:16" s="3" customFormat="1" ht="15.6" x14ac:dyDescent="0.3">
      <c r="A63" s="1"/>
      <c r="B63" s="2"/>
      <c r="C63" s="1"/>
      <c r="D63" s="1"/>
      <c r="E63" s="1"/>
      <c r="F63" s="1"/>
      <c r="J63" s="1"/>
      <c r="K63" s="1"/>
      <c r="L63" s="1"/>
      <c r="M63" s="2"/>
      <c r="N63" s="1"/>
      <c r="P63" s="18"/>
    </row>
    <row r="64" spans="1:16" s="3" customFormat="1" ht="15.6" x14ac:dyDescent="0.3">
      <c r="A64" s="1"/>
      <c r="B64" s="2"/>
      <c r="C64" s="1"/>
      <c r="D64" s="1"/>
      <c r="E64" s="1"/>
      <c r="F64" s="1"/>
      <c r="J64" s="1"/>
      <c r="K64" s="1"/>
      <c r="L64" s="1"/>
      <c r="M64" s="2"/>
      <c r="N64" s="1"/>
      <c r="P64" s="18"/>
    </row>
    <row r="65" spans="1:16" s="3" customFormat="1" ht="15.6" x14ac:dyDescent="0.3">
      <c r="A65" s="1"/>
      <c r="B65" s="2"/>
      <c r="C65" s="1"/>
      <c r="D65" s="1"/>
      <c r="E65" s="1"/>
      <c r="F65" s="1"/>
      <c r="J65" s="1"/>
      <c r="K65" s="1"/>
      <c r="L65" s="1"/>
      <c r="M65" s="2"/>
      <c r="N65" s="1"/>
      <c r="P65" s="18"/>
    </row>
    <row r="66" spans="1:16" s="3" customFormat="1" ht="15.6" x14ac:dyDescent="0.3">
      <c r="A66" s="1"/>
      <c r="B66" s="2"/>
      <c r="C66" s="1"/>
      <c r="D66" s="1"/>
      <c r="E66" s="1"/>
      <c r="F66" s="1"/>
      <c r="J66" s="1"/>
      <c r="K66" s="1"/>
      <c r="L66" s="1"/>
      <c r="M66" s="2"/>
      <c r="N66" s="1"/>
      <c r="P66" s="18"/>
    </row>
    <row r="67" spans="1:16" s="3" customFormat="1" ht="15.6" x14ac:dyDescent="0.3">
      <c r="A67" s="1"/>
      <c r="B67" s="2"/>
      <c r="C67" s="1"/>
      <c r="D67" s="1"/>
      <c r="E67" s="1"/>
      <c r="F67" s="1"/>
      <c r="J67" s="1"/>
      <c r="K67" s="1"/>
      <c r="L67" s="1"/>
      <c r="M67" s="2"/>
      <c r="N67" s="1"/>
      <c r="P67" s="18"/>
    </row>
    <row r="68" spans="1:16" s="3" customFormat="1" ht="15.6" x14ac:dyDescent="0.3">
      <c r="A68" s="1"/>
      <c r="B68" s="2"/>
      <c r="C68" s="1"/>
      <c r="D68" s="1"/>
      <c r="E68" s="1"/>
      <c r="F68" s="1"/>
      <c r="J68" s="1"/>
      <c r="K68" s="1"/>
      <c r="L68" s="1"/>
      <c r="M68" s="2"/>
      <c r="N68" s="1"/>
      <c r="P68" s="18"/>
    </row>
    <row r="69" spans="1:16" s="3" customFormat="1" ht="15.6" x14ac:dyDescent="0.3">
      <c r="A69" s="1"/>
      <c r="B69" s="2"/>
      <c r="C69" s="1"/>
      <c r="D69" s="1"/>
      <c r="E69" s="1"/>
      <c r="F69" s="1"/>
      <c r="J69" s="1"/>
      <c r="K69" s="1"/>
      <c r="L69" s="1"/>
      <c r="M69" s="2"/>
      <c r="N69" s="1"/>
      <c r="P69" s="18"/>
    </row>
    <row r="70" spans="1:16" s="3" customFormat="1" ht="15.6" x14ac:dyDescent="0.3">
      <c r="A70" s="1"/>
      <c r="B70" s="2"/>
      <c r="C70" s="1"/>
      <c r="D70" s="1"/>
      <c r="E70" s="1"/>
      <c r="F70" s="1"/>
      <c r="J70" s="1"/>
      <c r="K70" s="1"/>
      <c r="L70" s="1"/>
      <c r="M70" s="2"/>
      <c r="N70" s="1"/>
      <c r="P70" s="18"/>
    </row>
    <row r="71" spans="1:16" ht="15.6" x14ac:dyDescent="0.3">
      <c r="A71" s="11"/>
      <c r="B71" s="12" t="s">
        <v>17</v>
      </c>
      <c r="C71" s="11"/>
      <c r="D71" s="11"/>
      <c r="E71" s="11"/>
      <c r="F71" s="11"/>
      <c r="G71" s="13" t="s">
        <v>18</v>
      </c>
      <c r="H71" s="14"/>
      <c r="I71" s="14"/>
      <c r="J71" s="11"/>
      <c r="K71" s="11"/>
      <c r="L71" s="11"/>
      <c r="M71" s="15"/>
      <c r="N71" s="11"/>
      <c r="O71" s="15"/>
      <c r="P71" s="16"/>
    </row>
    <row r="72" spans="1:16" ht="15.6" x14ac:dyDescent="0.3">
      <c r="A72" s="17">
        <v>1</v>
      </c>
      <c r="B72" s="2" t="s">
        <v>19</v>
      </c>
      <c r="G72" s="19" t="s">
        <v>20</v>
      </c>
      <c r="O72" s="1"/>
      <c r="P72" s="16"/>
    </row>
    <row r="73" spans="1:16" ht="15.6" x14ac:dyDescent="0.3">
      <c r="A73" s="17">
        <v>2</v>
      </c>
      <c r="B73" s="2" t="s">
        <v>8</v>
      </c>
      <c r="F73" s="1">
        <v>1980</v>
      </c>
      <c r="G73" s="3"/>
      <c r="H73" s="1" t="s">
        <v>15</v>
      </c>
      <c r="I73" s="3"/>
      <c r="K73" s="1" t="s">
        <v>15</v>
      </c>
      <c r="O73" s="1"/>
      <c r="P73" s="18"/>
    </row>
    <row r="74" spans="1:16" ht="15.6" x14ac:dyDescent="0.3">
      <c r="A74" s="17">
        <v>3</v>
      </c>
      <c r="B74" s="2" t="s">
        <v>12</v>
      </c>
      <c r="F74" s="1">
        <v>1980</v>
      </c>
      <c r="G74" s="19"/>
      <c r="H74" s="1" t="s">
        <v>15</v>
      </c>
      <c r="I74" s="3"/>
      <c r="K74" s="1" t="s">
        <v>15</v>
      </c>
      <c r="O74" s="1"/>
      <c r="P74" s="18"/>
    </row>
    <row r="75" spans="1:16" ht="15.6" x14ac:dyDescent="0.3">
      <c r="G75" s="19"/>
      <c r="I75" s="3"/>
      <c r="O75" s="1"/>
      <c r="P75" s="18"/>
    </row>
    <row r="76" spans="1:16" ht="15.6" x14ac:dyDescent="0.3">
      <c r="F76" s="1">
        <v>1980</v>
      </c>
      <c r="G76" s="19"/>
      <c r="H76" s="1" t="s">
        <v>15</v>
      </c>
      <c r="I76" s="3"/>
      <c r="K76" s="1" t="s">
        <v>15</v>
      </c>
      <c r="O76" s="1"/>
      <c r="P76" s="18"/>
    </row>
    <row r="77" spans="1:16" ht="15.6" x14ac:dyDescent="0.3">
      <c r="F77" s="1">
        <v>1980</v>
      </c>
      <c r="G77" s="3"/>
      <c r="H77" s="1" t="s">
        <v>15</v>
      </c>
      <c r="I77" s="3"/>
      <c r="K77" s="1" t="s">
        <v>15</v>
      </c>
      <c r="O77" s="1"/>
      <c r="P77" s="18"/>
    </row>
    <row r="78" spans="1:16" ht="15.6" x14ac:dyDescent="0.3">
      <c r="G78" s="3"/>
      <c r="I78" s="19"/>
      <c r="O78" s="1"/>
      <c r="P78" s="18"/>
    </row>
    <row r="79" spans="1:16" ht="15.6" x14ac:dyDescent="0.3">
      <c r="F79" s="1">
        <v>1980</v>
      </c>
      <c r="G79" s="19"/>
      <c r="H79" s="1" t="s">
        <v>15</v>
      </c>
      <c r="I79" s="3"/>
      <c r="K79" s="1" t="s">
        <v>15</v>
      </c>
      <c r="O79" s="1"/>
      <c r="P79" s="18"/>
    </row>
    <row r="80" spans="1:16" ht="15.6" x14ac:dyDescent="0.3">
      <c r="F80" s="1">
        <v>1980</v>
      </c>
      <c r="G80" s="3"/>
      <c r="H80" s="1" t="s">
        <v>15</v>
      </c>
      <c r="I80" s="3"/>
      <c r="K80" s="1" t="s">
        <v>15</v>
      </c>
      <c r="O80" s="1"/>
      <c r="P80" s="18"/>
    </row>
    <row r="81" spans="1:16" ht="15.6" x14ac:dyDescent="0.3">
      <c r="G81" s="3"/>
      <c r="I81" s="19"/>
      <c r="O81" s="1"/>
      <c r="P81" s="18"/>
    </row>
    <row r="82" spans="1:16" ht="15.6" x14ac:dyDescent="0.3">
      <c r="F82" s="1">
        <v>1980</v>
      </c>
      <c r="G82" s="19"/>
      <c r="H82" s="1" t="s">
        <v>15</v>
      </c>
      <c r="I82" s="3"/>
      <c r="K82" s="1" t="s">
        <v>15</v>
      </c>
      <c r="O82" s="1"/>
      <c r="P82" s="18"/>
    </row>
    <row r="83" spans="1:16" ht="15.6" x14ac:dyDescent="0.3">
      <c r="F83" s="1">
        <v>1980</v>
      </c>
      <c r="G83" s="3"/>
      <c r="H83" s="1" t="s">
        <v>15</v>
      </c>
      <c r="I83" s="3"/>
      <c r="K83" s="1" t="s">
        <v>15</v>
      </c>
      <c r="O83" s="1"/>
      <c r="P83" s="18"/>
    </row>
    <row r="84" spans="1:16" ht="15.6" x14ac:dyDescent="0.3">
      <c r="G84" s="19"/>
      <c r="I84" s="3"/>
      <c r="O84" s="1"/>
      <c r="P84" s="18"/>
    </row>
    <row r="85" spans="1:16" ht="15.6" x14ac:dyDescent="0.3">
      <c r="G85" s="19" t="s">
        <v>21</v>
      </c>
      <c r="I85" s="3"/>
      <c r="O85" s="1"/>
      <c r="P85" s="18"/>
    </row>
    <row r="86" spans="1:16" ht="15.6" x14ac:dyDescent="0.3">
      <c r="F86" s="1">
        <v>1980</v>
      </c>
      <c r="G86" s="19"/>
      <c r="H86" s="1" t="s">
        <v>15</v>
      </c>
      <c r="I86" s="3"/>
      <c r="K86" s="1" t="s">
        <v>15</v>
      </c>
      <c r="O86" s="1"/>
      <c r="P86" s="18"/>
    </row>
    <row r="87" spans="1:16" ht="15.6" x14ac:dyDescent="0.3">
      <c r="F87" s="1">
        <v>1980</v>
      </c>
      <c r="G87" s="3"/>
      <c r="H87" s="1" t="s">
        <v>15</v>
      </c>
      <c r="I87" s="3"/>
      <c r="K87" s="1" t="s">
        <v>15</v>
      </c>
      <c r="O87" s="1"/>
      <c r="P87" s="18"/>
    </row>
    <row r="88" spans="1:16" ht="15.6" x14ac:dyDescent="0.3">
      <c r="G88" s="19"/>
      <c r="I88" s="3"/>
      <c r="O88" s="1"/>
      <c r="P88" s="18"/>
    </row>
    <row r="89" spans="1:16" ht="15.6" x14ac:dyDescent="0.3">
      <c r="F89" s="1">
        <v>1980</v>
      </c>
      <c r="G89" s="3"/>
      <c r="H89" s="1" t="s">
        <v>15</v>
      </c>
      <c r="I89" s="3"/>
      <c r="K89" s="1" t="s">
        <v>15</v>
      </c>
      <c r="O89" s="1"/>
      <c r="P89" s="18"/>
    </row>
    <row r="90" spans="1:16" ht="15.6" x14ac:dyDescent="0.3">
      <c r="A90" s="3"/>
      <c r="F90" s="1">
        <v>1980</v>
      </c>
      <c r="G90" s="19"/>
      <c r="H90" s="1" t="s">
        <v>15</v>
      </c>
      <c r="I90" s="3"/>
      <c r="K90" s="1" t="s">
        <v>15</v>
      </c>
      <c r="O90" s="1"/>
      <c r="P90" s="18"/>
    </row>
    <row r="91" spans="1:16" ht="15.6" x14ac:dyDescent="0.3">
      <c r="A91" s="3"/>
      <c r="G91" s="3"/>
      <c r="I91" s="3"/>
      <c r="O91" s="1"/>
      <c r="P91" s="18"/>
    </row>
    <row r="92" spans="1:16" ht="15.6" x14ac:dyDescent="0.3">
      <c r="A92" s="3"/>
      <c r="G92" s="19" t="s">
        <v>22</v>
      </c>
      <c r="O92" s="1"/>
      <c r="P92" s="18"/>
    </row>
    <row r="93" spans="1:16" ht="15.6" x14ac:dyDescent="0.3">
      <c r="A93" s="3"/>
      <c r="F93" s="1">
        <v>1980</v>
      </c>
      <c r="G93" s="19"/>
      <c r="H93" s="1" t="s">
        <v>15</v>
      </c>
      <c r="I93" s="3"/>
      <c r="K93" s="1" t="s">
        <v>15</v>
      </c>
      <c r="O93" s="1"/>
      <c r="P93" s="18"/>
    </row>
    <row r="94" spans="1:16" ht="15.6" x14ac:dyDescent="0.3">
      <c r="A94" s="3"/>
      <c r="F94" s="1">
        <v>1980</v>
      </c>
      <c r="G94" s="3"/>
      <c r="H94" s="1" t="s">
        <v>15</v>
      </c>
      <c r="I94" s="3"/>
      <c r="K94" s="1" t="s">
        <v>15</v>
      </c>
      <c r="O94" s="1"/>
      <c r="P94" s="18"/>
    </row>
    <row r="95" spans="1:16" ht="15.6" x14ac:dyDescent="0.3">
      <c r="A95" s="3"/>
      <c r="G95" s="3" t="s">
        <v>23</v>
      </c>
      <c r="I95" s="3"/>
      <c r="O95" s="1"/>
      <c r="P95" s="18"/>
    </row>
    <row r="96" spans="1:16" ht="15.6" x14ac:dyDescent="0.3">
      <c r="A96" s="3"/>
      <c r="G96" s="3"/>
      <c r="I96" s="3"/>
      <c r="O96" s="1"/>
      <c r="P96" s="18"/>
    </row>
    <row r="97" spans="1:16" ht="15.6" x14ac:dyDescent="0.3">
      <c r="A97" s="3"/>
      <c r="G97" s="19" t="s">
        <v>13</v>
      </c>
      <c r="O97" s="1"/>
      <c r="P97" s="18"/>
    </row>
    <row r="98" spans="1:16" ht="15.6" x14ac:dyDescent="0.3">
      <c r="D98" s="1">
        <v>6</v>
      </c>
      <c r="E98" s="1">
        <v>9</v>
      </c>
      <c r="F98" s="1">
        <v>1980</v>
      </c>
      <c r="G98" s="3" t="s">
        <v>24</v>
      </c>
      <c r="H98" s="3"/>
      <c r="I98" s="3" t="s">
        <v>25</v>
      </c>
      <c r="J98" s="1">
        <v>12</v>
      </c>
      <c r="K98" s="1" t="s">
        <v>15</v>
      </c>
      <c r="L98" s="1">
        <v>7</v>
      </c>
      <c r="O98" s="1"/>
      <c r="P98" s="18"/>
    </row>
    <row r="99" spans="1:16" ht="15.6" x14ac:dyDescent="0.3">
      <c r="F99" s="1">
        <v>1980</v>
      </c>
      <c r="G99" s="19"/>
      <c r="H99" s="1" t="s">
        <v>15</v>
      </c>
      <c r="I99" s="3"/>
      <c r="K99" s="1" t="s">
        <v>15</v>
      </c>
      <c r="O99" s="1"/>
      <c r="P99" s="18"/>
    </row>
    <row r="100" spans="1:16" ht="15.6" x14ac:dyDescent="0.3">
      <c r="A100" s="3"/>
      <c r="G100" s="3"/>
      <c r="I100" s="19"/>
      <c r="O100" s="1"/>
      <c r="P100" s="18"/>
    </row>
    <row r="101" spans="1:16" ht="15.6" x14ac:dyDescent="0.3">
      <c r="A101" s="3"/>
      <c r="G101" s="3"/>
      <c r="I101" s="19"/>
      <c r="O101" s="1"/>
      <c r="P101" s="18"/>
    </row>
    <row r="102" spans="1:16" ht="15.6" x14ac:dyDescent="0.3">
      <c r="A102" s="3"/>
      <c r="G102" s="3"/>
      <c r="I102" s="19"/>
      <c r="O102" s="1"/>
      <c r="P102" s="18"/>
    </row>
    <row r="103" spans="1:16" ht="15.6" x14ac:dyDescent="0.3">
      <c r="A103" s="11"/>
      <c r="B103" s="12" t="s">
        <v>26</v>
      </c>
      <c r="C103" s="11"/>
      <c r="D103" s="11"/>
      <c r="E103" s="11"/>
      <c r="F103" s="11"/>
      <c r="G103" s="13" t="s">
        <v>27</v>
      </c>
      <c r="H103" s="14"/>
      <c r="I103" s="14"/>
      <c r="J103" s="11"/>
      <c r="K103" s="11"/>
      <c r="L103" s="11"/>
      <c r="M103" s="15"/>
      <c r="N103" s="11"/>
      <c r="O103" s="15"/>
      <c r="P103" s="16"/>
    </row>
    <row r="104" spans="1:16" ht="15.6" x14ac:dyDescent="0.3">
      <c r="A104" s="17">
        <v>1</v>
      </c>
      <c r="B104" s="2" t="s">
        <v>19</v>
      </c>
      <c r="G104" s="19" t="s">
        <v>20</v>
      </c>
      <c r="O104" s="1"/>
      <c r="P104" s="18"/>
    </row>
    <row r="105" spans="1:16" ht="15.6" x14ac:dyDescent="0.3">
      <c r="A105" s="17">
        <v>2</v>
      </c>
      <c r="B105" s="2" t="s">
        <v>8</v>
      </c>
      <c r="F105" s="1">
        <v>1981</v>
      </c>
      <c r="G105" s="3"/>
      <c r="H105" s="1" t="s">
        <v>15</v>
      </c>
      <c r="I105" s="3"/>
      <c r="K105" s="1" t="s">
        <v>15</v>
      </c>
      <c r="O105" s="1"/>
      <c r="P105" s="18"/>
    </row>
    <row r="106" spans="1:16" ht="15.6" x14ac:dyDescent="0.3">
      <c r="A106" s="17">
        <v>3</v>
      </c>
      <c r="B106" s="2" t="s">
        <v>12</v>
      </c>
      <c r="F106" s="1">
        <v>1981</v>
      </c>
      <c r="G106" s="19"/>
      <c r="H106" s="1" t="s">
        <v>15</v>
      </c>
      <c r="I106" s="3"/>
      <c r="K106" s="1" t="s">
        <v>15</v>
      </c>
      <c r="O106" s="1"/>
      <c r="P106" s="18"/>
    </row>
    <row r="107" spans="1:16" ht="15.6" x14ac:dyDescent="0.3">
      <c r="G107" s="19"/>
      <c r="I107" s="3"/>
      <c r="O107" s="1"/>
      <c r="P107" s="18"/>
    </row>
    <row r="108" spans="1:16" ht="15.6" x14ac:dyDescent="0.3">
      <c r="F108" s="1">
        <v>1981</v>
      </c>
      <c r="G108" s="19"/>
      <c r="H108" s="1" t="s">
        <v>15</v>
      </c>
      <c r="I108" s="3"/>
      <c r="K108" s="1" t="s">
        <v>15</v>
      </c>
      <c r="O108" s="1"/>
      <c r="P108" s="18"/>
    </row>
    <row r="109" spans="1:16" ht="15.6" x14ac:dyDescent="0.3">
      <c r="F109" s="1">
        <v>1981</v>
      </c>
      <c r="G109" s="3"/>
      <c r="H109" s="1" t="s">
        <v>15</v>
      </c>
      <c r="I109" s="3"/>
      <c r="K109" s="1" t="s">
        <v>15</v>
      </c>
      <c r="O109" s="1"/>
      <c r="P109" s="18"/>
    </row>
    <row r="110" spans="1:16" ht="15.6" x14ac:dyDescent="0.3">
      <c r="G110" s="3"/>
      <c r="I110" s="19"/>
      <c r="O110" s="1"/>
      <c r="P110" s="18"/>
    </row>
    <row r="111" spans="1:16" ht="15.6" x14ac:dyDescent="0.3">
      <c r="F111" s="1">
        <v>1981</v>
      </c>
      <c r="G111" s="19"/>
      <c r="H111" s="1" t="s">
        <v>15</v>
      </c>
      <c r="I111" s="3"/>
      <c r="K111" s="1" t="s">
        <v>15</v>
      </c>
      <c r="O111" s="1"/>
      <c r="P111" s="18"/>
    </row>
    <row r="112" spans="1:16" ht="15.6" x14ac:dyDescent="0.3">
      <c r="F112" s="1">
        <v>1981</v>
      </c>
      <c r="G112" s="3"/>
      <c r="H112" s="1" t="s">
        <v>15</v>
      </c>
      <c r="I112" s="3"/>
      <c r="K112" s="1" t="s">
        <v>15</v>
      </c>
      <c r="O112" s="1"/>
      <c r="P112" s="18"/>
    </row>
    <row r="113" spans="1:16" ht="15.6" x14ac:dyDescent="0.3">
      <c r="G113" s="3"/>
      <c r="I113" s="19"/>
      <c r="O113" s="1"/>
      <c r="P113" s="18"/>
    </row>
    <row r="114" spans="1:16" ht="15.6" x14ac:dyDescent="0.3">
      <c r="F114" s="1">
        <v>1981</v>
      </c>
      <c r="G114" s="19"/>
      <c r="H114" s="1" t="s">
        <v>15</v>
      </c>
      <c r="I114" s="3"/>
      <c r="K114" s="1" t="s">
        <v>15</v>
      </c>
      <c r="O114" s="1"/>
      <c r="P114" s="18"/>
    </row>
    <row r="115" spans="1:16" ht="15.6" x14ac:dyDescent="0.3">
      <c r="F115" s="1">
        <v>1981</v>
      </c>
      <c r="G115" s="3"/>
      <c r="H115" s="1" t="s">
        <v>15</v>
      </c>
      <c r="I115" s="3"/>
      <c r="K115" s="1" t="s">
        <v>15</v>
      </c>
      <c r="O115" s="1"/>
      <c r="P115" s="18"/>
    </row>
    <row r="116" spans="1:16" ht="15.6" x14ac:dyDescent="0.3">
      <c r="G116" s="19"/>
      <c r="I116" s="3"/>
      <c r="O116" s="1"/>
      <c r="P116" s="18"/>
    </row>
    <row r="117" spans="1:16" ht="15.6" x14ac:dyDescent="0.3">
      <c r="G117" s="19" t="s">
        <v>21</v>
      </c>
      <c r="I117" s="3"/>
      <c r="O117" s="1"/>
      <c r="P117" s="18"/>
    </row>
    <row r="118" spans="1:16" ht="15.6" x14ac:dyDescent="0.3">
      <c r="F118" s="1">
        <v>1981</v>
      </c>
      <c r="G118" s="19"/>
      <c r="H118" s="1" t="s">
        <v>15</v>
      </c>
      <c r="I118" s="3"/>
      <c r="K118" s="1" t="s">
        <v>15</v>
      </c>
      <c r="O118" s="1"/>
      <c r="P118" s="18"/>
    </row>
    <row r="119" spans="1:16" ht="15.6" x14ac:dyDescent="0.3">
      <c r="F119" s="1">
        <v>1981</v>
      </c>
      <c r="G119" s="3"/>
      <c r="H119" s="1" t="s">
        <v>15</v>
      </c>
      <c r="I119" s="3"/>
      <c r="K119" s="1" t="s">
        <v>15</v>
      </c>
      <c r="O119" s="1"/>
      <c r="P119" s="18"/>
    </row>
    <row r="120" spans="1:16" ht="15.6" x14ac:dyDescent="0.3">
      <c r="G120" s="19"/>
      <c r="I120" s="3"/>
      <c r="O120" s="1"/>
      <c r="P120" s="18"/>
    </row>
    <row r="121" spans="1:16" ht="15.6" x14ac:dyDescent="0.3">
      <c r="F121" s="1">
        <v>1981</v>
      </c>
      <c r="G121" s="3"/>
      <c r="H121" s="1" t="s">
        <v>15</v>
      </c>
      <c r="I121" s="3"/>
      <c r="K121" s="1" t="s">
        <v>15</v>
      </c>
      <c r="O121" s="1"/>
      <c r="P121" s="18"/>
    </row>
    <row r="122" spans="1:16" ht="15.6" x14ac:dyDescent="0.3">
      <c r="A122" s="3"/>
      <c r="F122" s="1">
        <v>1981</v>
      </c>
      <c r="G122" s="19"/>
      <c r="H122" s="1" t="s">
        <v>15</v>
      </c>
      <c r="I122" s="3"/>
      <c r="K122" s="1" t="s">
        <v>15</v>
      </c>
      <c r="O122" s="1"/>
      <c r="P122" s="18"/>
    </row>
    <row r="123" spans="1:16" ht="15.6" x14ac:dyDescent="0.3">
      <c r="A123" s="3"/>
      <c r="G123" s="3"/>
      <c r="I123" s="3"/>
      <c r="O123" s="1"/>
      <c r="P123" s="18"/>
    </row>
    <row r="124" spans="1:16" ht="15.6" x14ac:dyDescent="0.3">
      <c r="A124" s="3"/>
      <c r="G124" s="19" t="s">
        <v>22</v>
      </c>
      <c r="O124" s="1"/>
      <c r="P124" s="18"/>
    </row>
    <row r="125" spans="1:16" ht="15.6" x14ac:dyDescent="0.3">
      <c r="A125" s="3"/>
      <c r="F125" s="1">
        <v>1981</v>
      </c>
      <c r="G125" s="19"/>
      <c r="H125" s="1" t="s">
        <v>15</v>
      </c>
      <c r="I125" s="3"/>
      <c r="K125" s="1" t="s">
        <v>15</v>
      </c>
      <c r="O125" s="1"/>
      <c r="P125" s="18"/>
    </row>
    <row r="126" spans="1:16" ht="15.6" x14ac:dyDescent="0.3">
      <c r="A126" s="3"/>
      <c r="F126" s="1">
        <v>1981</v>
      </c>
      <c r="G126" s="3"/>
      <c r="H126" s="1" t="s">
        <v>15</v>
      </c>
      <c r="I126" s="3"/>
      <c r="K126" s="1" t="s">
        <v>15</v>
      </c>
      <c r="O126" s="1"/>
      <c r="P126" s="18"/>
    </row>
    <row r="127" spans="1:16" ht="15.6" x14ac:dyDescent="0.3">
      <c r="A127" s="3"/>
      <c r="G127" s="3"/>
      <c r="I127" s="3"/>
      <c r="O127" s="1"/>
      <c r="P127" s="18"/>
    </row>
    <row r="128" spans="1:16" ht="15.6" x14ac:dyDescent="0.3">
      <c r="A128" s="3"/>
      <c r="G128" s="3"/>
      <c r="I128" s="3"/>
      <c r="O128" s="1"/>
      <c r="P128" s="18"/>
    </row>
    <row r="129" spans="1:16" ht="15.6" x14ac:dyDescent="0.3">
      <c r="A129" s="3"/>
      <c r="G129" s="19" t="s">
        <v>13</v>
      </c>
      <c r="O129" s="1"/>
      <c r="P129" s="18"/>
    </row>
    <row r="130" spans="1:16" ht="15.6" x14ac:dyDescent="0.3">
      <c r="F130" s="1">
        <v>1981</v>
      </c>
      <c r="G130" s="3"/>
      <c r="H130" s="1" t="s">
        <v>15</v>
      </c>
      <c r="I130" s="3"/>
      <c r="K130" s="1" t="s">
        <v>15</v>
      </c>
      <c r="O130" s="1"/>
      <c r="P130" s="18"/>
    </row>
    <row r="131" spans="1:16" ht="15.6" x14ac:dyDescent="0.3">
      <c r="F131" s="1">
        <v>1981</v>
      </c>
      <c r="G131" s="19"/>
      <c r="H131" s="1" t="s">
        <v>15</v>
      </c>
      <c r="I131" s="3"/>
      <c r="K131" s="1" t="s">
        <v>15</v>
      </c>
      <c r="O131" s="1"/>
      <c r="P131" s="18"/>
    </row>
    <row r="132" spans="1:16" ht="15.6" x14ac:dyDescent="0.3">
      <c r="A132" s="3"/>
      <c r="G132" s="3"/>
      <c r="I132" s="19"/>
      <c r="O132" s="1"/>
      <c r="P132" s="18"/>
    </row>
    <row r="133" spans="1:16" ht="15.6" x14ac:dyDescent="0.3">
      <c r="A133" s="3"/>
      <c r="G133" s="3"/>
      <c r="I133" s="19"/>
      <c r="O133" s="1"/>
      <c r="P133" s="18"/>
    </row>
    <row r="134" spans="1:16" ht="15.6" x14ac:dyDescent="0.3">
      <c r="A134" s="3"/>
      <c r="G134" s="3"/>
      <c r="I134" s="19"/>
      <c r="O134" s="1"/>
      <c r="P134" s="18"/>
    </row>
    <row r="135" spans="1:16" ht="15.6" x14ac:dyDescent="0.3">
      <c r="A135" s="11"/>
      <c r="B135" s="12" t="s">
        <v>28</v>
      </c>
      <c r="C135" s="11"/>
      <c r="D135" s="11"/>
      <c r="E135" s="11"/>
      <c r="F135" s="11"/>
      <c r="G135" s="13" t="s">
        <v>29</v>
      </c>
      <c r="H135" s="14"/>
      <c r="I135" s="14"/>
      <c r="J135" s="11"/>
      <c r="K135" s="11"/>
      <c r="L135" s="11"/>
      <c r="M135" s="15"/>
      <c r="N135" s="11"/>
      <c r="O135" s="15"/>
      <c r="P135" s="16"/>
    </row>
    <row r="136" spans="1:16" ht="15.6" x14ac:dyDescent="0.3">
      <c r="A136" s="17">
        <v>1</v>
      </c>
      <c r="B136" s="2" t="s">
        <v>19</v>
      </c>
      <c r="G136" s="19" t="s">
        <v>20</v>
      </c>
      <c r="O136" s="1"/>
      <c r="P136" s="18"/>
    </row>
    <row r="137" spans="1:16" ht="15.6" x14ac:dyDescent="0.3">
      <c r="A137" s="17">
        <v>2</v>
      </c>
      <c r="B137" s="2" t="s">
        <v>30</v>
      </c>
      <c r="F137" s="1">
        <v>1982</v>
      </c>
      <c r="G137" s="3"/>
      <c r="H137" s="1" t="s">
        <v>15</v>
      </c>
      <c r="I137" s="3"/>
      <c r="K137" s="1" t="s">
        <v>15</v>
      </c>
      <c r="O137" s="1"/>
      <c r="P137" s="18"/>
    </row>
    <row r="138" spans="1:16" ht="15.6" x14ac:dyDescent="0.3">
      <c r="A138" s="17">
        <v>3</v>
      </c>
      <c r="B138" s="2" t="s">
        <v>12</v>
      </c>
      <c r="F138" s="1">
        <v>1982</v>
      </c>
      <c r="G138" s="19"/>
      <c r="H138" s="1" t="s">
        <v>15</v>
      </c>
      <c r="I138" s="3"/>
      <c r="K138" s="1" t="s">
        <v>15</v>
      </c>
      <c r="O138" s="1"/>
      <c r="P138" s="18"/>
    </row>
    <row r="139" spans="1:16" ht="15.6" x14ac:dyDescent="0.3">
      <c r="G139" s="19"/>
      <c r="I139" s="3"/>
      <c r="O139" s="1"/>
      <c r="P139" s="18"/>
    </row>
    <row r="140" spans="1:16" ht="15.6" x14ac:dyDescent="0.3">
      <c r="F140" s="1">
        <v>1982</v>
      </c>
      <c r="G140" s="19"/>
      <c r="H140" s="1" t="s">
        <v>15</v>
      </c>
      <c r="I140" s="3"/>
      <c r="K140" s="1" t="s">
        <v>15</v>
      </c>
      <c r="O140" s="1"/>
      <c r="P140" s="18"/>
    </row>
    <row r="141" spans="1:16" ht="15.6" x14ac:dyDescent="0.3">
      <c r="F141" s="1">
        <v>1982</v>
      </c>
      <c r="G141" s="3"/>
      <c r="H141" s="1" t="s">
        <v>15</v>
      </c>
      <c r="I141" s="3"/>
      <c r="K141" s="1" t="s">
        <v>15</v>
      </c>
      <c r="O141" s="1"/>
      <c r="P141" s="18"/>
    </row>
    <row r="142" spans="1:16" ht="15.6" x14ac:dyDescent="0.3">
      <c r="G142" s="3"/>
      <c r="I142" s="19"/>
      <c r="O142" s="1"/>
      <c r="P142" s="18"/>
    </row>
    <row r="143" spans="1:16" ht="15.6" x14ac:dyDescent="0.3">
      <c r="F143" s="1">
        <v>1982</v>
      </c>
      <c r="G143" s="19"/>
      <c r="H143" s="1" t="s">
        <v>15</v>
      </c>
      <c r="I143" s="3"/>
      <c r="K143" s="1" t="s">
        <v>15</v>
      </c>
      <c r="O143" s="1"/>
      <c r="P143" s="18"/>
    </row>
    <row r="144" spans="1:16" ht="15.6" x14ac:dyDescent="0.3">
      <c r="F144" s="1">
        <v>1982</v>
      </c>
      <c r="G144" s="3"/>
      <c r="H144" s="1" t="s">
        <v>15</v>
      </c>
      <c r="I144" s="3"/>
      <c r="K144" s="1" t="s">
        <v>15</v>
      </c>
      <c r="O144" s="1"/>
      <c r="P144" s="18"/>
    </row>
    <row r="145" spans="1:16" ht="15.6" x14ac:dyDescent="0.3">
      <c r="G145" s="3"/>
      <c r="I145" s="19"/>
      <c r="O145" s="1"/>
      <c r="P145" s="18"/>
    </row>
    <row r="146" spans="1:16" ht="15.6" x14ac:dyDescent="0.3">
      <c r="F146" s="1">
        <v>1982</v>
      </c>
      <c r="G146" s="19"/>
      <c r="H146" s="1" t="s">
        <v>15</v>
      </c>
      <c r="I146" s="3"/>
      <c r="K146" s="1" t="s">
        <v>15</v>
      </c>
      <c r="O146" s="1"/>
      <c r="P146" s="18"/>
    </row>
    <row r="147" spans="1:16" ht="15.6" x14ac:dyDescent="0.3">
      <c r="F147" s="1">
        <v>1982</v>
      </c>
      <c r="G147" s="3"/>
      <c r="H147" s="1" t="s">
        <v>15</v>
      </c>
      <c r="I147" s="3"/>
      <c r="K147" s="1" t="s">
        <v>15</v>
      </c>
      <c r="O147" s="1"/>
      <c r="P147" s="18"/>
    </row>
    <row r="148" spans="1:16" ht="15.6" x14ac:dyDescent="0.3">
      <c r="G148" s="19"/>
      <c r="I148" s="3"/>
      <c r="O148" s="1"/>
      <c r="P148" s="18"/>
    </row>
    <row r="149" spans="1:16" ht="15.6" x14ac:dyDescent="0.3">
      <c r="G149" s="19" t="s">
        <v>21</v>
      </c>
      <c r="I149" s="3"/>
      <c r="O149" s="1"/>
      <c r="P149" s="18"/>
    </row>
    <row r="150" spans="1:16" ht="15.6" x14ac:dyDescent="0.3">
      <c r="F150" s="1">
        <v>1982</v>
      </c>
      <c r="G150" s="19"/>
      <c r="H150" s="1" t="s">
        <v>15</v>
      </c>
      <c r="I150" s="3"/>
      <c r="K150" s="1" t="s">
        <v>15</v>
      </c>
      <c r="O150" s="1"/>
      <c r="P150" s="18"/>
    </row>
    <row r="151" spans="1:16" ht="15.6" x14ac:dyDescent="0.3">
      <c r="F151" s="1">
        <v>1982</v>
      </c>
      <c r="G151" s="3"/>
      <c r="H151" s="1" t="s">
        <v>15</v>
      </c>
      <c r="I151" s="3"/>
      <c r="K151" s="1" t="s">
        <v>15</v>
      </c>
      <c r="O151" s="1"/>
      <c r="P151" s="18"/>
    </row>
    <row r="152" spans="1:16" ht="15.6" x14ac:dyDescent="0.3">
      <c r="G152" s="19"/>
      <c r="I152" s="3"/>
      <c r="O152" s="1"/>
      <c r="P152" s="18"/>
    </row>
    <row r="153" spans="1:16" ht="15.6" x14ac:dyDescent="0.3">
      <c r="F153" s="1">
        <v>1982</v>
      </c>
      <c r="G153" s="3"/>
      <c r="H153" s="1" t="s">
        <v>15</v>
      </c>
      <c r="I153" s="3"/>
      <c r="K153" s="1" t="s">
        <v>15</v>
      </c>
      <c r="O153" s="1"/>
      <c r="P153" s="18"/>
    </row>
    <row r="154" spans="1:16" ht="15.6" x14ac:dyDescent="0.3">
      <c r="A154" s="3"/>
      <c r="F154" s="1">
        <v>1982</v>
      </c>
      <c r="G154" s="19"/>
      <c r="H154" s="1" t="s">
        <v>15</v>
      </c>
      <c r="I154" s="3"/>
      <c r="K154" s="1" t="s">
        <v>15</v>
      </c>
      <c r="O154" s="1"/>
      <c r="P154" s="18"/>
    </row>
    <row r="155" spans="1:16" ht="15.6" x14ac:dyDescent="0.3">
      <c r="A155" s="3"/>
      <c r="G155" s="3"/>
      <c r="I155" s="3"/>
      <c r="O155" s="1"/>
      <c r="P155" s="18"/>
    </row>
    <row r="156" spans="1:16" ht="15.6" x14ac:dyDescent="0.3">
      <c r="A156" s="3"/>
      <c r="G156" s="19" t="s">
        <v>22</v>
      </c>
      <c r="O156" s="1"/>
      <c r="P156" s="18"/>
    </row>
    <row r="157" spans="1:16" ht="15.6" x14ac:dyDescent="0.3">
      <c r="A157" s="3"/>
      <c r="F157" s="1">
        <v>1982</v>
      </c>
      <c r="G157" s="19"/>
      <c r="H157" s="1" t="s">
        <v>15</v>
      </c>
      <c r="I157" s="3"/>
      <c r="K157" s="1" t="s">
        <v>15</v>
      </c>
      <c r="O157" s="1"/>
      <c r="P157" s="18"/>
    </row>
    <row r="158" spans="1:16" ht="15.6" x14ac:dyDescent="0.3">
      <c r="A158" s="3"/>
      <c r="F158" s="1">
        <v>1982</v>
      </c>
      <c r="G158" s="3"/>
      <c r="H158" s="1" t="s">
        <v>15</v>
      </c>
      <c r="I158" s="3"/>
      <c r="K158" s="1" t="s">
        <v>15</v>
      </c>
      <c r="O158" s="1"/>
      <c r="P158" s="18"/>
    </row>
    <row r="159" spans="1:16" ht="15.6" x14ac:dyDescent="0.3">
      <c r="A159" s="3"/>
      <c r="G159" s="3"/>
      <c r="I159" s="3"/>
      <c r="O159" s="1"/>
      <c r="P159" s="18"/>
    </row>
    <row r="160" spans="1:16" ht="15.6" x14ac:dyDescent="0.3">
      <c r="A160" s="3"/>
      <c r="G160" s="3"/>
      <c r="I160" s="3"/>
      <c r="O160" s="1"/>
      <c r="P160" s="18"/>
    </row>
    <row r="161" spans="1:16" ht="15.6" x14ac:dyDescent="0.3">
      <c r="A161" s="3"/>
      <c r="G161" s="19" t="s">
        <v>13</v>
      </c>
      <c r="O161" s="1"/>
      <c r="P161" s="18"/>
    </row>
    <row r="162" spans="1:16" ht="15.6" x14ac:dyDescent="0.3">
      <c r="F162" s="1">
        <v>1982</v>
      </c>
      <c r="G162" s="3"/>
      <c r="H162" s="1" t="s">
        <v>15</v>
      </c>
      <c r="I162" s="3"/>
      <c r="K162" s="1" t="s">
        <v>15</v>
      </c>
      <c r="O162" s="1"/>
      <c r="P162" s="18"/>
    </row>
    <row r="163" spans="1:16" ht="15.6" x14ac:dyDescent="0.3">
      <c r="F163" s="1">
        <v>1982</v>
      </c>
      <c r="G163" s="19"/>
      <c r="H163" s="1" t="s">
        <v>15</v>
      </c>
      <c r="I163" s="3"/>
      <c r="K163" s="1" t="s">
        <v>15</v>
      </c>
      <c r="O163" s="1"/>
      <c r="P163" s="18"/>
    </row>
    <row r="164" spans="1:16" ht="15.6" x14ac:dyDescent="0.3">
      <c r="A164" s="3"/>
      <c r="G164" s="3"/>
      <c r="I164" s="19"/>
      <c r="O164" s="1"/>
      <c r="P164" s="18"/>
    </row>
    <row r="165" spans="1:16" ht="15.6" x14ac:dyDescent="0.3">
      <c r="A165" s="3"/>
      <c r="G165" s="3"/>
      <c r="I165" s="19"/>
      <c r="O165" s="1"/>
      <c r="P165" s="18"/>
    </row>
    <row r="166" spans="1:16" ht="15.6" x14ac:dyDescent="0.3">
      <c r="A166" s="3"/>
      <c r="G166" s="3"/>
      <c r="I166" s="19"/>
      <c r="O166" s="1"/>
      <c r="P166" s="18"/>
    </row>
    <row r="167" spans="1:16" ht="15.6" x14ac:dyDescent="0.3">
      <c r="A167" s="11"/>
      <c r="B167" s="12" t="s">
        <v>31</v>
      </c>
      <c r="C167" s="11"/>
      <c r="D167" s="11"/>
      <c r="E167" s="11"/>
      <c r="F167" s="11"/>
      <c r="G167" s="13" t="s">
        <v>32</v>
      </c>
      <c r="H167" s="14"/>
      <c r="I167" s="14"/>
      <c r="J167" s="11"/>
      <c r="K167" s="11"/>
      <c r="L167" s="11"/>
      <c r="M167" s="15"/>
      <c r="N167" s="11"/>
      <c r="O167" s="15"/>
      <c r="P167" s="16"/>
    </row>
    <row r="168" spans="1:16" ht="15.6" x14ac:dyDescent="0.3">
      <c r="A168" s="17">
        <v>1</v>
      </c>
      <c r="B168" s="2" t="s">
        <v>30</v>
      </c>
      <c r="G168" s="19" t="s">
        <v>20</v>
      </c>
      <c r="O168" s="1"/>
      <c r="P168" s="18"/>
    </row>
    <row r="169" spans="1:16" ht="15.6" x14ac:dyDescent="0.3">
      <c r="A169" s="17">
        <v>2</v>
      </c>
      <c r="B169" s="2" t="s">
        <v>33</v>
      </c>
      <c r="F169" s="1">
        <v>1983</v>
      </c>
      <c r="G169" s="3"/>
      <c r="H169" s="1" t="s">
        <v>15</v>
      </c>
      <c r="I169" s="3"/>
      <c r="K169" s="1" t="s">
        <v>15</v>
      </c>
      <c r="O169" s="1"/>
      <c r="P169" s="18"/>
    </row>
    <row r="170" spans="1:16" ht="15.6" x14ac:dyDescent="0.3">
      <c r="A170" s="17">
        <v>3</v>
      </c>
      <c r="B170" s="2" t="s">
        <v>19</v>
      </c>
      <c r="F170" s="1">
        <v>1983</v>
      </c>
      <c r="G170" s="19"/>
      <c r="H170" s="1" t="s">
        <v>15</v>
      </c>
      <c r="I170" s="3"/>
      <c r="K170" s="1" t="s">
        <v>15</v>
      </c>
      <c r="O170" s="1"/>
      <c r="P170" s="18"/>
    </row>
    <row r="171" spans="1:16" ht="15.6" x14ac:dyDescent="0.3">
      <c r="G171" s="19"/>
      <c r="I171" s="3"/>
      <c r="O171" s="1"/>
      <c r="P171" s="18"/>
    </row>
    <row r="172" spans="1:16" ht="15.6" x14ac:dyDescent="0.3">
      <c r="F172" s="1">
        <v>1983</v>
      </c>
      <c r="G172" s="19"/>
      <c r="H172" s="1" t="s">
        <v>15</v>
      </c>
      <c r="I172" s="3"/>
      <c r="K172" s="1" t="s">
        <v>15</v>
      </c>
      <c r="O172" s="1"/>
      <c r="P172" s="18"/>
    </row>
    <row r="173" spans="1:16" ht="15.6" x14ac:dyDescent="0.3">
      <c r="F173" s="1">
        <v>1983</v>
      </c>
      <c r="G173" s="3"/>
      <c r="H173" s="1" t="s">
        <v>15</v>
      </c>
      <c r="I173" s="3"/>
      <c r="K173" s="1" t="s">
        <v>15</v>
      </c>
      <c r="O173" s="1"/>
      <c r="P173" s="18"/>
    </row>
    <row r="174" spans="1:16" ht="15.6" x14ac:dyDescent="0.3">
      <c r="G174" s="3"/>
      <c r="I174" s="19"/>
      <c r="O174" s="1"/>
      <c r="P174" s="18"/>
    </row>
    <row r="175" spans="1:16" ht="15.6" x14ac:dyDescent="0.3">
      <c r="F175" s="1">
        <v>1983</v>
      </c>
      <c r="G175" s="19"/>
      <c r="H175" s="1" t="s">
        <v>15</v>
      </c>
      <c r="I175" s="3"/>
      <c r="K175" s="1" t="s">
        <v>15</v>
      </c>
      <c r="O175" s="1"/>
      <c r="P175" s="18"/>
    </row>
    <row r="176" spans="1:16" ht="15.6" x14ac:dyDescent="0.3">
      <c r="F176" s="1">
        <v>1983</v>
      </c>
      <c r="G176" s="3"/>
      <c r="H176" s="1" t="s">
        <v>15</v>
      </c>
      <c r="I176" s="3"/>
      <c r="K176" s="1" t="s">
        <v>15</v>
      </c>
      <c r="O176" s="1"/>
      <c r="P176" s="18"/>
    </row>
    <row r="177" spans="1:16" ht="15.6" x14ac:dyDescent="0.3">
      <c r="G177" s="3"/>
      <c r="I177" s="19"/>
      <c r="O177" s="1"/>
      <c r="P177" s="18"/>
    </row>
    <row r="178" spans="1:16" ht="15.6" x14ac:dyDescent="0.3">
      <c r="F178" s="1">
        <v>1983</v>
      </c>
      <c r="G178" s="19"/>
      <c r="H178" s="1" t="s">
        <v>15</v>
      </c>
      <c r="I178" s="3"/>
      <c r="K178" s="1" t="s">
        <v>15</v>
      </c>
      <c r="O178" s="1"/>
      <c r="P178" s="18"/>
    </row>
    <row r="179" spans="1:16" ht="15.6" x14ac:dyDescent="0.3">
      <c r="F179" s="1">
        <v>1983</v>
      </c>
      <c r="G179" s="3"/>
      <c r="H179" s="1" t="s">
        <v>15</v>
      </c>
      <c r="I179" s="3"/>
      <c r="K179" s="1" t="s">
        <v>15</v>
      </c>
      <c r="O179" s="1"/>
      <c r="P179" s="18"/>
    </row>
    <row r="180" spans="1:16" ht="15.6" x14ac:dyDescent="0.3">
      <c r="G180" s="19"/>
      <c r="I180" s="3"/>
      <c r="O180" s="1"/>
      <c r="P180" s="18"/>
    </row>
    <row r="181" spans="1:16" ht="15.6" x14ac:dyDescent="0.3">
      <c r="G181" s="19" t="s">
        <v>21</v>
      </c>
      <c r="I181" s="3"/>
      <c r="O181" s="1"/>
      <c r="P181" s="18"/>
    </row>
    <row r="182" spans="1:16" ht="15.6" x14ac:dyDescent="0.3">
      <c r="F182" s="1">
        <v>1983</v>
      </c>
      <c r="G182" s="19"/>
      <c r="H182" s="1" t="s">
        <v>15</v>
      </c>
      <c r="I182" s="3"/>
      <c r="K182" s="1" t="s">
        <v>15</v>
      </c>
      <c r="O182" s="1"/>
      <c r="P182" s="18"/>
    </row>
    <row r="183" spans="1:16" ht="15.6" x14ac:dyDescent="0.3">
      <c r="F183" s="1">
        <v>1983</v>
      </c>
      <c r="G183" s="3"/>
      <c r="H183" s="1" t="s">
        <v>15</v>
      </c>
      <c r="I183" s="3"/>
      <c r="K183" s="1" t="s">
        <v>15</v>
      </c>
      <c r="O183" s="1"/>
      <c r="P183" s="18"/>
    </row>
    <row r="184" spans="1:16" ht="15.6" x14ac:dyDescent="0.3">
      <c r="G184" s="19"/>
      <c r="I184" s="3"/>
      <c r="O184" s="1"/>
      <c r="P184" s="18"/>
    </row>
    <row r="185" spans="1:16" ht="15.6" x14ac:dyDescent="0.3">
      <c r="F185" s="1">
        <v>1983</v>
      </c>
      <c r="G185" s="3"/>
      <c r="H185" s="1" t="s">
        <v>15</v>
      </c>
      <c r="I185" s="3"/>
      <c r="K185" s="1" t="s">
        <v>15</v>
      </c>
      <c r="O185" s="1"/>
      <c r="P185" s="18"/>
    </row>
    <row r="186" spans="1:16" ht="15.6" x14ac:dyDescent="0.3">
      <c r="A186" s="3"/>
      <c r="F186" s="1">
        <v>1983</v>
      </c>
      <c r="G186" s="19"/>
      <c r="H186" s="1" t="s">
        <v>15</v>
      </c>
      <c r="I186" s="3"/>
      <c r="K186" s="1" t="s">
        <v>15</v>
      </c>
      <c r="O186" s="1"/>
      <c r="P186" s="18"/>
    </row>
    <row r="187" spans="1:16" ht="15.6" x14ac:dyDescent="0.3">
      <c r="A187" s="3"/>
      <c r="G187" s="3"/>
      <c r="I187" s="3"/>
      <c r="O187" s="1"/>
      <c r="P187" s="18"/>
    </row>
    <row r="188" spans="1:16" ht="15.6" x14ac:dyDescent="0.3">
      <c r="A188" s="3"/>
      <c r="G188" s="19" t="s">
        <v>22</v>
      </c>
      <c r="O188" s="1"/>
      <c r="P188" s="18"/>
    </row>
    <row r="189" spans="1:16" ht="15.6" x14ac:dyDescent="0.3">
      <c r="A189" s="3"/>
      <c r="F189" s="1">
        <v>1983</v>
      </c>
      <c r="G189" s="19"/>
      <c r="H189" s="1" t="s">
        <v>15</v>
      </c>
      <c r="I189" s="3"/>
      <c r="K189" s="1" t="s">
        <v>15</v>
      </c>
      <c r="O189" s="1"/>
      <c r="P189" s="18"/>
    </row>
    <row r="190" spans="1:16" ht="15.6" x14ac:dyDescent="0.3">
      <c r="A190" s="3"/>
      <c r="F190" s="1">
        <v>1983</v>
      </c>
      <c r="G190" s="3"/>
      <c r="H190" s="1" t="s">
        <v>15</v>
      </c>
      <c r="I190" s="3"/>
      <c r="K190" s="1" t="s">
        <v>15</v>
      </c>
      <c r="O190" s="1"/>
      <c r="P190" s="18"/>
    </row>
    <row r="191" spans="1:16" ht="15.6" x14ac:dyDescent="0.3">
      <c r="A191" s="3"/>
      <c r="G191" s="3"/>
      <c r="I191" s="3"/>
      <c r="O191" s="1"/>
      <c r="P191" s="18"/>
    </row>
    <row r="192" spans="1:16" ht="15.6" x14ac:dyDescent="0.3">
      <c r="A192" s="3"/>
      <c r="G192" s="3"/>
      <c r="I192" s="3"/>
      <c r="O192" s="1"/>
      <c r="P192" s="18"/>
    </row>
    <row r="193" spans="1:16" ht="15.6" x14ac:dyDescent="0.3">
      <c r="A193" s="3"/>
      <c r="G193" s="19" t="s">
        <v>13</v>
      </c>
      <c r="O193" s="1"/>
      <c r="P193" s="18"/>
    </row>
    <row r="194" spans="1:16" ht="15.6" x14ac:dyDescent="0.3">
      <c r="F194" s="1">
        <v>1983</v>
      </c>
      <c r="G194" s="3"/>
      <c r="H194" s="1" t="s">
        <v>15</v>
      </c>
      <c r="I194" s="3"/>
      <c r="K194" s="1" t="s">
        <v>15</v>
      </c>
      <c r="O194" s="1"/>
      <c r="P194" s="18"/>
    </row>
    <row r="195" spans="1:16" ht="15.6" x14ac:dyDescent="0.3">
      <c r="F195" s="1">
        <v>1983</v>
      </c>
      <c r="G195" s="19"/>
      <c r="H195" s="1" t="s">
        <v>15</v>
      </c>
      <c r="I195" s="3"/>
      <c r="K195" s="1" t="s">
        <v>15</v>
      </c>
      <c r="O195" s="1"/>
      <c r="P195" s="18"/>
    </row>
    <row r="196" spans="1:16" ht="15.6" x14ac:dyDescent="0.3">
      <c r="A196" s="3"/>
      <c r="G196" s="3"/>
      <c r="I196" s="19"/>
      <c r="O196" s="1"/>
      <c r="P196" s="18"/>
    </row>
    <row r="197" spans="1:16" ht="15.6" x14ac:dyDescent="0.3">
      <c r="A197" s="3"/>
      <c r="G197" s="3"/>
      <c r="I197" s="19"/>
      <c r="O197" s="1"/>
      <c r="P197" s="18"/>
    </row>
    <row r="198" spans="1:16" ht="15.6" x14ac:dyDescent="0.3">
      <c r="A198" s="3"/>
      <c r="G198" s="3"/>
      <c r="I198" s="19"/>
      <c r="O198" s="1"/>
      <c r="P198" s="18"/>
    </row>
    <row r="199" spans="1:16" ht="15.6" x14ac:dyDescent="0.3">
      <c r="A199" s="11"/>
      <c r="B199" s="12" t="s">
        <v>34</v>
      </c>
      <c r="C199" s="11"/>
      <c r="D199" s="11"/>
      <c r="E199" s="11"/>
      <c r="F199" s="11"/>
      <c r="G199" s="13" t="s">
        <v>35</v>
      </c>
      <c r="H199" s="14"/>
      <c r="I199" s="14"/>
      <c r="J199" s="11"/>
      <c r="K199" s="11"/>
      <c r="L199" s="11"/>
      <c r="M199" s="15"/>
      <c r="N199" s="11"/>
      <c r="O199" s="15"/>
      <c r="P199" s="16"/>
    </row>
    <row r="200" spans="1:16" ht="15.6" x14ac:dyDescent="0.3">
      <c r="A200" s="17">
        <v>1</v>
      </c>
      <c r="B200" s="2" t="s">
        <v>36</v>
      </c>
      <c r="G200" s="19" t="s">
        <v>20</v>
      </c>
      <c r="O200" s="1"/>
      <c r="P200" s="18"/>
    </row>
    <row r="201" spans="1:16" ht="15.6" x14ac:dyDescent="0.3">
      <c r="A201" s="17">
        <v>2</v>
      </c>
      <c r="B201" s="2" t="s">
        <v>12</v>
      </c>
      <c r="F201" s="1">
        <v>1984</v>
      </c>
      <c r="G201" s="3"/>
      <c r="H201" s="1" t="s">
        <v>15</v>
      </c>
      <c r="I201" s="3"/>
      <c r="K201" s="1" t="s">
        <v>15</v>
      </c>
      <c r="O201" s="1"/>
      <c r="P201" s="18"/>
    </row>
    <row r="202" spans="1:16" ht="15.6" x14ac:dyDescent="0.3">
      <c r="A202" s="17">
        <v>3</v>
      </c>
      <c r="B202" s="2" t="s">
        <v>30</v>
      </c>
      <c r="F202" s="1">
        <v>1984</v>
      </c>
      <c r="G202" s="19"/>
      <c r="H202" s="1" t="s">
        <v>15</v>
      </c>
      <c r="I202" s="3"/>
      <c r="K202" s="1" t="s">
        <v>15</v>
      </c>
      <c r="O202" s="1"/>
      <c r="P202" s="18"/>
    </row>
    <row r="203" spans="1:16" ht="15.6" x14ac:dyDescent="0.3">
      <c r="G203" s="19"/>
      <c r="I203" s="3"/>
      <c r="O203" s="1"/>
      <c r="P203" s="18"/>
    </row>
    <row r="204" spans="1:16" ht="15.6" x14ac:dyDescent="0.3">
      <c r="F204" s="1">
        <v>1984</v>
      </c>
      <c r="G204" s="19"/>
      <c r="H204" s="1" t="s">
        <v>15</v>
      </c>
      <c r="I204" s="3"/>
      <c r="K204" s="1" t="s">
        <v>15</v>
      </c>
      <c r="O204" s="1"/>
      <c r="P204" s="18"/>
    </row>
    <row r="205" spans="1:16" ht="15.6" x14ac:dyDescent="0.3">
      <c r="F205" s="1">
        <v>1984</v>
      </c>
      <c r="G205" s="3"/>
      <c r="H205" s="1" t="s">
        <v>15</v>
      </c>
      <c r="I205" s="3"/>
      <c r="K205" s="1" t="s">
        <v>15</v>
      </c>
      <c r="O205" s="1"/>
      <c r="P205" s="18"/>
    </row>
    <row r="206" spans="1:16" ht="15.6" x14ac:dyDescent="0.3">
      <c r="G206" s="3"/>
      <c r="I206" s="19"/>
      <c r="O206" s="1"/>
      <c r="P206" s="18"/>
    </row>
    <row r="207" spans="1:16" ht="15.6" x14ac:dyDescent="0.3">
      <c r="F207" s="1">
        <v>1984</v>
      </c>
      <c r="G207" s="19"/>
      <c r="H207" s="1" t="s">
        <v>15</v>
      </c>
      <c r="I207" s="3"/>
      <c r="K207" s="1" t="s">
        <v>15</v>
      </c>
      <c r="O207" s="1"/>
      <c r="P207" s="18"/>
    </row>
    <row r="208" spans="1:16" ht="15.6" x14ac:dyDescent="0.3">
      <c r="F208" s="1">
        <v>1984</v>
      </c>
      <c r="G208" s="3"/>
      <c r="H208" s="1" t="s">
        <v>15</v>
      </c>
      <c r="I208" s="3"/>
      <c r="K208" s="1" t="s">
        <v>15</v>
      </c>
      <c r="O208" s="1"/>
      <c r="P208" s="18"/>
    </row>
    <row r="209" spans="1:16" ht="15.6" x14ac:dyDescent="0.3">
      <c r="G209" s="3"/>
      <c r="I209" s="19"/>
      <c r="O209" s="1"/>
      <c r="P209" s="18"/>
    </row>
    <row r="210" spans="1:16" ht="15.6" x14ac:dyDescent="0.3">
      <c r="F210" s="1">
        <v>1984</v>
      </c>
      <c r="G210" s="19"/>
      <c r="H210" s="1" t="s">
        <v>15</v>
      </c>
      <c r="I210" s="3"/>
      <c r="K210" s="1" t="s">
        <v>15</v>
      </c>
      <c r="O210" s="1"/>
      <c r="P210" s="18"/>
    </row>
    <row r="211" spans="1:16" ht="15.6" x14ac:dyDescent="0.3">
      <c r="F211" s="1">
        <v>1984</v>
      </c>
      <c r="G211" s="3"/>
      <c r="H211" s="1" t="s">
        <v>15</v>
      </c>
      <c r="I211" s="3"/>
      <c r="K211" s="1" t="s">
        <v>15</v>
      </c>
      <c r="O211" s="1"/>
      <c r="P211" s="18"/>
    </row>
    <row r="212" spans="1:16" ht="15.6" x14ac:dyDescent="0.3">
      <c r="G212" s="19"/>
      <c r="I212" s="3"/>
      <c r="O212" s="1"/>
      <c r="P212" s="18"/>
    </row>
    <row r="213" spans="1:16" ht="15.6" x14ac:dyDescent="0.3">
      <c r="G213" s="19" t="s">
        <v>21</v>
      </c>
      <c r="I213" s="3"/>
      <c r="O213" s="1"/>
      <c r="P213" s="18"/>
    </row>
    <row r="214" spans="1:16" ht="15.6" x14ac:dyDescent="0.3">
      <c r="F214" s="1">
        <v>1984</v>
      </c>
      <c r="G214" s="19"/>
      <c r="H214" s="1" t="s">
        <v>15</v>
      </c>
      <c r="I214" s="3"/>
      <c r="K214" s="1" t="s">
        <v>15</v>
      </c>
      <c r="O214" s="1"/>
      <c r="P214" s="18"/>
    </row>
    <row r="215" spans="1:16" ht="15.6" x14ac:dyDescent="0.3">
      <c r="F215" s="1">
        <v>1984</v>
      </c>
      <c r="G215" s="3"/>
      <c r="H215" s="1" t="s">
        <v>15</v>
      </c>
      <c r="I215" s="3"/>
      <c r="K215" s="1" t="s">
        <v>15</v>
      </c>
      <c r="O215" s="1"/>
      <c r="P215" s="18"/>
    </row>
    <row r="216" spans="1:16" ht="15.6" x14ac:dyDescent="0.3">
      <c r="G216" s="19"/>
      <c r="I216" s="3"/>
      <c r="O216" s="1"/>
      <c r="P216" s="18"/>
    </row>
    <row r="217" spans="1:16" ht="15.6" x14ac:dyDescent="0.3">
      <c r="F217" s="1">
        <v>1984</v>
      </c>
      <c r="G217" s="3"/>
      <c r="H217" s="1" t="s">
        <v>15</v>
      </c>
      <c r="I217" s="3"/>
      <c r="K217" s="1" t="s">
        <v>15</v>
      </c>
      <c r="O217" s="1"/>
      <c r="P217" s="18"/>
    </row>
    <row r="218" spans="1:16" ht="15.6" x14ac:dyDescent="0.3">
      <c r="A218" s="3"/>
      <c r="F218" s="1">
        <v>1984</v>
      </c>
      <c r="G218" s="19"/>
      <c r="H218" s="1" t="s">
        <v>15</v>
      </c>
      <c r="I218" s="3"/>
      <c r="K218" s="1" t="s">
        <v>15</v>
      </c>
      <c r="O218" s="1"/>
      <c r="P218" s="18"/>
    </row>
    <row r="219" spans="1:16" ht="15.6" x14ac:dyDescent="0.3">
      <c r="A219" s="3"/>
      <c r="G219" s="3"/>
      <c r="I219" s="3"/>
      <c r="O219" s="1"/>
      <c r="P219" s="18"/>
    </row>
    <row r="220" spans="1:16" ht="15.6" x14ac:dyDescent="0.3">
      <c r="A220" s="3"/>
      <c r="G220" s="19" t="s">
        <v>22</v>
      </c>
      <c r="O220" s="1"/>
      <c r="P220" s="18"/>
    </row>
    <row r="221" spans="1:16" ht="15.6" x14ac:dyDescent="0.3">
      <c r="A221" s="3"/>
      <c r="F221" s="1">
        <v>1984</v>
      </c>
      <c r="G221" s="19"/>
      <c r="H221" s="1" t="s">
        <v>15</v>
      </c>
      <c r="I221" s="3"/>
      <c r="K221" s="1" t="s">
        <v>15</v>
      </c>
      <c r="O221" s="1"/>
      <c r="P221" s="18"/>
    </row>
    <row r="222" spans="1:16" ht="15.6" x14ac:dyDescent="0.3">
      <c r="A222" s="3"/>
      <c r="F222" s="1">
        <v>1984</v>
      </c>
      <c r="G222" s="3"/>
      <c r="H222" s="1" t="s">
        <v>15</v>
      </c>
      <c r="I222" s="3"/>
      <c r="K222" s="1" t="s">
        <v>15</v>
      </c>
      <c r="O222" s="1"/>
      <c r="P222" s="18"/>
    </row>
    <row r="223" spans="1:16" ht="15.6" x14ac:dyDescent="0.3">
      <c r="A223" s="3"/>
      <c r="G223" s="3"/>
      <c r="I223" s="3"/>
      <c r="O223" s="1"/>
      <c r="P223" s="18"/>
    </row>
    <row r="224" spans="1:16" ht="15.6" x14ac:dyDescent="0.3">
      <c r="A224" s="3"/>
      <c r="G224" s="3"/>
      <c r="I224" s="3"/>
      <c r="O224" s="1"/>
      <c r="P224" s="18"/>
    </row>
    <row r="225" spans="1:16" ht="15.6" x14ac:dyDescent="0.3">
      <c r="A225" s="3"/>
      <c r="G225" s="19" t="s">
        <v>13</v>
      </c>
      <c r="O225" s="1"/>
      <c r="P225" s="18"/>
    </row>
    <row r="226" spans="1:16" ht="15.6" x14ac:dyDescent="0.3">
      <c r="F226" s="1">
        <v>1984</v>
      </c>
      <c r="G226" s="3"/>
      <c r="H226" s="1" t="s">
        <v>15</v>
      </c>
      <c r="I226" s="3"/>
      <c r="K226" s="1" t="s">
        <v>15</v>
      </c>
      <c r="O226" s="1"/>
      <c r="P226" s="18"/>
    </row>
    <row r="227" spans="1:16" ht="15.6" x14ac:dyDescent="0.3">
      <c r="F227" s="1">
        <v>1984</v>
      </c>
      <c r="G227" s="19"/>
      <c r="H227" s="1" t="s">
        <v>15</v>
      </c>
      <c r="I227" s="3"/>
      <c r="K227" s="1" t="s">
        <v>15</v>
      </c>
      <c r="O227" s="1"/>
      <c r="P227" s="18"/>
    </row>
    <row r="228" spans="1:16" ht="15.6" x14ac:dyDescent="0.3">
      <c r="A228" s="3"/>
      <c r="G228" s="3"/>
      <c r="I228" s="19"/>
      <c r="O228" s="1"/>
      <c r="P228" s="18"/>
    </row>
    <row r="229" spans="1:16" ht="15.6" x14ac:dyDescent="0.3">
      <c r="A229" s="3"/>
      <c r="G229" s="3"/>
      <c r="I229" s="19"/>
      <c r="O229" s="1"/>
      <c r="P229" s="18"/>
    </row>
    <row r="230" spans="1:16" ht="15.6" x14ac:dyDescent="0.3">
      <c r="A230" s="3"/>
      <c r="G230" s="3"/>
      <c r="I230" s="19"/>
      <c r="O230" s="1"/>
      <c r="P230" s="18"/>
    </row>
    <row r="231" spans="1:16" ht="15.6" x14ac:dyDescent="0.3">
      <c r="A231" s="3"/>
      <c r="G231" s="3"/>
      <c r="I231" s="19"/>
      <c r="O231" s="1"/>
      <c r="P231" s="18"/>
    </row>
    <row r="232" spans="1:16" ht="15.6" x14ac:dyDescent="0.3">
      <c r="A232" s="11"/>
      <c r="B232" s="12" t="s">
        <v>37</v>
      </c>
      <c r="C232" s="11"/>
      <c r="D232" s="11"/>
      <c r="E232" s="11"/>
      <c r="F232" s="11"/>
      <c r="G232" s="13" t="s">
        <v>38</v>
      </c>
      <c r="H232" s="14"/>
      <c r="I232" s="14"/>
      <c r="J232" s="11"/>
      <c r="K232" s="11"/>
      <c r="L232" s="11"/>
      <c r="M232" s="15"/>
      <c r="N232" s="11"/>
      <c r="O232" s="15"/>
      <c r="P232" s="16"/>
    </row>
    <row r="233" spans="1:16" ht="15.6" x14ac:dyDescent="0.3">
      <c r="A233" s="17">
        <v>1</v>
      </c>
      <c r="B233" s="2" t="s">
        <v>39</v>
      </c>
      <c r="G233" s="19" t="s">
        <v>20</v>
      </c>
      <c r="O233" s="1"/>
      <c r="P233" s="18"/>
    </row>
    <row r="234" spans="1:16" ht="15.6" x14ac:dyDescent="0.3">
      <c r="A234" s="17">
        <v>2</v>
      </c>
      <c r="B234" s="2" t="s">
        <v>40</v>
      </c>
      <c r="F234" s="1">
        <v>1985</v>
      </c>
      <c r="G234" s="2" t="s">
        <v>12</v>
      </c>
      <c r="H234" s="1" t="s">
        <v>15</v>
      </c>
      <c r="I234" s="2" t="s">
        <v>41</v>
      </c>
      <c r="J234" s="1">
        <v>2</v>
      </c>
      <c r="K234" s="1" t="s">
        <v>15</v>
      </c>
      <c r="L234" s="1">
        <v>12</v>
      </c>
      <c r="O234" s="1"/>
      <c r="P234" s="18"/>
    </row>
    <row r="235" spans="1:16" ht="15.6" x14ac:dyDescent="0.3">
      <c r="A235" s="17">
        <v>3</v>
      </c>
      <c r="B235" s="2" t="s">
        <v>41</v>
      </c>
      <c r="F235" s="1">
        <v>1985</v>
      </c>
      <c r="G235" s="20" t="s">
        <v>41</v>
      </c>
      <c r="H235" s="1" t="s">
        <v>15</v>
      </c>
      <c r="I235" s="2" t="s">
        <v>12</v>
      </c>
      <c r="J235" s="1">
        <v>15</v>
      </c>
      <c r="K235" s="1" t="s">
        <v>15</v>
      </c>
      <c r="L235" s="1">
        <v>2</v>
      </c>
      <c r="O235" s="1"/>
      <c r="P235" s="18"/>
    </row>
    <row r="236" spans="1:16" ht="15.6" x14ac:dyDescent="0.3">
      <c r="A236" s="17">
        <v>4</v>
      </c>
      <c r="B236" s="2" t="s">
        <v>25</v>
      </c>
      <c r="G236" s="19"/>
      <c r="I236" s="3"/>
      <c r="O236" s="1"/>
      <c r="P236" s="18"/>
    </row>
    <row r="237" spans="1:16" ht="15.6" x14ac:dyDescent="0.3">
      <c r="A237" s="17">
        <v>5</v>
      </c>
      <c r="B237" s="2" t="s">
        <v>30</v>
      </c>
      <c r="F237" s="1">
        <v>1985</v>
      </c>
      <c r="G237" s="20" t="s">
        <v>25</v>
      </c>
      <c r="H237" s="1" t="s">
        <v>15</v>
      </c>
      <c r="I237" s="2" t="s">
        <v>42</v>
      </c>
      <c r="J237" s="1">
        <v>17</v>
      </c>
      <c r="K237" s="1" t="s">
        <v>15</v>
      </c>
      <c r="L237" s="1">
        <v>6</v>
      </c>
      <c r="O237" s="1"/>
      <c r="P237" s="18"/>
    </row>
    <row r="238" spans="1:16" ht="15.6" x14ac:dyDescent="0.3">
      <c r="A238" s="17"/>
      <c r="B238" s="2" t="s">
        <v>19</v>
      </c>
      <c r="F238" s="1">
        <v>1985</v>
      </c>
      <c r="G238" s="2" t="s">
        <v>42</v>
      </c>
      <c r="H238" s="1" t="s">
        <v>15</v>
      </c>
      <c r="I238" s="2" t="s">
        <v>25</v>
      </c>
      <c r="J238" s="1">
        <v>15</v>
      </c>
      <c r="K238" s="1" t="s">
        <v>15</v>
      </c>
      <c r="L238" s="1">
        <v>6</v>
      </c>
      <c r="O238" s="1"/>
      <c r="P238" s="18"/>
    </row>
    <row r="239" spans="1:16" ht="15.6" x14ac:dyDescent="0.3">
      <c r="A239" s="17"/>
      <c r="B239" s="2" t="s">
        <v>42</v>
      </c>
      <c r="G239" s="3"/>
      <c r="I239" s="19"/>
      <c r="O239" s="1"/>
      <c r="P239" s="18"/>
    </row>
    <row r="240" spans="1:16" ht="15.6" x14ac:dyDescent="0.3">
      <c r="A240" s="17"/>
      <c r="B240" s="2" t="s">
        <v>12</v>
      </c>
      <c r="F240" s="1">
        <v>1985</v>
      </c>
      <c r="G240" s="20" t="s">
        <v>40</v>
      </c>
      <c r="H240" s="1" t="s">
        <v>15</v>
      </c>
      <c r="I240" s="2" t="s">
        <v>19</v>
      </c>
      <c r="J240" s="1">
        <v>17</v>
      </c>
      <c r="K240" s="1" t="s">
        <v>15</v>
      </c>
      <c r="L240" s="1">
        <v>10</v>
      </c>
      <c r="O240" s="1"/>
      <c r="P240" s="18"/>
    </row>
    <row r="241" spans="1:16" ht="15.6" x14ac:dyDescent="0.3">
      <c r="A241" s="17">
        <v>9</v>
      </c>
      <c r="B241" s="2" t="s">
        <v>14</v>
      </c>
      <c r="F241" s="1">
        <v>1985</v>
      </c>
      <c r="G241" s="2" t="s">
        <v>19</v>
      </c>
      <c r="H241" s="1" t="s">
        <v>15</v>
      </c>
      <c r="I241" s="2" t="s">
        <v>40</v>
      </c>
      <c r="J241" s="1">
        <v>12</v>
      </c>
      <c r="K241" s="1" t="s">
        <v>15</v>
      </c>
      <c r="L241" s="1">
        <v>21</v>
      </c>
      <c r="O241" s="1"/>
      <c r="P241" s="18"/>
    </row>
    <row r="242" spans="1:16" ht="15.6" x14ac:dyDescent="0.3">
      <c r="A242" s="17"/>
      <c r="B242" s="2" t="s">
        <v>24</v>
      </c>
      <c r="G242" s="3"/>
      <c r="I242" s="19"/>
      <c r="O242" s="1"/>
      <c r="P242" s="18"/>
    </row>
    <row r="243" spans="1:16" ht="15.6" x14ac:dyDescent="0.3">
      <c r="A243" s="17"/>
      <c r="B243" s="2" t="s">
        <v>43</v>
      </c>
      <c r="F243" s="1">
        <v>1985</v>
      </c>
      <c r="G243" s="20" t="s">
        <v>44</v>
      </c>
      <c r="H243" s="1" t="s">
        <v>15</v>
      </c>
      <c r="I243" s="2" t="s">
        <v>30</v>
      </c>
      <c r="J243" s="1">
        <v>10</v>
      </c>
      <c r="K243" s="1" t="s">
        <v>15</v>
      </c>
      <c r="L243" s="1">
        <v>5</v>
      </c>
      <c r="O243" s="1"/>
      <c r="P243" s="18"/>
    </row>
    <row r="244" spans="1:16" ht="15.6" x14ac:dyDescent="0.3">
      <c r="A244" s="17"/>
      <c r="B244" s="2" t="s">
        <v>45</v>
      </c>
      <c r="F244" s="1">
        <v>1985</v>
      </c>
      <c r="G244" s="2" t="s">
        <v>30</v>
      </c>
      <c r="H244" s="1" t="s">
        <v>15</v>
      </c>
      <c r="I244" s="2" t="s">
        <v>44</v>
      </c>
      <c r="J244" s="1">
        <v>10</v>
      </c>
      <c r="K244" s="1" t="s">
        <v>15</v>
      </c>
      <c r="L244" s="1">
        <v>14</v>
      </c>
      <c r="O244" s="1"/>
      <c r="P244" s="18"/>
    </row>
    <row r="245" spans="1:16" ht="15.6" x14ac:dyDescent="0.3">
      <c r="A245" s="17">
        <v>13</v>
      </c>
      <c r="B245" s="2" t="s">
        <v>8</v>
      </c>
      <c r="G245" s="19"/>
      <c r="I245" s="3"/>
      <c r="O245" s="1"/>
      <c r="P245" s="18"/>
    </row>
    <row r="246" spans="1:16" ht="15.6" x14ac:dyDescent="0.3">
      <c r="A246" s="17"/>
      <c r="B246" s="2" t="s">
        <v>46</v>
      </c>
      <c r="G246" s="19" t="s">
        <v>21</v>
      </c>
      <c r="I246" s="3"/>
      <c r="O246" s="1"/>
      <c r="P246" s="18"/>
    </row>
    <row r="247" spans="1:16" ht="15.6" x14ac:dyDescent="0.3">
      <c r="A247" s="17"/>
      <c r="B247" s="2" t="s">
        <v>9</v>
      </c>
      <c r="F247" s="1">
        <v>1985</v>
      </c>
      <c r="G247" s="2" t="s">
        <v>41</v>
      </c>
      <c r="H247" s="1" t="s">
        <v>15</v>
      </c>
      <c r="I247" s="2" t="s">
        <v>44</v>
      </c>
      <c r="K247" s="1" t="s">
        <v>15</v>
      </c>
      <c r="O247" s="1"/>
      <c r="P247" s="18"/>
    </row>
    <row r="248" spans="1:16" ht="15.6" x14ac:dyDescent="0.3">
      <c r="A248" s="17"/>
      <c r="B248" s="2" t="s">
        <v>47</v>
      </c>
      <c r="F248" s="1">
        <v>1985</v>
      </c>
      <c r="G248" s="20" t="s">
        <v>44</v>
      </c>
      <c r="H248" s="1" t="s">
        <v>15</v>
      </c>
      <c r="I248" s="2" t="s">
        <v>41</v>
      </c>
      <c r="K248" s="1" t="s">
        <v>15</v>
      </c>
      <c r="O248" s="1"/>
      <c r="P248" s="18"/>
    </row>
    <row r="249" spans="1:16" ht="15.6" x14ac:dyDescent="0.3">
      <c r="G249" s="19"/>
      <c r="I249" s="3"/>
      <c r="O249" s="1"/>
      <c r="P249" s="18"/>
    </row>
    <row r="250" spans="1:16" ht="15.6" x14ac:dyDescent="0.3">
      <c r="F250" s="1">
        <v>1985</v>
      </c>
      <c r="G250" s="20" t="s">
        <v>40</v>
      </c>
      <c r="H250" s="1" t="s">
        <v>15</v>
      </c>
      <c r="I250" s="2" t="s">
        <v>25</v>
      </c>
      <c r="K250" s="1" t="s">
        <v>15</v>
      </c>
      <c r="O250" s="1"/>
      <c r="P250" s="18"/>
    </row>
    <row r="251" spans="1:16" ht="15.6" x14ac:dyDescent="0.3">
      <c r="A251" s="3"/>
      <c r="F251" s="1">
        <v>1985</v>
      </c>
      <c r="G251" s="2" t="s">
        <v>25</v>
      </c>
      <c r="H251" s="1" t="s">
        <v>15</v>
      </c>
      <c r="I251" s="2" t="s">
        <v>40</v>
      </c>
      <c r="K251" s="1" t="s">
        <v>15</v>
      </c>
      <c r="O251" s="1"/>
      <c r="P251" s="18"/>
    </row>
    <row r="252" spans="1:16" ht="15.6" x14ac:dyDescent="0.3">
      <c r="A252" s="3"/>
      <c r="G252" s="3"/>
      <c r="I252" s="3"/>
      <c r="O252" s="1"/>
      <c r="P252" s="18"/>
    </row>
    <row r="253" spans="1:16" ht="15.6" x14ac:dyDescent="0.3">
      <c r="A253" s="3"/>
      <c r="G253" s="19" t="s">
        <v>22</v>
      </c>
      <c r="O253" s="1"/>
      <c r="P253" s="18"/>
    </row>
    <row r="254" spans="1:16" ht="15.6" x14ac:dyDescent="0.3">
      <c r="A254" s="3"/>
      <c r="F254" s="1">
        <v>1985</v>
      </c>
      <c r="G254" s="20" t="s">
        <v>41</v>
      </c>
      <c r="H254" s="1" t="s">
        <v>15</v>
      </c>
      <c r="I254" s="3" t="s">
        <v>25</v>
      </c>
      <c r="J254" s="1">
        <v>6</v>
      </c>
      <c r="K254" s="1" t="s">
        <v>15</v>
      </c>
      <c r="L254" s="1">
        <v>8</v>
      </c>
      <c r="O254" s="1"/>
      <c r="P254" s="18"/>
    </row>
    <row r="255" spans="1:16" ht="15.6" x14ac:dyDescent="0.3">
      <c r="A255" s="3"/>
      <c r="F255" s="1">
        <v>1985</v>
      </c>
      <c r="G255" s="3" t="s">
        <v>25</v>
      </c>
      <c r="H255" s="1" t="s">
        <v>15</v>
      </c>
      <c r="I255" s="2" t="s">
        <v>41</v>
      </c>
      <c r="J255" s="1">
        <v>7</v>
      </c>
      <c r="K255" s="1" t="s">
        <v>15</v>
      </c>
      <c r="L255" s="1">
        <v>11</v>
      </c>
      <c r="O255" s="1"/>
      <c r="P255" s="18"/>
    </row>
    <row r="256" spans="1:16" ht="15.6" x14ac:dyDescent="0.3">
      <c r="A256" s="3"/>
      <c r="G256" s="3"/>
      <c r="I256" s="3"/>
      <c r="O256" s="1"/>
      <c r="P256" s="18"/>
    </row>
    <row r="257" spans="1:16" ht="15.6" x14ac:dyDescent="0.3">
      <c r="A257" s="3"/>
      <c r="G257" s="19" t="s">
        <v>13</v>
      </c>
      <c r="O257" s="1"/>
      <c r="P257" s="18"/>
    </row>
    <row r="258" spans="1:16" ht="15.6" x14ac:dyDescent="0.3">
      <c r="F258" s="1">
        <v>1985</v>
      </c>
      <c r="G258" s="2" t="s">
        <v>40</v>
      </c>
      <c r="H258" s="1" t="s">
        <v>15</v>
      </c>
      <c r="I258" s="2" t="s">
        <v>39</v>
      </c>
      <c r="J258" s="1">
        <v>3</v>
      </c>
      <c r="K258" s="1" t="s">
        <v>15</v>
      </c>
      <c r="L258" s="1">
        <v>14</v>
      </c>
      <c r="O258" s="1"/>
      <c r="P258" s="18"/>
    </row>
    <row r="259" spans="1:16" ht="15.6" x14ac:dyDescent="0.3">
      <c r="F259" s="1">
        <v>1985</v>
      </c>
      <c r="G259" s="19" t="s">
        <v>39</v>
      </c>
      <c r="H259" s="1" t="s">
        <v>15</v>
      </c>
      <c r="I259" s="2" t="s">
        <v>40</v>
      </c>
      <c r="J259" s="1">
        <v>11</v>
      </c>
      <c r="K259" s="1" t="s">
        <v>15</v>
      </c>
      <c r="L259" s="1">
        <v>6</v>
      </c>
      <c r="O259" s="1"/>
      <c r="P259" s="18"/>
    </row>
    <row r="260" spans="1:16" ht="15.6" x14ac:dyDescent="0.3">
      <c r="A260" s="3"/>
      <c r="G260" s="3" t="s">
        <v>48</v>
      </c>
      <c r="I260" s="19"/>
      <c r="O260" s="1"/>
      <c r="P260" s="18"/>
    </row>
    <row r="261" spans="1:16" ht="15.6" x14ac:dyDescent="0.3">
      <c r="A261" s="3"/>
      <c r="G261" s="3"/>
      <c r="I261" s="19"/>
      <c r="O261" s="1"/>
      <c r="P261" s="18"/>
    </row>
    <row r="262" spans="1:16" ht="15.6" x14ac:dyDescent="0.3">
      <c r="A262" s="3"/>
      <c r="G262" s="3"/>
      <c r="I262" s="19"/>
      <c r="O262" s="1"/>
      <c r="P262" s="18"/>
    </row>
    <row r="263" spans="1:16" ht="15.6" x14ac:dyDescent="0.3">
      <c r="A263" s="11"/>
      <c r="B263" s="12" t="s">
        <v>49</v>
      </c>
      <c r="C263" s="11"/>
      <c r="D263" s="11"/>
      <c r="E263" s="11"/>
      <c r="F263" s="11"/>
      <c r="G263" s="13" t="s">
        <v>50</v>
      </c>
      <c r="H263" s="14"/>
      <c r="I263" s="14"/>
      <c r="J263" s="11"/>
      <c r="K263" s="11"/>
      <c r="L263" s="11"/>
      <c r="M263" s="15"/>
      <c r="N263" s="11"/>
      <c r="O263" s="15"/>
      <c r="P263" s="16"/>
    </row>
    <row r="264" spans="1:16" ht="15.6" x14ac:dyDescent="0.3">
      <c r="A264" s="17">
        <v>1</v>
      </c>
      <c r="B264" s="2" t="s">
        <v>40</v>
      </c>
      <c r="G264" s="19" t="s">
        <v>20</v>
      </c>
      <c r="O264" s="1"/>
      <c r="P264" s="18"/>
    </row>
    <row r="265" spans="1:16" ht="15.6" x14ac:dyDescent="0.3">
      <c r="A265" s="17">
        <v>2</v>
      </c>
      <c r="B265" s="2" t="s">
        <v>41</v>
      </c>
      <c r="F265" s="1">
        <v>1986</v>
      </c>
      <c r="G265" s="20" t="s">
        <v>41</v>
      </c>
      <c r="H265" s="1" t="s">
        <v>15</v>
      </c>
      <c r="I265" s="2" t="s">
        <v>14</v>
      </c>
      <c r="J265" s="1">
        <v>18</v>
      </c>
      <c r="K265" s="1" t="s">
        <v>15</v>
      </c>
      <c r="L265" s="1">
        <v>5</v>
      </c>
      <c r="O265" s="1"/>
      <c r="P265" s="18"/>
    </row>
    <row r="266" spans="1:16" ht="15.6" x14ac:dyDescent="0.3">
      <c r="A266" s="17">
        <v>3</v>
      </c>
      <c r="B266" s="2" t="s">
        <v>30</v>
      </c>
      <c r="F266" s="1">
        <v>1986</v>
      </c>
      <c r="G266" s="2" t="s">
        <v>14</v>
      </c>
      <c r="H266" s="1" t="s">
        <v>15</v>
      </c>
      <c r="I266" s="2" t="s">
        <v>41</v>
      </c>
      <c r="J266" s="1">
        <v>3</v>
      </c>
      <c r="K266" s="1" t="s">
        <v>15</v>
      </c>
      <c r="L266" s="1">
        <v>5</v>
      </c>
      <c r="O266" s="1"/>
      <c r="P266" s="18"/>
    </row>
    <row r="267" spans="1:16" ht="15.6" x14ac:dyDescent="0.3">
      <c r="A267" s="17">
        <v>4</v>
      </c>
      <c r="B267" s="2" t="s">
        <v>19</v>
      </c>
      <c r="G267" s="19"/>
      <c r="I267" s="3"/>
      <c r="O267" s="1"/>
      <c r="P267" s="18"/>
    </row>
    <row r="268" spans="1:16" ht="15.6" x14ac:dyDescent="0.3">
      <c r="A268" s="17">
        <v>5</v>
      </c>
      <c r="B268" s="2" t="s">
        <v>42</v>
      </c>
      <c r="F268" s="1">
        <v>1986</v>
      </c>
      <c r="G268" s="20" t="s">
        <v>19</v>
      </c>
      <c r="H268" s="1" t="s">
        <v>15</v>
      </c>
      <c r="I268" s="2" t="s">
        <v>51</v>
      </c>
      <c r="O268" s="1"/>
      <c r="P268" s="18"/>
    </row>
    <row r="269" spans="1:16" ht="15.6" x14ac:dyDescent="0.3">
      <c r="A269" s="17"/>
      <c r="B269" s="2" t="s">
        <v>51</v>
      </c>
      <c r="G269" s="3" t="s">
        <v>52</v>
      </c>
      <c r="I269" s="19"/>
      <c r="O269" s="1"/>
      <c r="P269" s="18"/>
    </row>
    <row r="270" spans="1:16" ht="15.6" x14ac:dyDescent="0.3">
      <c r="A270" s="17"/>
      <c r="B270" s="2" t="s">
        <v>12</v>
      </c>
      <c r="G270" s="3"/>
      <c r="I270" s="19"/>
      <c r="O270" s="1"/>
      <c r="P270" s="18"/>
    </row>
    <row r="271" spans="1:16" ht="15.6" x14ac:dyDescent="0.3">
      <c r="A271" s="17"/>
      <c r="B271" s="2" t="s">
        <v>14</v>
      </c>
      <c r="F271" s="1">
        <v>1986</v>
      </c>
      <c r="G271" s="20" t="s">
        <v>40</v>
      </c>
      <c r="H271" s="1" t="s">
        <v>15</v>
      </c>
      <c r="I271" s="2" t="s">
        <v>12</v>
      </c>
      <c r="J271" s="1">
        <v>27</v>
      </c>
      <c r="K271" s="1" t="s">
        <v>15</v>
      </c>
      <c r="L271" s="1">
        <v>3</v>
      </c>
      <c r="O271" s="1"/>
      <c r="P271" s="18"/>
    </row>
    <row r="272" spans="1:16" ht="15.6" x14ac:dyDescent="0.3">
      <c r="A272" s="17">
        <v>9</v>
      </c>
      <c r="B272" s="2" t="s">
        <v>25</v>
      </c>
      <c r="G272" s="3" t="s">
        <v>53</v>
      </c>
      <c r="I272" s="19"/>
      <c r="O272" s="1"/>
      <c r="P272" s="18"/>
    </row>
    <row r="273" spans="1:16" ht="15.6" x14ac:dyDescent="0.3">
      <c r="A273" s="17"/>
      <c r="B273" s="2" t="s">
        <v>8</v>
      </c>
      <c r="G273" s="3"/>
      <c r="I273" s="19"/>
      <c r="O273" s="1"/>
      <c r="P273" s="18"/>
    </row>
    <row r="274" spans="1:16" ht="15.6" x14ac:dyDescent="0.3">
      <c r="A274" s="17"/>
      <c r="B274" s="2" t="s">
        <v>24</v>
      </c>
      <c r="F274" s="1">
        <v>1986</v>
      </c>
      <c r="G274" s="2" t="s">
        <v>42</v>
      </c>
      <c r="H274" s="1" t="s">
        <v>15</v>
      </c>
      <c r="I274" s="20" t="s">
        <v>30</v>
      </c>
      <c r="J274" s="1">
        <v>1</v>
      </c>
      <c r="K274" s="1" t="s">
        <v>15</v>
      </c>
      <c r="L274" s="1">
        <v>19</v>
      </c>
      <c r="O274" s="1"/>
      <c r="P274" s="18"/>
    </row>
    <row r="275" spans="1:16" ht="15.6" x14ac:dyDescent="0.3">
      <c r="G275" s="3" t="s">
        <v>42</v>
      </c>
      <c r="I275" s="19"/>
      <c r="O275" s="1"/>
      <c r="P275" s="18"/>
    </row>
    <row r="276" spans="1:16" ht="15.6" x14ac:dyDescent="0.3">
      <c r="G276" s="19"/>
      <c r="I276" s="3"/>
      <c r="O276" s="1"/>
      <c r="P276" s="18"/>
    </row>
    <row r="277" spans="1:16" ht="15.6" x14ac:dyDescent="0.3">
      <c r="G277" s="19" t="s">
        <v>21</v>
      </c>
      <c r="I277" s="3"/>
      <c r="O277" s="1"/>
      <c r="P277" s="18"/>
    </row>
    <row r="278" spans="1:16" ht="15.6" x14ac:dyDescent="0.3">
      <c r="F278" s="1">
        <v>1986</v>
      </c>
      <c r="G278" s="2" t="s">
        <v>30</v>
      </c>
      <c r="H278" s="1" t="s">
        <v>15</v>
      </c>
      <c r="I278" s="2" t="s">
        <v>41</v>
      </c>
      <c r="J278" s="1">
        <v>4</v>
      </c>
      <c r="K278" s="1" t="s">
        <v>15</v>
      </c>
      <c r="L278" s="1">
        <v>3</v>
      </c>
      <c r="O278" s="1"/>
      <c r="P278" s="18"/>
    </row>
    <row r="279" spans="1:16" ht="15.6" x14ac:dyDescent="0.3">
      <c r="F279" s="1">
        <v>1986</v>
      </c>
      <c r="G279" s="20" t="s">
        <v>41</v>
      </c>
      <c r="H279" s="1" t="s">
        <v>15</v>
      </c>
      <c r="I279" s="2" t="s">
        <v>30</v>
      </c>
      <c r="J279" s="1">
        <v>9</v>
      </c>
      <c r="K279" s="1" t="s">
        <v>15</v>
      </c>
      <c r="L279" s="1">
        <v>5</v>
      </c>
      <c r="O279" s="1"/>
      <c r="P279" s="18"/>
    </row>
    <row r="280" spans="1:16" ht="15.6" x14ac:dyDescent="0.3">
      <c r="G280" s="19"/>
      <c r="I280" s="3"/>
      <c r="O280" s="1"/>
      <c r="P280" s="18"/>
    </row>
    <row r="281" spans="1:16" ht="15.6" x14ac:dyDescent="0.3">
      <c r="F281" s="1">
        <v>1986</v>
      </c>
      <c r="G281" s="20" t="s">
        <v>40</v>
      </c>
      <c r="H281" s="1" t="s">
        <v>15</v>
      </c>
      <c r="I281" s="2" t="s">
        <v>19</v>
      </c>
      <c r="J281" s="1">
        <v>6</v>
      </c>
      <c r="K281" s="1" t="s">
        <v>15</v>
      </c>
      <c r="L281" s="1">
        <v>3</v>
      </c>
      <c r="O281" s="1"/>
      <c r="P281" s="18"/>
    </row>
    <row r="282" spans="1:16" ht="15.6" x14ac:dyDescent="0.3">
      <c r="A282" s="3"/>
      <c r="F282" s="1">
        <v>1986</v>
      </c>
      <c r="G282" s="2" t="s">
        <v>19</v>
      </c>
      <c r="H282" s="1" t="s">
        <v>15</v>
      </c>
      <c r="I282" s="2" t="s">
        <v>40</v>
      </c>
      <c r="J282" s="1">
        <v>1</v>
      </c>
      <c r="K282" s="1" t="s">
        <v>15</v>
      </c>
      <c r="L282" s="1">
        <v>2</v>
      </c>
      <c r="O282" s="1"/>
      <c r="P282" s="18"/>
    </row>
    <row r="283" spans="1:16" ht="15.6" x14ac:dyDescent="0.3">
      <c r="A283" s="3"/>
      <c r="G283" s="3"/>
      <c r="I283" s="3"/>
      <c r="O283" s="1"/>
      <c r="P283" s="18"/>
    </row>
    <row r="284" spans="1:16" ht="15.6" x14ac:dyDescent="0.3">
      <c r="A284" s="3"/>
      <c r="G284" s="19" t="s">
        <v>22</v>
      </c>
      <c r="O284" s="1"/>
      <c r="P284" s="18"/>
    </row>
    <row r="285" spans="1:16" ht="15.6" x14ac:dyDescent="0.3">
      <c r="A285" s="3"/>
      <c r="F285" s="1">
        <v>1986</v>
      </c>
      <c r="G285" s="20" t="s">
        <v>30</v>
      </c>
      <c r="H285" s="3" t="s">
        <v>15</v>
      </c>
      <c r="I285" s="2" t="s">
        <v>19</v>
      </c>
      <c r="J285" s="1">
        <v>13</v>
      </c>
      <c r="K285" s="1" t="s">
        <v>15</v>
      </c>
      <c r="L285" s="1">
        <v>8</v>
      </c>
      <c r="O285" s="1"/>
      <c r="P285" s="18"/>
    </row>
    <row r="286" spans="1:16" ht="15.6" x14ac:dyDescent="0.3">
      <c r="A286" s="3"/>
      <c r="F286" s="1">
        <v>1986</v>
      </c>
      <c r="G286" s="2" t="s">
        <v>19</v>
      </c>
      <c r="H286" s="1" t="s">
        <v>15</v>
      </c>
      <c r="I286" s="2" t="s">
        <v>30</v>
      </c>
      <c r="J286" s="1">
        <v>6</v>
      </c>
      <c r="K286" s="1" t="s">
        <v>15</v>
      </c>
      <c r="L286" s="1">
        <v>3</v>
      </c>
      <c r="O286" s="1"/>
      <c r="P286" s="18"/>
    </row>
    <row r="287" spans="1:16" ht="15.6" x14ac:dyDescent="0.3">
      <c r="A287" s="3"/>
      <c r="G287" s="3"/>
      <c r="I287" s="3"/>
      <c r="O287" s="1"/>
      <c r="P287" s="18"/>
    </row>
    <row r="288" spans="1:16" ht="15.6" x14ac:dyDescent="0.3">
      <c r="A288" s="3"/>
      <c r="G288" s="19" t="s">
        <v>13</v>
      </c>
      <c r="O288" s="1"/>
      <c r="P288" s="18"/>
    </row>
    <row r="289" spans="1:16" ht="15.6" x14ac:dyDescent="0.3">
      <c r="F289" s="1">
        <v>1986</v>
      </c>
      <c r="G289" s="2" t="s">
        <v>41</v>
      </c>
      <c r="H289" s="1" t="s">
        <v>15</v>
      </c>
      <c r="I289" s="2" t="s">
        <v>40</v>
      </c>
      <c r="J289" s="1">
        <v>7</v>
      </c>
      <c r="K289" s="1" t="s">
        <v>15</v>
      </c>
      <c r="L289" s="1">
        <v>9</v>
      </c>
      <c r="O289" s="1"/>
      <c r="P289" s="18"/>
    </row>
    <row r="290" spans="1:16" ht="15.6" x14ac:dyDescent="0.3">
      <c r="F290" s="1">
        <v>1986</v>
      </c>
      <c r="G290" s="20" t="s">
        <v>40</v>
      </c>
      <c r="H290" s="1" t="s">
        <v>15</v>
      </c>
      <c r="I290" s="2" t="s">
        <v>41</v>
      </c>
      <c r="J290" s="1">
        <v>7</v>
      </c>
      <c r="K290" s="1" t="s">
        <v>15</v>
      </c>
      <c r="L290" s="1">
        <v>6</v>
      </c>
      <c r="O290" s="1"/>
      <c r="P290" s="18"/>
    </row>
    <row r="291" spans="1:16" ht="15.6" x14ac:dyDescent="0.3">
      <c r="A291" s="3"/>
      <c r="G291" s="3"/>
      <c r="I291" s="19"/>
      <c r="O291" s="1"/>
      <c r="P291" s="18"/>
    </row>
    <row r="292" spans="1:16" ht="15.6" x14ac:dyDescent="0.3">
      <c r="A292" s="3"/>
      <c r="G292" s="3"/>
      <c r="I292" s="19"/>
      <c r="O292" s="1"/>
      <c r="P292" s="18"/>
    </row>
    <row r="293" spans="1:16" ht="15.6" x14ac:dyDescent="0.3">
      <c r="A293" s="11"/>
      <c r="B293" s="12" t="s">
        <v>54</v>
      </c>
      <c r="C293" s="11"/>
      <c r="D293" s="11"/>
      <c r="E293" s="11"/>
      <c r="F293" s="11"/>
      <c r="G293" s="13" t="s">
        <v>55</v>
      </c>
      <c r="H293" s="14"/>
      <c r="I293" s="14"/>
      <c r="J293" s="11"/>
      <c r="K293" s="11"/>
      <c r="L293" s="11"/>
      <c r="M293" s="15"/>
      <c r="N293" s="11"/>
      <c r="O293" s="15"/>
      <c r="P293" s="16"/>
    </row>
    <row r="294" spans="1:16" ht="15.6" x14ac:dyDescent="0.3">
      <c r="A294" s="17">
        <v>1</v>
      </c>
      <c r="B294" s="2" t="s">
        <v>40</v>
      </c>
      <c r="G294" s="19" t="s">
        <v>20</v>
      </c>
      <c r="O294" s="1"/>
      <c r="P294" s="18"/>
    </row>
    <row r="295" spans="1:16" ht="15.6" x14ac:dyDescent="0.3">
      <c r="A295" s="17">
        <v>2</v>
      </c>
      <c r="B295" s="2" t="s">
        <v>25</v>
      </c>
      <c r="F295" s="1">
        <v>1987</v>
      </c>
      <c r="G295" s="2" t="s">
        <v>8</v>
      </c>
      <c r="H295" s="1" t="s">
        <v>15</v>
      </c>
      <c r="I295" s="2" t="s">
        <v>56</v>
      </c>
      <c r="J295" s="1">
        <v>7</v>
      </c>
      <c r="K295" s="1" t="s">
        <v>15</v>
      </c>
      <c r="L295" s="1">
        <v>6</v>
      </c>
      <c r="O295" s="1"/>
      <c r="P295" s="18"/>
    </row>
    <row r="296" spans="1:16" ht="15.6" x14ac:dyDescent="0.3">
      <c r="A296" s="17">
        <v>3</v>
      </c>
      <c r="B296" s="2" t="s">
        <v>56</v>
      </c>
      <c r="F296" s="1">
        <v>1987</v>
      </c>
      <c r="G296" s="20" t="s">
        <v>56</v>
      </c>
      <c r="H296" s="1" t="s">
        <v>15</v>
      </c>
      <c r="I296" s="2" t="s">
        <v>8</v>
      </c>
      <c r="J296" s="1">
        <v>10</v>
      </c>
      <c r="K296" s="1" t="s">
        <v>15</v>
      </c>
      <c r="L296" s="1">
        <v>3</v>
      </c>
      <c r="O296" s="1"/>
      <c r="P296" s="18"/>
    </row>
    <row r="297" spans="1:16" ht="15.6" x14ac:dyDescent="0.3">
      <c r="A297" s="17">
        <v>4</v>
      </c>
      <c r="B297" s="2" t="s">
        <v>42</v>
      </c>
      <c r="G297" s="19"/>
      <c r="I297" s="3"/>
      <c r="O297" s="1"/>
      <c r="P297" s="18"/>
    </row>
    <row r="298" spans="1:16" ht="15.6" x14ac:dyDescent="0.3">
      <c r="A298" s="17">
        <v>5</v>
      </c>
      <c r="B298" s="2" t="s">
        <v>36</v>
      </c>
      <c r="F298" s="1">
        <v>1987</v>
      </c>
      <c r="G298" s="20" t="s">
        <v>25</v>
      </c>
      <c r="H298" s="1" t="s">
        <v>15</v>
      </c>
      <c r="I298" s="2" t="s">
        <v>51</v>
      </c>
      <c r="J298" s="1">
        <v>13</v>
      </c>
      <c r="K298" s="1" t="s">
        <v>15</v>
      </c>
      <c r="L298" s="1">
        <v>3</v>
      </c>
      <c r="O298" s="1"/>
      <c r="P298" s="18"/>
    </row>
    <row r="299" spans="1:16" ht="15.6" x14ac:dyDescent="0.3">
      <c r="A299" s="17"/>
      <c r="B299" s="2" t="s">
        <v>19</v>
      </c>
      <c r="F299" s="1">
        <v>1987</v>
      </c>
      <c r="G299" s="2" t="s">
        <v>51</v>
      </c>
      <c r="H299" s="1" t="s">
        <v>15</v>
      </c>
      <c r="I299" s="2" t="s">
        <v>25</v>
      </c>
      <c r="J299" s="1">
        <v>6</v>
      </c>
      <c r="K299" s="1" t="s">
        <v>15</v>
      </c>
      <c r="L299" s="1">
        <v>11</v>
      </c>
      <c r="O299" s="1"/>
      <c r="P299" s="18"/>
    </row>
    <row r="300" spans="1:16" ht="15.6" x14ac:dyDescent="0.3">
      <c r="A300" s="17"/>
      <c r="B300" s="2" t="s">
        <v>51</v>
      </c>
      <c r="G300" s="3"/>
      <c r="I300" s="19"/>
      <c r="O300" s="1"/>
      <c r="P300" s="18"/>
    </row>
    <row r="301" spans="1:16" ht="15.6" x14ac:dyDescent="0.3">
      <c r="A301" s="17"/>
      <c r="B301" s="2" t="s">
        <v>8</v>
      </c>
      <c r="F301" s="1">
        <v>1987</v>
      </c>
      <c r="G301" s="20" t="s">
        <v>42</v>
      </c>
      <c r="H301" s="1" t="s">
        <v>15</v>
      </c>
      <c r="I301" s="2" t="s">
        <v>19</v>
      </c>
      <c r="J301" s="1">
        <v>10</v>
      </c>
      <c r="K301" s="1" t="s">
        <v>15</v>
      </c>
      <c r="L301" s="1">
        <v>4</v>
      </c>
      <c r="O301" s="1"/>
      <c r="P301" s="18"/>
    </row>
    <row r="302" spans="1:16" ht="15.6" x14ac:dyDescent="0.3">
      <c r="A302" s="17">
        <v>9</v>
      </c>
      <c r="B302" s="2" t="s">
        <v>57</v>
      </c>
      <c r="F302" s="1">
        <v>1987</v>
      </c>
      <c r="G302" s="2" t="s">
        <v>19</v>
      </c>
      <c r="H302" s="1" t="s">
        <v>15</v>
      </c>
      <c r="I302" s="2" t="s">
        <v>42</v>
      </c>
      <c r="J302" s="1">
        <v>9</v>
      </c>
      <c r="K302" s="1" t="s">
        <v>15</v>
      </c>
      <c r="L302" s="1">
        <v>9</v>
      </c>
      <c r="O302" s="1"/>
      <c r="P302" s="18"/>
    </row>
    <row r="303" spans="1:16" ht="15.6" x14ac:dyDescent="0.3">
      <c r="A303" s="17"/>
      <c r="B303" s="2" t="s">
        <v>58</v>
      </c>
      <c r="G303" s="3"/>
      <c r="I303" s="19"/>
      <c r="O303" s="1"/>
      <c r="P303" s="18"/>
    </row>
    <row r="304" spans="1:16" ht="15.6" x14ac:dyDescent="0.3">
      <c r="A304" s="17">
        <v>11</v>
      </c>
      <c r="B304" s="2" t="s">
        <v>46</v>
      </c>
      <c r="F304" s="1">
        <v>1987</v>
      </c>
      <c r="G304" s="20" t="s">
        <v>40</v>
      </c>
      <c r="H304" s="1" t="s">
        <v>15</v>
      </c>
      <c r="I304" s="2" t="s">
        <v>36</v>
      </c>
      <c r="J304" s="1">
        <v>5</v>
      </c>
      <c r="K304" s="1" t="s">
        <v>15</v>
      </c>
      <c r="L304" s="1">
        <v>9</v>
      </c>
      <c r="O304" s="1"/>
      <c r="P304" s="18"/>
    </row>
    <row r="305" spans="1:16" ht="15.6" x14ac:dyDescent="0.3">
      <c r="A305" s="17"/>
      <c r="B305" s="2" t="s">
        <v>59</v>
      </c>
      <c r="F305" s="1">
        <v>1987</v>
      </c>
      <c r="G305" s="2" t="s">
        <v>36</v>
      </c>
      <c r="H305" s="1" t="s">
        <v>15</v>
      </c>
      <c r="I305" s="2" t="s">
        <v>40</v>
      </c>
      <c r="J305" s="1">
        <v>2</v>
      </c>
      <c r="K305" s="1" t="s">
        <v>15</v>
      </c>
      <c r="L305" s="1">
        <v>7</v>
      </c>
      <c r="O305" s="1"/>
      <c r="P305" s="18"/>
    </row>
    <row r="306" spans="1:16" ht="15.6" x14ac:dyDescent="0.3">
      <c r="A306" s="17"/>
      <c r="B306" s="2" t="s">
        <v>60</v>
      </c>
      <c r="G306" s="19"/>
      <c r="I306" s="3"/>
      <c r="O306" s="1"/>
      <c r="P306" s="18"/>
    </row>
    <row r="307" spans="1:16" ht="15.6" x14ac:dyDescent="0.3">
      <c r="A307" s="17"/>
      <c r="B307" s="2" t="s">
        <v>30</v>
      </c>
      <c r="G307" s="19" t="s">
        <v>21</v>
      </c>
      <c r="I307" s="3"/>
      <c r="O307" s="1"/>
      <c r="P307" s="18"/>
    </row>
    <row r="308" spans="1:16" ht="15.6" x14ac:dyDescent="0.3">
      <c r="A308" s="17">
        <v>15</v>
      </c>
      <c r="B308" s="2" t="s">
        <v>24</v>
      </c>
      <c r="F308" s="1">
        <v>1987</v>
      </c>
      <c r="G308" s="20" t="s">
        <v>40</v>
      </c>
      <c r="H308" s="1" t="s">
        <v>15</v>
      </c>
      <c r="I308" s="2" t="s">
        <v>42</v>
      </c>
      <c r="J308" s="1">
        <v>14</v>
      </c>
      <c r="K308" s="1" t="s">
        <v>15</v>
      </c>
      <c r="L308" s="1">
        <v>2</v>
      </c>
      <c r="O308" s="1"/>
      <c r="P308" s="18"/>
    </row>
    <row r="309" spans="1:16" ht="15.6" x14ac:dyDescent="0.3">
      <c r="F309" s="1">
        <v>1987</v>
      </c>
      <c r="G309" s="2" t="s">
        <v>42</v>
      </c>
      <c r="H309" s="1" t="s">
        <v>15</v>
      </c>
      <c r="I309" s="2" t="s">
        <v>40</v>
      </c>
      <c r="J309" s="1">
        <v>2</v>
      </c>
      <c r="K309" s="1" t="s">
        <v>15</v>
      </c>
      <c r="L309" s="1">
        <v>7</v>
      </c>
      <c r="O309" s="1"/>
      <c r="P309" s="18"/>
    </row>
    <row r="310" spans="1:16" ht="15.6" x14ac:dyDescent="0.3">
      <c r="G310" s="19"/>
      <c r="I310" s="3"/>
      <c r="O310" s="1"/>
      <c r="P310" s="18"/>
    </row>
    <row r="311" spans="1:16" ht="15.6" x14ac:dyDescent="0.3">
      <c r="F311" s="1">
        <v>1987</v>
      </c>
      <c r="G311" s="2" t="s">
        <v>56</v>
      </c>
      <c r="H311" s="1" t="s">
        <v>15</v>
      </c>
      <c r="I311" s="2" t="s">
        <v>25</v>
      </c>
      <c r="J311" s="1">
        <v>18</v>
      </c>
      <c r="K311" s="1" t="s">
        <v>15</v>
      </c>
      <c r="L311" s="1">
        <v>12</v>
      </c>
      <c r="O311" s="1"/>
      <c r="P311" s="18"/>
    </row>
    <row r="312" spans="1:16" ht="15.6" x14ac:dyDescent="0.3">
      <c r="A312" s="3"/>
      <c r="F312" s="1">
        <v>1987</v>
      </c>
      <c r="G312" s="20" t="s">
        <v>25</v>
      </c>
      <c r="H312" s="1" t="s">
        <v>15</v>
      </c>
      <c r="I312" s="2" t="s">
        <v>56</v>
      </c>
      <c r="J312" s="1">
        <v>28</v>
      </c>
      <c r="K312" s="1" t="s">
        <v>15</v>
      </c>
      <c r="L312" s="1">
        <v>21</v>
      </c>
      <c r="O312" s="1"/>
      <c r="P312" s="18"/>
    </row>
    <row r="313" spans="1:16" ht="15.6" x14ac:dyDescent="0.3">
      <c r="A313" s="3"/>
      <c r="G313" s="3"/>
      <c r="I313" s="3"/>
      <c r="O313" s="1"/>
      <c r="P313" s="18"/>
    </row>
    <row r="314" spans="1:16" ht="15.6" x14ac:dyDescent="0.3">
      <c r="A314" s="3"/>
      <c r="G314" s="19" t="s">
        <v>22</v>
      </c>
      <c r="O314" s="1"/>
      <c r="P314" s="18"/>
    </row>
    <row r="315" spans="1:16" ht="15.6" x14ac:dyDescent="0.3">
      <c r="A315" s="3"/>
      <c r="F315" s="1">
        <v>1987</v>
      </c>
      <c r="G315" s="20" t="s">
        <v>56</v>
      </c>
      <c r="H315" s="1" t="s">
        <v>15</v>
      </c>
      <c r="I315" s="2" t="s">
        <v>42</v>
      </c>
      <c r="J315" s="1">
        <v>20</v>
      </c>
      <c r="K315" s="1" t="s">
        <v>15</v>
      </c>
      <c r="L315" s="1">
        <v>5</v>
      </c>
      <c r="O315" s="1"/>
      <c r="P315" s="18"/>
    </row>
    <row r="316" spans="1:16" ht="15.6" x14ac:dyDescent="0.3">
      <c r="A316" s="3"/>
      <c r="F316" s="1">
        <v>1987</v>
      </c>
      <c r="G316" s="2" t="s">
        <v>42</v>
      </c>
      <c r="H316" s="1" t="s">
        <v>15</v>
      </c>
      <c r="I316" s="2" t="s">
        <v>56</v>
      </c>
      <c r="J316" s="1">
        <v>2</v>
      </c>
      <c r="K316" s="1" t="s">
        <v>15</v>
      </c>
      <c r="L316" s="1">
        <v>8</v>
      </c>
      <c r="O316" s="1"/>
      <c r="P316" s="18"/>
    </row>
    <row r="317" spans="1:16" ht="15.6" x14ac:dyDescent="0.3">
      <c r="A317" s="3"/>
      <c r="G317" s="3"/>
      <c r="I317" s="3"/>
      <c r="O317" s="1"/>
      <c r="P317" s="18"/>
    </row>
    <row r="318" spans="1:16" ht="15.6" x14ac:dyDescent="0.3">
      <c r="A318" s="3"/>
      <c r="G318" s="19" t="s">
        <v>13</v>
      </c>
      <c r="O318" s="1"/>
      <c r="P318" s="18"/>
    </row>
    <row r="319" spans="1:16" ht="15.6" x14ac:dyDescent="0.3">
      <c r="F319" s="1">
        <v>1987</v>
      </c>
      <c r="G319" s="20" t="s">
        <v>40</v>
      </c>
      <c r="H319" s="1" t="s">
        <v>15</v>
      </c>
      <c r="I319" s="2" t="s">
        <v>25</v>
      </c>
      <c r="J319" s="1">
        <v>7</v>
      </c>
      <c r="K319" s="1" t="s">
        <v>15</v>
      </c>
      <c r="L319" s="1">
        <v>3</v>
      </c>
      <c r="O319" s="1"/>
      <c r="P319" s="18"/>
    </row>
    <row r="320" spans="1:16" ht="15.6" x14ac:dyDescent="0.3">
      <c r="F320" s="1">
        <v>1987</v>
      </c>
      <c r="G320" s="2" t="s">
        <v>25</v>
      </c>
      <c r="H320" s="1" t="s">
        <v>15</v>
      </c>
      <c r="I320" s="2" t="s">
        <v>40</v>
      </c>
      <c r="J320" s="1">
        <v>7</v>
      </c>
      <c r="K320" s="1" t="s">
        <v>15</v>
      </c>
      <c r="L320" s="1">
        <v>5</v>
      </c>
      <c r="O320" s="1"/>
      <c r="P320" s="18"/>
    </row>
    <row r="321" spans="1:16" ht="15.6" x14ac:dyDescent="0.3">
      <c r="A321" s="3"/>
      <c r="G321" s="3"/>
      <c r="I321" s="19"/>
      <c r="O321" s="1"/>
      <c r="P321" s="18"/>
    </row>
    <row r="322" spans="1:16" ht="15.6" x14ac:dyDescent="0.3">
      <c r="A322" s="3"/>
      <c r="G322" s="3"/>
      <c r="I322" s="19"/>
      <c r="O322" s="1"/>
      <c r="P322" s="18"/>
    </row>
    <row r="323" spans="1:16" ht="15.6" x14ac:dyDescent="0.3">
      <c r="A323" s="11"/>
      <c r="B323" s="12" t="s">
        <v>61</v>
      </c>
      <c r="C323" s="11"/>
      <c r="D323" s="11"/>
      <c r="E323" s="11"/>
      <c r="F323" s="11"/>
      <c r="G323" s="13" t="s">
        <v>62</v>
      </c>
      <c r="H323" s="14"/>
      <c r="I323" s="14"/>
      <c r="J323" s="11"/>
      <c r="K323" s="11"/>
      <c r="L323" s="11"/>
      <c r="M323" s="15"/>
      <c r="N323" s="11"/>
      <c r="O323" s="15"/>
      <c r="P323" s="16"/>
    </row>
    <row r="324" spans="1:16" ht="15.6" x14ac:dyDescent="0.3">
      <c r="A324" s="17">
        <v>1</v>
      </c>
      <c r="B324" s="2" t="s">
        <v>25</v>
      </c>
      <c r="G324" s="19" t="s">
        <v>20</v>
      </c>
      <c r="O324" s="1"/>
      <c r="P324" s="18"/>
    </row>
    <row r="325" spans="1:16" ht="15.6" x14ac:dyDescent="0.3">
      <c r="A325" s="17">
        <v>2</v>
      </c>
      <c r="B325" s="2" t="s">
        <v>56</v>
      </c>
      <c r="F325" s="1">
        <v>1989</v>
      </c>
      <c r="G325" s="20" t="s">
        <v>40</v>
      </c>
      <c r="H325" s="1" t="s">
        <v>15</v>
      </c>
      <c r="I325" s="2" t="s">
        <v>12</v>
      </c>
      <c r="J325" s="1">
        <v>18</v>
      </c>
      <c r="K325" s="1" t="s">
        <v>15</v>
      </c>
      <c r="L325" s="1">
        <v>13</v>
      </c>
      <c r="O325" s="1"/>
      <c r="P325" s="18"/>
    </row>
    <row r="326" spans="1:16" ht="15.6" x14ac:dyDescent="0.3">
      <c r="A326" s="17">
        <v>3</v>
      </c>
      <c r="B326" s="2" t="s">
        <v>36</v>
      </c>
      <c r="F326" s="1">
        <v>1989</v>
      </c>
      <c r="G326" s="2" t="s">
        <v>12</v>
      </c>
      <c r="H326" s="1" t="s">
        <v>15</v>
      </c>
      <c r="I326" s="2" t="s">
        <v>40</v>
      </c>
      <c r="J326" s="1">
        <v>3</v>
      </c>
      <c r="K326" s="1" t="s">
        <v>15</v>
      </c>
      <c r="L326" s="1">
        <v>8</v>
      </c>
      <c r="O326" s="1"/>
      <c r="P326" s="18"/>
    </row>
    <row r="327" spans="1:16" ht="15.6" x14ac:dyDescent="0.3">
      <c r="A327" s="17">
        <v>4</v>
      </c>
      <c r="B327" s="2" t="s">
        <v>40</v>
      </c>
      <c r="G327" s="19"/>
      <c r="I327" s="3"/>
      <c r="O327" s="1"/>
      <c r="P327" s="18"/>
    </row>
    <row r="328" spans="1:16" ht="15.6" x14ac:dyDescent="0.3">
      <c r="A328" s="17">
        <v>5</v>
      </c>
      <c r="B328" s="2" t="s">
        <v>19</v>
      </c>
      <c r="F328" s="1">
        <v>1989</v>
      </c>
      <c r="G328" s="20" t="s">
        <v>36</v>
      </c>
      <c r="H328" s="1" t="s">
        <v>15</v>
      </c>
      <c r="I328" s="2" t="s">
        <v>5</v>
      </c>
      <c r="J328" s="1">
        <v>19</v>
      </c>
      <c r="K328" s="1" t="s">
        <v>15</v>
      </c>
      <c r="L328" s="1">
        <v>8</v>
      </c>
      <c r="O328" s="1"/>
      <c r="P328" s="18"/>
    </row>
    <row r="329" spans="1:16" ht="15.6" x14ac:dyDescent="0.3">
      <c r="A329" s="17"/>
      <c r="B329" s="2" t="s">
        <v>12</v>
      </c>
      <c r="F329" s="1">
        <v>1989</v>
      </c>
      <c r="G329" s="2" t="s">
        <v>5</v>
      </c>
      <c r="H329" s="1" t="s">
        <v>15</v>
      </c>
      <c r="I329" s="2" t="s">
        <v>36</v>
      </c>
      <c r="J329" s="1">
        <v>7</v>
      </c>
      <c r="K329" s="1" t="s">
        <v>15</v>
      </c>
      <c r="L329" s="1">
        <v>20</v>
      </c>
      <c r="O329" s="1"/>
      <c r="P329" s="18"/>
    </row>
    <row r="330" spans="1:16" ht="15.6" x14ac:dyDescent="0.3">
      <c r="A330" s="17"/>
      <c r="B330" s="2" t="s">
        <v>44</v>
      </c>
      <c r="G330" s="3"/>
      <c r="I330" s="19"/>
      <c r="O330" s="1"/>
      <c r="P330" s="18"/>
    </row>
    <row r="331" spans="1:16" ht="15.6" x14ac:dyDescent="0.3">
      <c r="A331" s="17"/>
      <c r="B331" s="2" t="s">
        <v>5</v>
      </c>
      <c r="F331" s="1">
        <v>1989</v>
      </c>
      <c r="G331" s="2" t="s">
        <v>39</v>
      </c>
      <c r="H331" s="1" t="s">
        <v>15</v>
      </c>
      <c r="I331" s="2" t="s">
        <v>56</v>
      </c>
      <c r="J331" s="1">
        <v>1</v>
      </c>
      <c r="K331" s="1" t="s">
        <v>15</v>
      </c>
      <c r="L331" s="1">
        <v>12</v>
      </c>
      <c r="O331" s="1"/>
      <c r="P331" s="18"/>
    </row>
    <row r="332" spans="1:16" ht="15.6" x14ac:dyDescent="0.3">
      <c r="A332" s="17">
        <v>9</v>
      </c>
      <c r="B332" s="2" t="s">
        <v>51</v>
      </c>
      <c r="F332" s="1">
        <v>1989</v>
      </c>
      <c r="G332" s="20" t="s">
        <v>56</v>
      </c>
      <c r="H332" s="1" t="s">
        <v>15</v>
      </c>
      <c r="I332" s="2" t="s">
        <v>39</v>
      </c>
      <c r="J332" s="1">
        <v>18</v>
      </c>
      <c r="K332" s="1" t="s">
        <v>15</v>
      </c>
      <c r="L332" s="1">
        <v>3</v>
      </c>
      <c r="O332" s="1"/>
      <c r="P332" s="18"/>
    </row>
    <row r="333" spans="1:16" ht="15.6" x14ac:dyDescent="0.3">
      <c r="A333" s="17"/>
      <c r="B333" s="2" t="s">
        <v>63</v>
      </c>
      <c r="G333" s="3"/>
      <c r="I333" s="19"/>
      <c r="O333" s="1"/>
      <c r="P333" s="18"/>
    </row>
    <row r="334" spans="1:16" ht="15.6" x14ac:dyDescent="0.3">
      <c r="A334" s="17"/>
      <c r="B334" s="2" t="s">
        <v>64</v>
      </c>
      <c r="F334" s="1">
        <v>1989</v>
      </c>
      <c r="G334" s="19" t="s">
        <v>25</v>
      </c>
      <c r="H334" s="1" t="s">
        <v>15</v>
      </c>
      <c r="I334" s="2" t="s">
        <v>19</v>
      </c>
      <c r="J334" s="1">
        <v>61</v>
      </c>
      <c r="K334" s="1" t="s">
        <v>15</v>
      </c>
      <c r="L334" s="1">
        <v>4</v>
      </c>
      <c r="O334" s="1"/>
      <c r="P334" s="18"/>
    </row>
    <row r="335" spans="1:16" ht="15.6" x14ac:dyDescent="0.3">
      <c r="A335" s="17"/>
      <c r="G335" s="2" t="s">
        <v>65</v>
      </c>
      <c r="J335" s="2"/>
      <c r="O335" s="1"/>
      <c r="P335" s="18"/>
    </row>
    <row r="336" spans="1:16" ht="15.6" x14ac:dyDescent="0.3">
      <c r="A336" s="17"/>
      <c r="B336" s="2" t="s">
        <v>42</v>
      </c>
      <c r="G336" s="19"/>
      <c r="I336" s="3"/>
      <c r="O336" s="1"/>
      <c r="P336" s="18"/>
    </row>
    <row r="337" spans="1:16" ht="15.6" x14ac:dyDescent="0.3">
      <c r="A337" s="17">
        <v>13</v>
      </c>
      <c r="B337" s="2" t="s">
        <v>66</v>
      </c>
      <c r="G337" s="19" t="s">
        <v>21</v>
      </c>
      <c r="I337" s="3"/>
      <c r="O337" s="1"/>
      <c r="P337" s="18"/>
    </row>
    <row r="338" spans="1:16" ht="15.6" x14ac:dyDescent="0.3">
      <c r="A338" s="17"/>
      <c r="B338" s="2" t="s">
        <v>9</v>
      </c>
      <c r="F338" s="1">
        <v>1989</v>
      </c>
      <c r="G338" s="2" t="s">
        <v>36</v>
      </c>
      <c r="H338" s="1" t="s">
        <v>15</v>
      </c>
      <c r="I338" s="2" t="s">
        <v>56</v>
      </c>
      <c r="J338" s="1">
        <v>3</v>
      </c>
      <c r="K338" s="1" t="s">
        <v>15</v>
      </c>
      <c r="L338" s="1">
        <v>1</v>
      </c>
      <c r="O338" s="1"/>
      <c r="P338" s="18"/>
    </row>
    <row r="339" spans="1:16" ht="15.6" x14ac:dyDescent="0.3">
      <c r="A339" s="17"/>
      <c r="B339" s="2" t="s">
        <v>67</v>
      </c>
      <c r="F339" s="1">
        <v>1989</v>
      </c>
      <c r="G339" s="20" t="s">
        <v>56</v>
      </c>
      <c r="H339" s="1" t="s">
        <v>15</v>
      </c>
      <c r="I339" s="2" t="s">
        <v>36</v>
      </c>
      <c r="J339" s="1">
        <v>16</v>
      </c>
      <c r="K339" s="1" t="s">
        <v>15</v>
      </c>
      <c r="L339" s="1">
        <v>7</v>
      </c>
      <c r="O339" s="1"/>
      <c r="P339" s="18"/>
    </row>
    <row r="340" spans="1:16" ht="15.6" x14ac:dyDescent="0.3">
      <c r="A340" s="17">
        <v>16</v>
      </c>
      <c r="B340" s="2" t="s">
        <v>46</v>
      </c>
      <c r="G340" s="19"/>
      <c r="I340" s="3"/>
      <c r="O340" s="1"/>
      <c r="P340" s="18"/>
    </row>
    <row r="341" spans="1:16" ht="15.6" x14ac:dyDescent="0.3">
      <c r="A341" s="17"/>
      <c r="B341" s="2" t="s">
        <v>68</v>
      </c>
      <c r="F341" s="1">
        <v>1989</v>
      </c>
      <c r="G341" s="19" t="s">
        <v>25</v>
      </c>
      <c r="H341" s="1" t="s">
        <v>15</v>
      </c>
      <c r="I341" s="2" t="s">
        <v>40</v>
      </c>
      <c r="J341" s="1">
        <v>13</v>
      </c>
      <c r="K341" s="1" t="s">
        <v>15</v>
      </c>
      <c r="L341" s="1">
        <v>3</v>
      </c>
      <c r="O341" s="1"/>
      <c r="P341" s="18"/>
    </row>
    <row r="342" spans="1:16" ht="15.6" x14ac:dyDescent="0.3">
      <c r="F342" s="1">
        <v>1989</v>
      </c>
      <c r="G342" s="2" t="s">
        <v>40</v>
      </c>
      <c r="H342" s="1" t="s">
        <v>15</v>
      </c>
      <c r="I342" s="2" t="s">
        <v>25</v>
      </c>
      <c r="J342" s="1">
        <v>1</v>
      </c>
      <c r="K342" s="1" t="s">
        <v>15</v>
      </c>
      <c r="L342" s="1">
        <v>10</v>
      </c>
      <c r="O342" s="1"/>
      <c r="P342" s="18"/>
    </row>
    <row r="343" spans="1:16" ht="15.6" x14ac:dyDescent="0.3">
      <c r="A343" s="3"/>
      <c r="G343" s="3"/>
      <c r="I343" s="3"/>
      <c r="O343" s="1"/>
      <c r="P343" s="18"/>
    </row>
    <row r="344" spans="1:16" ht="15.6" x14ac:dyDescent="0.3">
      <c r="A344" s="3"/>
      <c r="G344" s="19" t="s">
        <v>22</v>
      </c>
      <c r="O344" s="1"/>
      <c r="P344" s="18"/>
    </row>
    <row r="345" spans="1:16" ht="15.6" x14ac:dyDescent="0.3">
      <c r="A345" s="3"/>
      <c r="F345" s="1">
        <v>1989</v>
      </c>
      <c r="G345" s="2" t="s">
        <v>40</v>
      </c>
      <c r="H345" s="1" t="s">
        <v>15</v>
      </c>
      <c r="I345" s="2" t="s">
        <v>36</v>
      </c>
      <c r="J345" s="1">
        <v>1</v>
      </c>
      <c r="K345" s="1" t="s">
        <v>15</v>
      </c>
      <c r="L345" s="1">
        <v>8</v>
      </c>
      <c r="O345" s="1"/>
      <c r="P345" s="18"/>
    </row>
    <row r="346" spans="1:16" ht="15.6" x14ac:dyDescent="0.3">
      <c r="A346" s="3"/>
      <c r="F346" s="1">
        <v>1989</v>
      </c>
      <c r="G346" s="20" t="s">
        <v>36</v>
      </c>
      <c r="H346" s="1" t="s">
        <v>15</v>
      </c>
      <c r="I346" s="2" t="s">
        <v>40</v>
      </c>
      <c r="J346" s="1">
        <v>11</v>
      </c>
      <c r="K346" s="1" t="s">
        <v>15</v>
      </c>
      <c r="L346" s="1">
        <v>0</v>
      </c>
      <c r="O346" s="1"/>
      <c r="P346" s="18"/>
    </row>
    <row r="347" spans="1:16" ht="15.6" x14ac:dyDescent="0.3">
      <c r="A347" s="3"/>
      <c r="G347" s="3"/>
      <c r="I347" s="3"/>
      <c r="O347" s="1"/>
      <c r="P347" s="18"/>
    </row>
    <row r="348" spans="1:16" ht="15.6" x14ac:dyDescent="0.3">
      <c r="A348" s="3"/>
      <c r="G348" s="19" t="s">
        <v>13</v>
      </c>
      <c r="O348" s="1"/>
      <c r="P348" s="18"/>
    </row>
    <row r="349" spans="1:16" ht="15.6" x14ac:dyDescent="0.3">
      <c r="A349" s="3"/>
      <c r="F349" s="1">
        <v>1989</v>
      </c>
      <c r="G349" s="2" t="s">
        <v>56</v>
      </c>
      <c r="H349" s="1" t="s">
        <v>15</v>
      </c>
      <c r="I349" s="2" t="s">
        <v>19</v>
      </c>
      <c r="J349" s="1">
        <v>2</v>
      </c>
      <c r="K349" s="1" t="s">
        <v>15</v>
      </c>
      <c r="L349" s="1">
        <v>16</v>
      </c>
      <c r="O349" s="1"/>
      <c r="P349" s="18"/>
    </row>
    <row r="350" spans="1:16" ht="15.6" x14ac:dyDescent="0.3">
      <c r="A350" s="3"/>
      <c r="F350" s="1">
        <v>1989</v>
      </c>
      <c r="G350" s="20" t="s">
        <v>25</v>
      </c>
      <c r="H350" s="1" t="s">
        <v>15</v>
      </c>
      <c r="I350" s="2" t="s">
        <v>56</v>
      </c>
      <c r="J350" s="1">
        <v>29</v>
      </c>
      <c r="K350" s="1" t="s">
        <v>15</v>
      </c>
      <c r="L350" s="1">
        <v>4</v>
      </c>
      <c r="O350" s="1"/>
      <c r="P350" s="18"/>
    </row>
    <row r="351" spans="1:16" ht="15.6" x14ac:dyDescent="0.3">
      <c r="A351" s="3"/>
      <c r="G351" s="3"/>
      <c r="I351" s="19"/>
      <c r="O351" s="1"/>
      <c r="P351" s="18"/>
    </row>
    <row r="352" spans="1:16" ht="15.6" x14ac:dyDescent="0.3">
      <c r="A352" s="3"/>
      <c r="G352" s="3"/>
      <c r="I352" s="19"/>
      <c r="O352" s="1"/>
      <c r="P352" s="18"/>
    </row>
    <row r="353" spans="1:16" ht="15.6" x14ac:dyDescent="0.3">
      <c r="A353" s="11"/>
      <c r="B353" s="12" t="s">
        <v>69</v>
      </c>
      <c r="C353" s="11"/>
      <c r="D353" s="11"/>
      <c r="E353" s="11"/>
      <c r="F353" s="11"/>
      <c r="G353" s="13" t="s">
        <v>70</v>
      </c>
      <c r="H353" s="14"/>
      <c r="I353" s="14"/>
      <c r="J353" s="11"/>
      <c r="K353" s="11"/>
      <c r="L353" s="11"/>
      <c r="M353" s="15"/>
      <c r="N353" s="11"/>
      <c r="O353" s="15"/>
      <c r="P353" s="16"/>
    </row>
    <row r="354" spans="1:16" ht="15.6" x14ac:dyDescent="0.3">
      <c r="A354" s="17">
        <v>1</v>
      </c>
      <c r="B354" s="2" t="s">
        <v>25</v>
      </c>
      <c r="G354" s="19" t="s">
        <v>20</v>
      </c>
      <c r="O354" s="1"/>
      <c r="P354" s="16"/>
    </row>
    <row r="355" spans="1:16" ht="15.6" x14ac:dyDescent="0.3">
      <c r="A355" s="17">
        <v>2</v>
      </c>
      <c r="B355" s="2" t="s">
        <v>19</v>
      </c>
      <c r="F355" s="1">
        <v>1989</v>
      </c>
      <c r="G355" s="20" t="s">
        <v>12</v>
      </c>
      <c r="H355" s="1" t="s">
        <v>15</v>
      </c>
      <c r="I355" s="2" t="s">
        <v>63</v>
      </c>
      <c r="J355" s="1">
        <v>18</v>
      </c>
      <c r="K355" s="1" t="s">
        <v>15</v>
      </c>
      <c r="L355" s="1">
        <v>6</v>
      </c>
      <c r="O355" s="1"/>
      <c r="P355" s="18"/>
    </row>
    <row r="356" spans="1:16" ht="15.6" x14ac:dyDescent="0.3">
      <c r="A356" s="17">
        <v>3</v>
      </c>
      <c r="B356" s="2" t="s">
        <v>12</v>
      </c>
      <c r="F356" s="1">
        <v>1989</v>
      </c>
      <c r="G356" s="2" t="s">
        <v>63</v>
      </c>
      <c r="H356" s="1" t="s">
        <v>15</v>
      </c>
      <c r="I356" s="2" t="s">
        <v>12</v>
      </c>
      <c r="J356" s="1">
        <v>2</v>
      </c>
      <c r="K356" s="1" t="s">
        <v>15</v>
      </c>
      <c r="L356" s="1">
        <v>8</v>
      </c>
      <c r="O356" s="1"/>
      <c r="P356" s="18"/>
    </row>
    <row r="357" spans="1:16" ht="15.6" x14ac:dyDescent="0.3">
      <c r="A357" s="17">
        <v>4</v>
      </c>
      <c r="B357" s="2" t="s">
        <v>46</v>
      </c>
      <c r="G357" s="19"/>
      <c r="I357" s="3"/>
      <c r="O357" s="1"/>
      <c r="P357" s="18"/>
    </row>
    <row r="358" spans="1:16" ht="15.6" x14ac:dyDescent="0.3">
      <c r="A358" s="17">
        <v>5</v>
      </c>
      <c r="B358" s="2" t="s">
        <v>51</v>
      </c>
      <c r="F358" s="1">
        <v>1989</v>
      </c>
      <c r="G358" s="2" t="s">
        <v>66</v>
      </c>
      <c r="H358" s="1" t="s">
        <v>15</v>
      </c>
      <c r="I358" s="2" t="s">
        <v>46</v>
      </c>
      <c r="J358" s="1">
        <v>4</v>
      </c>
      <c r="K358" s="1" t="s">
        <v>15</v>
      </c>
      <c r="L358" s="1">
        <v>11</v>
      </c>
      <c r="O358" s="1"/>
      <c r="P358" s="18"/>
    </row>
    <row r="359" spans="1:16" ht="15.6" x14ac:dyDescent="0.3">
      <c r="A359" s="17"/>
      <c r="B359" s="2" t="s">
        <v>63</v>
      </c>
      <c r="F359" s="1">
        <v>1989</v>
      </c>
      <c r="G359" s="19" t="s">
        <v>46</v>
      </c>
      <c r="H359" s="1" t="s">
        <v>15</v>
      </c>
      <c r="I359" s="2" t="s">
        <v>66</v>
      </c>
      <c r="J359" s="1">
        <v>11</v>
      </c>
      <c r="K359" s="1" t="s">
        <v>15</v>
      </c>
      <c r="L359" s="1">
        <v>9</v>
      </c>
      <c r="O359" s="1"/>
      <c r="P359" s="18"/>
    </row>
    <row r="360" spans="1:16" ht="15.6" x14ac:dyDescent="0.3">
      <c r="A360" s="17"/>
      <c r="B360" s="2" t="s">
        <v>66</v>
      </c>
      <c r="G360" s="3"/>
      <c r="I360" s="19"/>
      <c r="O360" s="1"/>
      <c r="P360" s="18"/>
    </row>
    <row r="361" spans="1:16" ht="15.6" x14ac:dyDescent="0.3">
      <c r="A361" s="17"/>
      <c r="B361" s="2" t="s">
        <v>56</v>
      </c>
      <c r="F361" s="1">
        <v>1989</v>
      </c>
      <c r="G361" s="2" t="s">
        <v>51</v>
      </c>
      <c r="H361" s="1" t="s">
        <v>15</v>
      </c>
      <c r="I361" s="2" t="s">
        <v>19</v>
      </c>
      <c r="J361" s="1">
        <v>9</v>
      </c>
      <c r="K361" s="1" t="s">
        <v>15</v>
      </c>
      <c r="L361" s="1">
        <v>39</v>
      </c>
      <c r="O361" s="1"/>
      <c r="P361" s="18"/>
    </row>
    <row r="362" spans="1:16" ht="15.6" x14ac:dyDescent="0.3">
      <c r="A362" s="17">
        <v>9</v>
      </c>
      <c r="B362" s="2" t="s">
        <v>71</v>
      </c>
      <c r="F362" s="1">
        <v>1989</v>
      </c>
      <c r="G362" s="20" t="s">
        <v>19</v>
      </c>
      <c r="H362" s="1" t="s">
        <v>15</v>
      </c>
      <c r="I362" s="2" t="s">
        <v>51</v>
      </c>
      <c r="J362" s="1">
        <v>4</v>
      </c>
      <c r="K362" s="1" t="s">
        <v>15</v>
      </c>
      <c r="L362" s="1">
        <v>2</v>
      </c>
      <c r="O362" s="1"/>
      <c r="P362" s="18"/>
    </row>
    <row r="363" spans="1:16" ht="15.6" x14ac:dyDescent="0.3">
      <c r="A363" s="17"/>
      <c r="B363" s="2" t="s">
        <v>43</v>
      </c>
      <c r="G363" s="3"/>
      <c r="I363" s="19"/>
      <c r="O363" s="1"/>
      <c r="P363" s="18"/>
    </row>
    <row r="364" spans="1:16" ht="15.6" x14ac:dyDescent="0.3">
      <c r="A364" s="17"/>
      <c r="B364" s="2" t="s">
        <v>44</v>
      </c>
      <c r="F364" s="1">
        <v>1989</v>
      </c>
      <c r="G364" s="19" t="s">
        <v>25</v>
      </c>
      <c r="H364" s="1" t="s">
        <v>15</v>
      </c>
      <c r="I364" s="2" t="s">
        <v>56</v>
      </c>
      <c r="J364" s="2" t="s">
        <v>72</v>
      </c>
      <c r="O364" s="1"/>
      <c r="P364" s="18"/>
    </row>
    <row r="365" spans="1:16" ht="15.6" x14ac:dyDescent="0.3">
      <c r="A365" s="17"/>
      <c r="B365" s="2" t="s">
        <v>73</v>
      </c>
      <c r="G365" s="19"/>
      <c r="I365" s="3"/>
      <c r="O365" s="1"/>
      <c r="P365" s="18"/>
    </row>
    <row r="366" spans="1:16" ht="15.6" x14ac:dyDescent="0.3">
      <c r="A366" s="17">
        <v>13</v>
      </c>
      <c r="B366" s="2" t="s">
        <v>74</v>
      </c>
      <c r="G366" s="19" t="s">
        <v>21</v>
      </c>
      <c r="I366" s="3"/>
      <c r="O366" s="1"/>
      <c r="P366" s="18"/>
    </row>
    <row r="367" spans="1:16" ht="15.6" x14ac:dyDescent="0.3">
      <c r="A367" s="17"/>
      <c r="B367" s="2" t="s">
        <v>75</v>
      </c>
      <c r="F367" s="1">
        <v>1989</v>
      </c>
      <c r="G367" s="20" t="s">
        <v>19</v>
      </c>
      <c r="H367" s="1" t="s">
        <v>15</v>
      </c>
      <c r="I367" s="2" t="s">
        <v>12</v>
      </c>
      <c r="J367" s="1">
        <v>29</v>
      </c>
      <c r="K367" s="1" t="s">
        <v>15</v>
      </c>
      <c r="L367" s="1">
        <v>11</v>
      </c>
      <c r="O367" s="1"/>
      <c r="P367" s="18"/>
    </row>
    <row r="368" spans="1:16" ht="15.6" x14ac:dyDescent="0.3">
      <c r="A368" s="17"/>
      <c r="B368" s="2" t="s">
        <v>76</v>
      </c>
      <c r="F368" s="1">
        <v>1989</v>
      </c>
      <c r="G368" s="2" t="s">
        <v>12</v>
      </c>
      <c r="H368" s="1" t="s">
        <v>15</v>
      </c>
      <c r="I368" s="2" t="s">
        <v>19</v>
      </c>
      <c r="J368" s="1">
        <v>4</v>
      </c>
      <c r="K368" s="1" t="s">
        <v>15</v>
      </c>
      <c r="L368" s="1">
        <v>12</v>
      </c>
      <c r="O368" s="1"/>
      <c r="P368" s="18"/>
    </row>
    <row r="369" spans="1:16" ht="15.6" x14ac:dyDescent="0.3">
      <c r="A369" s="17"/>
      <c r="B369" s="2" t="s">
        <v>5</v>
      </c>
      <c r="G369" s="19"/>
      <c r="I369" s="3"/>
      <c r="O369" s="1"/>
      <c r="P369" s="18"/>
    </row>
    <row r="370" spans="1:16" ht="15.6" x14ac:dyDescent="0.3">
      <c r="A370" s="17">
        <v>17</v>
      </c>
      <c r="B370" s="2" t="s">
        <v>77</v>
      </c>
      <c r="F370" s="1">
        <v>1989</v>
      </c>
      <c r="G370" s="2" t="s">
        <v>46</v>
      </c>
      <c r="H370" s="1" t="s">
        <v>15</v>
      </c>
      <c r="I370" s="2" t="s">
        <v>25</v>
      </c>
      <c r="J370" s="1">
        <v>5</v>
      </c>
      <c r="K370" s="1" t="s">
        <v>15</v>
      </c>
      <c r="L370" s="1">
        <v>11</v>
      </c>
      <c r="O370" s="1"/>
      <c r="P370" s="18"/>
    </row>
    <row r="371" spans="1:16" ht="15.6" x14ac:dyDescent="0.3">
      <c r="A371" s="17"/>
      <c r="B371" s="2" t="s">
        <v>9</v>
      </c>
      <c r="F371" s="1">
        <v>1989</v>
      </c>
      <c r="G371" s="20" t="s">
        <v>25</v>
      </c>
      <c r="H371" s="1" t="s">
        <v>15</v>
      </c>
      <c r="I371" s="2" t="s">
        <v>46</v>
      </c>
      <c r="J371" s="1">
        <v>28</v>
      </c>
      <c r="K371" s="1" t="s">
        <v>15</v>
      </c>
      <c r="L371" s="1">
        <v>5</v>
      </c>
      <c r="O371" s="1"/>
      <c r="P371" s="18"/>
    </row>
    <row r="372" spans="1:16" ht="15.6" x14ac:dyDescent="0.3">
      <c r="A372" s="17">
        <v>19</v>
      </c>
      <c r="B372" s="2" t="s">
        <v>40</v>
      </c>
      <c r="G372" s="3"/>
      <c r="I372" s="3"/>
      <c r="O372" s="1"/>
      <c r="P372" s="18"/>
    </row>
    <row r="373" spans="1:16" ht="15.6" x14ac:dyDescent="0.3">
      <c r="A373" s="3"/>
      <c r="G373" s="19" t="s">
        <v>22</v>
      </c>
      <c r="O373" s="1"/>
      <c r="P373" s="18"/>
    </row>
    <row r="374" spans="1:16" ht="15.6" x14ac:dyDescent="0.3">
      <c r="A374" s="3"/>
      <c r="F374" s="1">
        <v>1989</v>
      </c>
      <c r="G374" s="2" t="s">
        <v>46</v>
      </c>
      <c r="H374" s="1" t="s">
        <v>15</v>
      </c>
      <c r="I374" s="2" t="s">
        <v>12</v>
      </c>
      <c r="J374" s="1">
        <v>14</v>
      </c>
      <c r="K374" s="1" t="s">
        <v>15</v>
      </c>
      <c r="L374" s="1">
        <v>20</v>
      </c>
      <c r="O374" s="1"/>
      <c r="P374" s="18"/>
    </row>
    <row r="375" spans="1:16" ht="15.6" x14ac:dyDescent="0.3">
      <c r="A375" s="3"/>
      <c r="F375" s="1">
        <v>1989</v>
      </c>
      <c r="G375" s="20" t="s">
        <v>12</v>
      </c>
      <c r="H375" s="1" t="s">
        <v>15</v>
      </c>
      <c r="I375" s="2" t="s">
        <v>46</v>
      </c>
      <c r="J375" s="1">
        <v>10</v>
      </c>
      <c r="K375" s="1" t="s">
        <v>15</v>
      </c>
      <c r="L375" s="1">
        <v>12</v>
      </c>
      <c r="O375" s="1"/>
      <c r="P375" s="18"/>
    </row>
    <row r="376" spans="1:16" ht="15.6" x14ac:dyDescent="0.3">
      <c r="A376" s="3"/>
      <c r="G376" s="3"/>
      <c r="I376" s="3"/>
      <c r="O376" s="1"/>
      <c r="P376" s="18"/>
    </row>
    <row r="377" spans="1:16" ht="15.6" x14ac:dyDescent="0.3">
      <c r="A377" s="3"/>
      <c r="G377" s="19" t="s">
        <v>13</v>
      </c>
      <c r="O377" s="1"/>
      <c r="P377" s="18"/>
    </row>
    <row r="378" spans="1:16" ht="15.6" x14ac:dyDescent="0.3">
      <c r="A378" s="3"/>
      <c r="F378" s="1">
        <v>1989</v>
      </c>
      <c r="G378" s="20" t="s">
        <v>25</v>
      </c>
      <c r="H378" s="1" t="s">
        <v>15</v>
      </c>
      <c r="I378" s="2" t="s">
        <v>19</v>
      </c>
      <c r="J378" s="1">
        <v>18</v>
      </c>
      <c r="K378" s="1" t="s">
        <v>15</v>
      </c>
      <c r="L378" s="1">
        <v>4</v>
      </c>
      <c r="O378" s="1"/>
      <c r="P378" s="18"/>
    </row>
    <row r="379" spans="1:16" ht="15.6" x14ac:dyDescent="0.3">
      <c r="F379" s="1">
        <v>1989</v>
      </c>
      <c r="G379" s="2" t="s">
        <v>19</v>
      </c>
      <c r="H379" s="1" t="s">
        <v>15</v>
      </c>
      <c r="I379" s="2" t="s">
        <v>25</v>
      </c>
      <c r="J379" s="1">
        <v>4</v>
      </c>
      <c r="K379" s="1" t="s">
        <v>15</v>
      </c>
      <c r="L379" s="1">
        <v>28</v>
      </c>
      <c r="O379" s="1"/>
      <c r="P379" s="18"/>
    </row>
    <row r="380" spans="1:16" ht="15.6" x14ac:dyDescent="0.3">
      <c r="A380" s="3"/>
      <c r="G380" s="3"/>
      <c r="I380" s="19"/>
      <c r="O380" s="1"/>
      <c r="P380" s="18"/>
    </row>
    <row r="381" spans="1:16" ht="15.6" x14ac:dyDescent="0.3">
      <c r="A381" s="3"/>
      <c r="G381" s="3"/>
      <c r="I381" s="19"/>
      <c r="O381" s="1"/>
      <c r="P381" s="18"/>
    </row>
    <row r="382" spans="1:16" ht="15.6" x14ac:dyDescent="0.3">
      <c r="A382" s="11"/>
      <c r="B382" s="12" t="s">
        <v>78</v>
      </c>
      <c r="C382" s="11"/>
      <c r="D382" s="11"/>
      <c r="E382" s="11"/>
      <c r="F382" s="11"/>
      <c r="G382" s="13" t="s">
        <v>79</v>
      </c>
      <c r="H382" s="14"/>
      <c r="I382" s="14"/>
      <c r="J382" s="11"/>
      <c r="K382" s="11"/>
      <c r="L382" s="11"/>
      <c r="M382" s="15"/>
      <c r="N382" s="11"/>
      <c r="O382" s="15"/>
      <c r="P382" s="16"/>
    </row>
    <row r="383" spans="1:16" ht="15.6" x14ac:dyDescent="0.3">
      <c r="A383" s="17">
        <v>1</v>
      </c>
      <c r="B383" s="2" t="s">
        <v>19</v>
      </c>
      <c r="G383" s="19" t="s">
        <v>20</v>
      </c>
      <c r="O383" s="1"/>
      <c r="P383" s="16"/>
    </row>
    <row r="384" spans="1:16" ht="15.6" x14ac:dyDescent="0.3">
      <c r="A384" s="17">
        <v>2</v>
      </c>
      <c r="B384" s="2" t="s">
        <v>25</v>
      </c>
      <c r="F384" s="1">
        <v>1990</v>
      </c>
      <c r="G384" s="20" t="s">
        <v>25</v>
      </c>
      <c r="H384" s="1" t="s">
        <v>15</v>
      </c>
      <c r="I384" s="2" t="s">
        <v>80</v>
      </c>
      <c r="J384" s="1">
        <v>7</v>
      </c>
      <c r="K384" s="1" t="s">
        <v>15</v>
      </c>
      <c r="L384" s="1">
        <v>4</v>
      </c>
      <c r="O384" s="1"/>
      <c r="P384" s="18"/>
    </row>
    <row r="385" spans="1:16" ht="15.6" x14ac:dyDescent="0.3">
      <c r="A385" s="17">
        <v>3</v>
      </c>
      <c r="B385" s="2" t="s">
        <v>46</v>
      </c>
      <c r="F385" s="1">
        <v>1990</v>
      </c>
      <c r="G385" s="2" t="s">
        <v>80</v>
      </c>
      <c r="H385" s="1" t="s">
        <v>15</v>
      </c>
      <c r="I385" s="2" t="s">
        <v>25</v>
      </c>
      <c r="J385" s="1">
        <v>2</v>
      </c>
      <c r="K385" s="1" t="s">
        <v>15</v>
      </c>
      <c r="L385" s="1">
        <v>22</v>
      </c>
      <c r="O385" s="1"/>
      <c r="P385" s="18"/>
    </row>
    <row r="386" spans="1:16" ht="15.6" x14ac:dyDescent="0.3">
      <c r="A386" s="17">
        <v>4</v>
      </c>
      <c r="B386" s="2" t="s">
        <v>71</v>
      </c>
      <c r="G386" s="19"/>
      <c r="I386" s="3"/>
      <c r="O386" s="1"/>
      <c r="P386" s="18"/>
    </row>
    <row r="387" spans="1:16" ht="15.6" x14ac:dyDescent="0.3">
      <c r="A387" s="17">
        <v>5</v>
      </c>
      <c r="B387" s="2" t="s">
        <v>68</v>
      </c>
      <c r="F387" s="1">
        <v>1990</v>
      </c>
      <c r="G387" s="20" t="s">
        <v>19</v>
      </c>
      <c r="H387" s="1" t="s">
        <v>15</v>
      </c>
      <c r="I387" s="2" t="s">
        <v>51</v>
      </c>
      <c r="J387" s="1">
        <v>38</v>
      </c>
      <c r="K387" s="1" t="s">
        <v>15</v>
      </c>
      <c r="L387" s="1">
        <v>3</v>
      </c>
      <c r="O387" s="1"/>
      <c r="P387" s="18"/>
    </row>
    <row r="388" spans="1:16" ht="15.6" x14ac:dyDescent="0.3">
      <c r="A388" s="17"/>
      <c r="B388" s="2" t="s">
        <v>80</v>
      </c>
      <c r="F388" s="1">
        <v>1990</v>
      </c>
      <c r="G388" s="2" t="s">
        <v>51</v>
      </c>
      <c r="H388" s="1" t="s">
        <v>15</v>
      </c>
      <c r="I388" s="2" t="s">
        <v>19</v>
      </c>
      <c r="J388" s="1">
        <v>6</v>
      </c>
      <c r="K388" s="1" t="s">
        <v>15</v>
      </c>
      <c r="L388" s="1">
        <v>26</v>
      </c>
      <c r="O388" s="1"/>
      <c r="P388" s="18"/>
    </row>
    <row r="389" spans="1:16" ht="15.6" x14ac:dyDescent="0.3">
      <c r="A389" s="17"/>
      <c r="B389" s="2" t="s">
        <v>51</v>
      </c>
      <c r="G389" s="19"/>
      <c r="I389" s="3"/>
      <c r="O389" s="1"/>
      <c r="P389" s="18"/>
    </row>
    <row r="390" spans="1:16" ht="15.6" x14ac:dyDescent="0.3">
      <c r="A390" s="17"/>
      <c r="B390" s="2" t="s">
        <v>43</v>
      </c>
      <c r="F390" s="1">
        <v>1990</v>
      </c>
      <c r="G390" s="20" t="s">
        <v>71</v>
      </c>
      <c r="H390" s="1" t="s">
        <v>15</v>
      </c>
      <c r="I390" s="2" t="s">
        <v>43</v>
      </c>
      <c r="J390" s="1">
        <v>4</v>
      </c>
      <c r="K390" s="1" t="s">
        <v>15</v>
      </c>
      <c r="L390" s="1">
        <v>3</v>
      </c>
      <c r="O390" s="1"/>
      <c r="P390" s="18"/>
    </row>
    <row r="391" spans="1:16" ht="15.6" x14ac:dyDescent="0.3">
      <c r="A391" s="17">
        <v>9</v>
      </c>
      <c r="B391" s="2" t="s">
        <v>81</v>
      </c>
      <c r="F391" s="1">
        <v>1990</v>
      </c>
      <c r="G391" s="2" t="s">
        <v>43</v>
      </c>
      <c r="H391" s="1" t="s">
        <v>15</v>
      </c>
      <c r="I391" s="2" t="s">
        <v>71</v>
      </c>
      <c r="J391" s="1">
        <v>3</v>
      </c>
      <c r="K391" s="1" t="s">
        <v>15</v>
      </c>
      <c r="L391" s="1">
        <v>6</v>
      </c>
      <c r="O391" s="1"/>
      <c r="P391" s="18"/>
    </row>
    <row r="392" spans="1:16" ht="15.6" x14ac:dyDescent="0.3">
      <c r="A392" s="17"/>
      <c r="B392" s="2" t="s">
        <v>82</v>
      </c>
      <c r="G392" s="19"/>
      <c r="I392" s="3"/>
      <c r="O392" s="1"/>
      <c r="P392" s="18"/>
    </row>
    <row r="393" spans="1:16" ht="15.6" x14ac:dyDescent="0.3">
      <c r="A393" s="17"/>
      <c r="B393" s="2" t="s">
        <v>83</v>
      </c>
      <c r="F393" s="1">
        <v>1990</v>
      </c>
      <c r="G393" s="2" t="s">
        <v>68</v>
      </c>
      <c r="H393" s="1" t="s">
        <v>15</v>
      </c>
      <c r="I393" s="2" t="s">
        <v>46</v>
      </c>
      <c r="J393" s="1">
        <v>11</v>
      </c>
      <c r="K393" s="1" t="s">
        <v>15</v>
      </c>
      <c r="L393" s="1">
        <v>3</v>
      </c>
      <c r="O393" s="1"/>
      <c r="P393" s="18"/>
    </row>
    <row r="394" spans="1:16" ht="15.6" x14ac:dyDescent="0.3">
      <c r="A394" s="17">
        <v>13</v>
      </c>
      <c r="B394" s="2" t="s">
        <v>44</v>
      </c>
      <c r="F394" s="1">
        <v>1990</v>
      </c>
      <c r="G394" s="20" t="s">
        <v>46</v>
      </c>
      <c r="H394" s="1" t="s">
        <v>15</v>
      </c>
      <c r="I394" s="2" t="s">
        <v>68</v>
      </c>
      <c r="J394" s="1">
        <v>18</v>
      </c>
      <c r="K394" s="1" t="s">
        <v>15</v>
      </c>
      <c r="L394" s="1">
        <v>6</v>
      </c>
      <c r="O394" s="1"/>
      <c r="P394" s="18"/>
    </row>
    <row r="395" spans="1:16" ht="15.6" x14ac:dyDescent="0.3">
      <c r="A395" s="17"/>
      <c r="B395" s="2" t="s">
        <v>84</v>
      </c>
      <c r="G395" s="19"/>
      <c r="I395" s="3"/>
      <c r="O395" s="1"/>
      <c r="P395" s="18"/>
    </row>
    <row r="396" spans="1:16" ht="15.6" x14ac:dyDescent="0.3">
      <c r="A396" s="17"/>
      <c r="B396" s="2" t="s">
        <v>12</v>
      </c>
      <c r="G396" s="19" t="s">
        <v>21</v>
      </c>
      <c r="I396" s="3"/>
      <c r="O396" s="1"/>
      <c r="P396" s="18"/>
    </row>
    <row r="397" spans="1:16" ht="15.6" x14ac:dyDescent="0.3">
      <c r="A397" s="17">
        <v>16</v>
      </c>
      <c r="B397" s="2" t="s">
        <v>63</v>
      </c>
      <c r="F397" s="1">
        <v>1990</v>
      </c>
      <c r="G397" s="20" t="s">
        <v>25</v>
      </c>
      <c r="H397" s="1" t="s">
        <v>15</v>
      </c>
      <c r="I397" s="2" t="s">
        <v>71</v>
      </c>
      <c r="J397" s="1">
        <v>10</v>
      </c>
      <c r="K397" s="1" t="s">
        <v>15</v>
      </c>
      <c r="L397" s="1">
        <v>4</v>
      </c>
      <c r="O397" s="1"/>
      <c r="P397" s="18"/>
    </row>
    <row r="398" spans="1:16" ht="15.6" x14ac:dyDescent="0.3">
      <c r="A398" s="17"/>
      <c r="B398" s="2" t="s">
        <v>3</v>
      </c>
      <c r="F398" s="1">
        <v>1990</v>
      </c>
      <c r="G398" s="2" t="s">
        <v>71</v>
      </c>
      <c r="H398" s="1" t="s">
        <v>15</v>
      </c>
      <c r="I398" s="2" t="s">
        <v>25</v>
      </c>
      <c r="J398" s="1">
        <v>6</v>
      </c>
      <c r="K398" s="1" t="s">
        <v>15</v>
      </c>
      <c r="L398" s="1">
        <v>8</v>
      </c>
      <c r="O398" s="1"/>
      <c r="P398" s="18"/>
    </row>
    <row r="399" spans="1:16" ht="15.6" x14ac:dyDescent="0.3">
      <c r="G399" s="19"/>
      <c r="I399" s="3"/>
      <c r="O399" s="1"/>
      <c r="P399" s="18"/>
    </row>
    <row r="400" spans="1:16" ht="15.6" x14ac:dyDescent="0.3">
      <c r="F400" s="1">
        <v>1990</v>
      </c>
      <c r="G400" s="2" t="s">
        <v>46</v>
      </c>
      <c r="H400" s="1" t="s">
        <v>15</v>
      </c>
      <c r="I400" s="2" t="s">
        <v>19</v>
      </c>
      <c r="J400" s="1">
        <v>16</v>
      </c>
      <c r="K400" s="1" t="s">
        <v>15</v>
      </c>
      <c r="L400" s="1">
        <v>30</v>
      </c>
      <c r="O400" s="1"/>
      <c r="P400" s="18"/>
    </row>
    <row r="401" spans="1:16" ht="15.6" x14ac:dyDescent="0.3">
      <c r="A401" s="3"/>
      <c r="F401" s="1">
        <v>1990</v>
      </c>
      <c r="G401" s="20" t="s">
        <v>19</v>
      </c>
      <c r="H401" s="1" t="s">
        <v>15</v>
      </c>
      <c r="I401" s="2" t="s">
        <v>46</v>
      </c>
      <c r="J401" s="1">
        <v>13</v>
      </c>
      <c r="K401" s="1" t="s">
        <v>15</v>
      </c>
      <c r="L401" s="1">
        <v>2</v>
      </c>
      <c r="O401" s="1"/>
      <c r="P401" s="18"/>
    </row>
    <row r="402" spans="1:16" ht="15.6" x14ac:dyDescent="0.3">
      <c r="A402" s="3"/>
      <c r="G402" s="19"/>
      <c r="I402" s="3"/>
      <c r="O402" s="1"/>
      <c r="P402" s="18"/>
    </row>
    <row r="403" spans="1:16" ht="15.6" x14ac:dyDescent="0.3">
      <c r="A403" s="3"/>
      <c r="G403" s="19" t="s">
        <v>22</v>
      </c>
      <c r="O403" s="1"/>
      <c r="P403" s="18"/>
    </row>
    <row r="404" spans="1:16" ht="15.6" x14ac:dyDescent="0.3">
      <c r="A404" s="3"/>
      <c r="F404" s="1">
        <v>1990</v>
      </c>
      <c r="G404" s="2" t="s">
        <v>71</v>
      </c>
      <c r="H404" s="1" t="s">
        <v>15</v>
      </c>
      <c r="I404" s="2" t="s">
        <v>46</v>
      </c>
      <c r="J404" s="1">
        <v>4</v>
      </c>
      <c r="K404" s="1" t="s">
        <v>15</v>
      </c>
      <c r="L404" s="1">
        <v>14</v>
      </c>
      <c r="O404" s="1"/>
      <c r="P404" s="18"/>
    </row>
    <row r="405" spans="1:16" ht="15.6" x14ac:dyDescent="0.3">
      <c r="A405" s="3"/>
      <c r="F405" s="1">
        <v>1990</v>
      </c>
      <c r="G405" s="20" t="s">
        <v>46</v>
      </c>
      <c r="H405" s="1" t="s">
        <v>15</v>
      </c>
      <c r="I405" s="2" t="s">
        <v>71</v>
      </c>
      <c r="J405" s="1">
        <v>8</v>
      </c>
      <c r="K405" s="1" t="s">
        <v>15</v>
      </c>
      <c r="L405" s="1">
        <v>11</v>
      </c>
      <c r="O405" s="1"/>
      <c r="P405" s="18"/>
    </row>
    <row r="406" spans="1:16" ht="15.6" x14ac:dyDescent="0.3">
      <c r="A406" s="3"/>
      <c r="G406" s="3"/>
      <c r="I406" s="3"/>
      <c r="O406" s="1"/>
      <c r="P406" s="18"/>
    </row>
    <row r="407" spans="1:16" ht="15.6" x14ac:dyDescent="0.3">
      <c r="A407" s="3"/>
      <c r="G407" s="19" t="s">
        <v>13</v>
      </c>
      <c r="O407" s="1"/>
      <c r="P407" s="18"/>
    </row>
    <row r="408" spans="1:16" ht="15.6" x14ac:dyDescent="0.3">
      <c r="A408" s="3"/>
      <c r="F408" s="1">
        <v>1990</v>
      </c>
      <c r="G408" s="2" t="s">
        <v>25</v>
      </c>
      <c r="H408" s="1" t="s">
        <v>15</v>
      </c>
      <c r="I408" s="2" t="s">
        <v>19</v>
      </c>
      <c r="J408" s="1">
        <v>7</v>
      </c>
      <c r="K408" s="1" t="s">
        <v>15</v>
      </c>
      <c r="L408" s="1">
        <v>11</v>
      </c>
      <c r="O408" s="1"/>
      <c r="P408" s="18"/>
    </row>
    <row r="409" spans="1:16" ht="15.6" x14ac:dyDescent="0.3">
      <c r="F409" s="1">
        <v>1990</v>
      </c>
      <c r="G409" s="20" t="s">
        <v>19</v>
      </c>
      <c r="H409" s="1" t="s">
        <v>15</v>
      </c>
      <c r="I409" s="2" t="s">
        <v>25</v>
      </c>
      <c r="J409" s="1">
        <v>8</v>
      </c>
      <c r="K409" s="1" t="s">
        <v>15</v>
      </c>
      <c r="L409" s="1">
        <v>5</v>
      </c>
      <c r="O409" s="1"/>
      <c r="P409" s="18"/>
    </row>
    <row r="410" spans="1:16" ht="15.6" x14ac:dyDescent="0.3">
      <c r="A410" s="3"/>
      <c r="G410" s="3"/>
      <c r="I410" s="19"/>
      <c r="O410" s="1"/>
      <c r="P410" s="18"/>
    </row>
    <row r="411" spans="1:16" ht="15.6" x14ac:dyDescent="0.3">
      <c r="A411" s="3"/>
      <c r="G411" s="3"/>
      <c r="I411" s="19"/>
      <c r="O411" s="1"/>
      <c r="P411" s="18"/>
    </row>
    <row r="412" spans="1:16" ht="15.6" x14ac:dyDescent="0.3">
      <c r="A412" s="11"/>
      <c r="B412" s="12" t="s">
        <v>85</v>
      </c>
      <c r="C412" s="11"/>
      <c r="D412" s="11"/>
      <c r="E412" s="11"/>
      <c r="F412" s="11"/>
      <c r="G412" s="13" t="s">
        <v>86</v>
      </c>
      <c r="H412" s="14"/>
      <c r="I412" s="14"/>
      <c r="J412" s="11"/>
      <c r="K412" s="11"/>
      <c r="L412" s="11"/>
      <c r="M412" s="15"/>
      <c r="N412" s="11"/>
      <c r="O412" s="15"/>
      <c r="P412" s="16"/>
    </row>
    <row r="413" spans="1:16" ht="15.6" x14ac:dyDescent="0.3">
      <c r="A413" s="17">
        <v>1</v>
      </c>
      <c r="B413" s="2" t="s">
        <v>68</v>
      </c>
      <c r="G413" s="19" t="s">
        <v>20</v>
      </c>
      <c r="O413" s="1"/>
      <c r="P413" s="16"/>
    </row>
    <row r="414" spans="1:16" ht="15.6" x14ac:dyDescent="0.3">
      <c r="A414" s="17">
        <v>2</v>
      </c>
      <c r="B414" s="2" t="s">
        <v>66</v>
      </c>
      <c r="F414" s="1">
        <v>1991</v>
      </c>
      <c r="G414" s="20" t="s">
        <v>19</v>
      </c>
      <c r="H414" s="1" t="s">
        <v>15</v>
      </c>
      <c r="I414" s="2" t="s">
        <v>51</v>
      </c>
      <c r="J414" s="1">
        <v>35</v>
      </c>
      <c r="K414" s="1" t="s">
        <v>15</v>
      </c>
      <c r="L414" s="1">
        <v>8</v>
      </c>
      <c r="O414" s="1"/>
      <c r="P414" s="18"/>
    </row>
    <row r="415" spans="1:16" ht="15.6" x14ac:dyDescent="0.3">
      <c r="A415" s="17">
        <v>3</v>
      </c>
      <c r="B415" s="2" t="s">
        <v>19</v>
      </c>
      <c r="F415" s="1">
        <v>1991</v>
      </c>
      <c r="G415" s="2" t="s">
        <v>51</v>
      </c>
      <c r="H415" s="1" t="s">
        <v>15</v>
      </c>
      <c r="I415" s="2" t="s">
        <v>19</v>
      </c>
      <c r="J415" s="1">
        <v>2</v>
      </c>
      <c r="K415" s="1" t="s">
        <v>15</v>
      </c>
      <c r="L415" s="1">
        <v>12</v>
      </c>
      <c r="O415" s="1"/>
      <c r="P415" s="18"/>
    </row>
    <row r="416" spans="1:16" ht="15.6" x14ac:dyDescent="0.3">
      <c r="A416" s="17">
        <v>4</v>
      </c>
      <c r="B416" s="2" t="s">
        <v>80</v>
      </c>
      <c r="G416" s="19"/>
      <c r="I416" s="3"/>
      <c r="O416" s="1"/>
      <c r="P416" s="18"/>
    </row>
    <row r="417" spans="1:16" ht="15.6" x14ac:dyDescent="0.3">
      <c r="A417" s="17">
        <v>5</v>
      </c>
      <c r="B417" s="2" t="s">
        <v>87</v>
      </c>
      <c r="F417" s="1">
        <v>1991</v>
      </c>
      <c r="G417" s="20" t="s">
        <v>80</v>
      </c>
      <c r="H417" s="1" t="s">
        <v>15</v>
      </c>
      <c r="I417" s="2" t="s">
        <v>88</v>
      </c>
      <c r="J417" s="1">
        <v>38</v>
      </c>
      <c r="K417" s="1" t="s">
        <v>15</v>
      </c>
      <c r="L417" s="1">
        <v>4</v>
      </c>
      <c r="O417" s="1"/>
      <c r="P417" s="18"/>
    </row>
    <row r="418" spans="1:16" ht="15.6" x14ac:dyDescent="0.3">
      <c r="A418" s="17"/>
      <c r="B418" s="2" t="s">
        <v>88</v>
      </c>
      <c r="F418" s="1">
        <v>1991</v>
      </c>
      <c r="G418" s="2" t="s">
        <v>88</v>
      </c>
      <c r="H418" s="1" t="s">
        <v>15</v>
      </c>
      <c r="I418" s="2" t="s">
        <v>80</v>
      </c>
      <c r="J418" s="1">
        <v>4</v>
      </c>
      <c r="K418" s="1" t="s">
        <v>15</v>
      </c>
      <c r="L418" s="1">
        <v>15</v>
      </c>
      <c r="O418" s="1"/>
      <c r="P418" s="18"/>
    </row>
    <row r="419" spans="1:16" ht="15.6" x14ac:dyDescent="0.3">
      <c r="A419" s="17"/>
      <c r="B419" s="2" t="s">
        <v>51</v>
      </c>
      <c r="G419" s="19"/>
      <c r="I419" s="3"/>
      <c r="O419" s="1"/>
      <c r="P419" s="18"/>
    </row>
    <row r="420" spans="1:16" ht="15.6" x14ac:dyDescent="0.3">
      <c r="A420" s="17"/>
      <c r="B420" s="2" t="s">
        <v>46</v>
      </c>
      <c r="F420" s="1">
        <v>1991</v>
      </c>
      <c r="G420" s="20" t="s">
        <v>66</v>
      </c>
      <c r="H420" s="1" t="s">
        <v>15</v>
      </c>
      <c r="I420" s="2" t="s">
        <v>46</v>
      </c>
      <c r="J420" s="1">
        <v>15</v>
      </c>
      <c r="K420" s="1" t="s">
        <v>15</v>
      </c>
      <c r="L420" s="1">
        <v>6</v>
      </c>
      <c r="O420" s="1"/>
      <c r="P420" s="18"/>
    </row>
    <row r="421" spans="1:16" ht="15.6" x14ac:dyDescent="0.3">
      <c r="A421" s="17">
        <v>9</v>
      </c>
      <c r="B421" s="2" t="s">
        <v>81</v>
      </c>
      <c r="F421" s="1">
        <v>1991</v>
      </c>
      <c r="G421" s="2" t="s">
        <v>46</v>
      </c>
      <c r="H421" s="1" t="s">
        <v>15</v>
      </c>
      <c r="I421" s="2" t="s">
        <v>66</v>
      </c>
      <c r="J421" s="1">
        <v>8</v>
      </c>
      <c r="K421" s="1" t="s">
        <v>15</v>
      </c>
      <c r="L421" s="1">
        <v>8</v>
      </c>
      <c r="O421" s="1"/>
      <c r="P421" s="18"/>
    </row>
    <row r="422" spans="1:16" ht="15.6" x14ac:dyDescent="0.3">
      <c r="A422" s="17"/>
      <c r="B422" s="2" t="s">
        <v>63</v>
      </c>
      <c r="G422" s="19"/>
      <c r="I422" s="3"/>
      <c r="O422" s="1"/>
      <c r="P422" s="18"/>
    </row>
    <row r="423" spans="1:16" ht="15.6" x14ac:dyDescent="0.3">
      <c r="A423" s="17"/>
      <c r="B423" s="2" t="s">
        <v>44</v>
      </c>
      <c r="F423" s="1">
        <v>1991</v>
      </c>
      <c r="G423" s="2" t="s">
        <v>87</v>
      </c>
      <c r="H423" s="1" t="s">
        <v>15</v>
      </c>
      <c r="I423" s="2" t="s">
        <v>68</v>
      </c>
      <c r="J423" s="1">
        <v>9</v>
      </c>
      <c r="K423" s="1" t="s">
        <v>15</v>
      </c>
      <c r="L423" s="1">
        <v>11</v>
      </c>
      <c r="O423" s="1"/>
      <c r="P423" s="18"/>
    </row>
    <row r="424" spans="1:16" ht="15.6" x14ac:dyDescent="0.3">
      <c r="A424" s="17"/>
      <c r="B424" s="2" t="s">
        <v>25</v>
      </c>
      <c r="F424" s="1">
        <v>1991</v>
      </c>
      <c r="G424" s="20" t="s">
        <v>68</v>
      </c>
      <c r="H424" s="1" t="s">
        <v>15</v>
      </c>
      <c r="I424" s="2" t="s">
        <v>87</v>
      </c>
      <c r="J424" s="1">
        <v>11</v>
      </c>
      <c r="K424" s="1" t="s">
        <v>15</v>
      </c>
      <c r="L424" s="1">
        <v>10</v>
      </c>
      <c r="O424" s="1"/>
      <c r="P424" s="18"/>
    </row>
    <row r="425" spans="1:16" ht="15.6" x14ac:dyDescent="0.3">
      <c r="A425" s="17">
        <v>13</v>
      </c>
      <c r="B425" s="2" t="s">
        <v>89</v>
      </c>
      <c r="G425" s="19"/>
      <c r="I425" s="3"/>
      <c r="O425" s="1"/>
      <c r="P425" s="18"/>
    </row>
    <row r="426" spans="1:16" ht="15.6" x14ac:dyDescent="0.3">
      <c r="A426" s="17"/>
      <c r="B426" s="2" t="s">
        <v>90</v>
      </c>
      <c r="G426" s="19" t="s">
        <v>21</v>
      </c>
      <c r="I426" s="3"/>
      <c r="O426" s="1"/>
      <c r="P426" s="18"/>
    </row>
    <row r="427" spans="1:16" ht="15.6" x14ac:dyDescent="0.3">
      <c r="A427" s="17"/>
      <c r="B427" s="2" t="s">
        <v>45</v>
      </c>
      <c r="F427" s="1">
        <v>1991</v>
      </c>
      <c r="G427" s="2" t="s">
        <v>68</v>
      </c>
      <c r="H427" s="1" t="s">
        <v>15</v>
      </c>
      <c r="I427" s="2" t="s">
        <v>19</v>
      </c>
      <c r="J427" s="1">
        <v>12</v>
      </c>
      <c r="K427" s="1" t="s">
        <v>15</v>
      </c>
      <c r="L427" s="1">
        <v>12</v>
      </c>
      <c r="O427" s="1"/>
      <c r="P427" s="18"/>
    </row>
    <row r="428" spans="1:16" ht="15.6" x14ac:dyDescent="0.3">
      <c r="A428" s="17"/>
      <c r="B428" s="2" t="s">
        <v>40</v>
      </c>
      <c r="F428" s="1">
        <v>1991</v>
      </c>
      <c r="G428" s="2" t="s">
        <v>19</v>
      </c>
      <c r="H428" s="1" t="s">
        <v>15</v>
      </c>
      <c r="I428" s="2" t="s">
        <v>68</v>
      </c>
      <c r="J428" s="1">
        <v>4</v>
      </c>
      <c r="K428" s="1" t="s">
        <v>15</v>
      </c>
      <c r="L428" s="1">
        <v>15</v>
      </c>
      <c r="O428" s="1"/>
      <c r="P428" s="18"/>
    </row>
    <row r="429" spans="1:16" ht="15.6" x14ac:dyDescent="0.3">
      <c r="A429" s="17">
        <v>17</v>
      </c>
      <c r="B429" s="2" t="s">
        <v>84</v>
      </c>
      <c r="G429" s="19"/>
      <c r="I429" s="3"/>
      <c r="O429" s="1"/>
      <c r="P429" s="18"/>
    </row>
    <row r="430" spans="1:16" ht="15.6" x14ac:dyDescent="0.3">
      <c r="F430" s="1">
        <v>1991</v>
      </c>
      <c r="G430" s="20" t="s">
        <v>66</v>
      </c>
      <c r="H430" s="1" t="s">
        <v>15</v>
      </c>
      <c r="I430" s="2" t="s">
        <v>80</v>
      </c>
      <c r="J430" s="1">
        <v>14</v>
      </c>
      <c r="K430" s="1" t="s">
        <v>15</v>
      </c>
      <c r="L430" s="1">
        <v>1</v>
      </c>
      <c r="O430" s="1"/>
      <c r="P430" s="18"/>
    </row>
    <row r="431" spans="1:16" ht="15.6" x14ac:dyDescent="0.3">
      <c r="F431" s="1">
        <v>1991</v>
      </c>
      <c r="G431" s="2" t="s">
        <v>80</v>
      </c>
      <c r="H431" s="1" t="s">
        <v>15</v>
      </c>
      <c r="I431" s="2" t="s">
        <v>66</v>
      </c>
      <c r="J431" s="1">
        <v>4</v>
      </c>
      <c r="K431" s="1" t="s">
        <v>15</v>
      </c>
      <c r="L431" s="1">
        <v>8</v>
      </c>
      <c r="O431" s="1"/>
      <c r="P431" s="18"/>
    </row>
    <row r="432" spans="1:16" ht="15.6" x14ac:dyDescent="0.3">
      <c r="G432" s="19"/>
      <c r="I432" s="3"/>
      <c r="O432" s="1"/>
      <c r="P432" s="18"/>
    </row>
    <row r="433" spans="1:16" ht="15.6" x14ac:dyDescent="0.3">
      <c r="A433" s="3"/>
      <c r="G433" s="19" t="s">
        <v>22</v>
      </c>
      <c r="O433" s="1"/>
      <c r="P433" s="18"/>
    </row>
    <row r="434" spans="1:16" ht="15.6" x14ac:dyDescent="0.3">
      <c r="A434" s="3"/>
      <c r="F434" s="1">
        <v>1991</v>
      </c>
      <c r="G434" s="20" t="s">
        <v>80</v>
      </c>
      <c r="H434" s="1" t="s">
        <v>15</v>
      </c>
      <c r="I434" s="2" t="s">
        <v>19</v>
      </c>
      <c r="J434" s="1">
        <v>6</v>
      </c>
      <c r="K434" s="1" t="s">
        <v>15</v>
      </c>
      <c r="L434" s="1">
        <v>21</v>
      </c>
      <c r="O434" s="1"/>
      <c r="P434" s="18"/>
    </row>
    <row r="435" spans="1:16" ht="15.6" x14ac:dyDescent="0.3">
      <c r="A435" s="3"/>
      <c r="F435" s="1">
        <v>1991</v>
      </c>
      <c r="G435" s="2" t="s">
        <v>19</v>
      </c>
      <c r="H435" s="1" t="s">
        <v>15</v>
      </c>
      <c r="I435" s="2" t="s">
        <v>80</v>
      </c>
      <c r="J435" s="1">
        <v>20</v>
      </c>
      <c r="K435" s="1" t="s">
        <v>15</v>
      </c>
      <c r="L435" s="1">
        <v>2</v>
      </c>
      <c r="O435" s="1"/>
      <c r="P435" s="18"/>
    </row>
    <row r="436" spans="1:16" ht="15.6" x14ac:dyDescent="0.3">
      <c r="A436" s="3"/>
      <c r="G436" s="3"/>
      <c r="I436" s="3"/>
      <c r="O436" s="1"/>
      <c r="P436" s="18"/>
    </row>
    <row r="437" spans="1:16" ht="15.6" x14ac:dyDescent="0.3">
      <c r="A437" s="3"/>
      <c r="G437" s="19" t="s">
        <v>13</v>
      </c>
      <c r="O437" s="1"/>
      <c r="P437" s="18"/>
    </row>
    <row r="438" spans="1:16" ht="15.6" x14ac:dyDescent="0.3">
      <c r="A438" s="3"/>
      <c r="F438" s="1">
        <v>1991</v>
      </c>
      <c r="G438" s="2" t="s">
        <v>66</v>
      </c>
      <c r="H438" s="1" t="s">
        <v>15</v>
      </c>
      <c r="I438" s="2" t="s">
        <v>68</v>
      </c>
      <c r="J438" s="1">
        <v>5</v>
      </c>
      <c r="K438" s="1" t="s">
        <v>15</v>
      </c>
      <c r="L438" s="1">
        <v>9</v>
      </c>
      <c r="O438" s="1"/>
      <c r="P438" s="18"/>
    </row>
    <row r="439" spans="1:16" ht="15.6" x14ac:dyDescent="0.3">
      <c r="A439" s="3"/>
      <c r="F439" s="1">
        <v>1991</v>
      </c>
      <c r="G439" s="20" t="s">
        <v>68</v>
      </c>
      <c r="H439" s="1" t="s">
        <v>15</v>
      </c>
      <c r="I439" s="2" t="s">
        <v>66</v>
      </c>
      <c r="J439" s="1">
        <v>14</v>
      </c>
      <c r="K439" s="1" t="s">
        <v>15</v>
      </c>
      <c r="L439" s="1">
        <v>8</v>
      </c>
      <c r="O439" s="1"/>
      <c r="P439" s="18"/>
    </row>
    <row r="440" spans="1:16" ht="15.6" x14ac:dyDescent="0.3">
      <c r="A440" s="3"/>
      <c r="G440" s="3"/>
      <c r="I440" s="19"/>
      <c r="O440" s="1"/>
      <c r="P440" s="18"/>
    </row>
    <row r="441" spans="1:16" ht="15.6" x14ac:dyDescent="0.3">
      <c r="A441" s="3"/>
      <c r="G441" s="3"/>
      <c r="I441" s="19"/>
      <c r="O441" s="1"/>
      <c r="P441" s="18"/>
    </row>
    <row r="442" spans="1:16" ht="15.6" x14ac:dyDescent="0.3">
      <c r="A442" s="11"/>
      <c r="B442" s="12" t="s">
        <v>91</v>
      </c>
      <c r="C442" s="11"/>
      <c r="D442" s="11"/>
      <c r="E442" s="11"/>
      <c r="F442" s="11"/>
      <c r="G442" s="13" t="s">
        <v>92</v>
      </c>
      <c r="H442" s="14"/>
      <c r="I442" s="14"/>
      <c r="J442" s="11"/>
      <c r="K442" s="11"/>
      <c r="L442" s="11"/>
      <c r="M442" s="15"/>
      <c r="N442" s="11"/>
      <c r="O442" s="15"/>
      <c r="P442" s="16"/>
    </row>
    <row r="443" spans="1:16" ht="15.6" x14ac:dyDescent="0.3">
      <c r="A443" s="17">
        <v>1</v>
      </c>
      <c r="B443" s="2" t="s">
        <v>19</v>
      </c>
      <c r="G443" s="19" t="s">
        <v>20</v>
      </c>
      <c r="O443" s="1"/>
      <c r="P443" s="16"/>
    </row>
    <row r="444" spans="1:16" ht="15.6" x14ac:dyDescent="0.3">
      <c r="A444" s="17">
        <v>2</v>
      </c>
      <c r="B444" s="2" t="s">
        <v>43</v>
      </c>
      <c r="F444" s="1">
        <v>1992</v>
      </c>
      <c r="G444" s="2" t="s">
        <v>8</v>
      </c>
      <c r="H444" s="1" t="s">
        <v>15</v>
      </c>
      <c r="I444" s="2" t="s">
        <v>43</v>
      </c>
      <c r="J444" s="1">
        <v>9</v>
      </c>
      <c r="K444" s="1" t="s">
        <v>15</v>
      </c>
      <c r="L444" s="1">
        <v>8</v>
      </c>
      <c r="O444" s="1"/>
      <c r="P444" s="18"/>
    </row>
    <row r="445" spans="1:16" ht="15.6" x14ac:dyDescent="0.3">
      <c r="A445" s="17">
        <v>3</v>
      </c>
      <c r="B445" s="2" t="s">
        <v>5</v>
      </c>
      <c r="F445" s="1">
        <v>1992</v>
      </c>
      <c r="G445" s="20" t="s">
        <v>43</v>
      </c>
      <c r="H445" s="1" t="s">
        <v>15</v>
      </c>
      <c r="I445" s="2" t="s">
        <v>8</v>
      </c>
      <c r="J445" s="1">
        <v>6</v>
      </c>
      <c r="K445" s="1" t="s">
        <v>15</v>
      </c>
      <c r="L445" s="1">
        <v>4</v>
      </c>
      <c r="O445" s="1"/>
      <c r="P445" s="18"/>
    </row>
    <row r="446" spans="1:16" ht="15.6" x14ac:dyDescent="0.3">
      <c r="A446" s="17">
        <v>4</v>
      </c>
      <c r="B446" s="2" t="s">
        <v>51</v>
      </c>
      <c r="G446" s="19"/>
      <c r="I446" s="3"/>
      <c r="O446" s="1"/>
      <c r="P446" s="18"/>
    </row>
    <row r="447" spans="1:16" ht="15.6" x14ac:dyDescent="0.3">
      <c r="A447" s="17">
        <v>5</v>
      </c>
      <c r="B447" s="2" t="s">
        <v>46</v>
      </c>
      <c r="F447" s="1">
        <v>1992</v>
      </c>
      <c r="G447" s="2" t="s">
        <v>46</v>
      </c>
      <c r="H447" s="1" t="s">
        <v>15</v>
      </c>
      <c r="I447" s="2" t="s">
        <v>19</v>
      </c>
      <c r="J447" s="1">
        <v>10</v>
      </c>
      <c r="K447" s="1" t="s">
        <v>15</v>
      </c>
      <c r="L447" s="1">
        <v>10</v>
      </c>
      <c r="O447" s="1"/>
      <c r="P447" s="18"/>
    </row>
    <row r="448" spans="1:16" ht="15.6" x14ac:dyDescent="0.3">
      <c r="A448" s="17"/>
      <c r="B448" s="2" t="s">
        <v>73</v>
      </c>
      <c r="F448" s="1">
        <v>1992</v>
      </c>
      <c r="G448" s="20" t="s">
        <v>19</v>
      </c>
      <c r="H448" s="1" t="s">
        <v>15</v>
      </c>
      <c r="I448" s="2" t="s">
        <v>46</v>
      </c>
      <c r="J448" s="1">
        <v>25</v>
      </c>
      <c r="K448" s="1" t="s">
        <v>15</v>
      </c>
      <c r="L448" s="1">
        <v>12</v>
      </c>
      <c r="O448" s="1"/>
      <c r="P448" s="18"/>
    </row>
    <row r="449" spans="1:16" ht="15.6" x14ac:dyDescent="0.3">
      <c r="A449" s="17"/>
      <c r="B449" s="2" t="s">
        <v>8</v>
      </c>
      <c r="G449" s="19"/>
      <c r="I449" s="3"/>
      <c r="O449" s="1"/>
      <c r="P449" s="18"/>
    </row>
    <row r="450" spans="1:16" ht="15.6" x14ac:dyDescent="0.3">
      <c r="A450" s="17"/>
      <c r="B450" s="2" t="s">
        <v>87</v>
      </c>
      <c r="F450" s="1">
        <v>1992</v>
      </c>
      <c r="G450" s="2" t="s">
        <v>73</v>
      </c>
      <c r="H450" s="1" t="s">
        <v>15</v>
      </c>
      <c r="I450" s="2" t="s">
        <v>51</v>
      </c>
      <c r="J450" s="1">
        <v>11</v>
      </c>
      <c r="K450" s="1" t="s">
        <v>15</v>
      </c>
      <c r="L450" s="1">
        <v>21</v>
      </c>
      <c r="O450" s="1"/>
      <c r="P450" s="18"/>
    </row>
    <row r="451" spans="1:16" ht="15.6" x14ac:dyDescent="0.3">
      <c r="A451" s="17">
        <v>9</v>
      </c>
      <c r="B451" s="2" t="s">
        <v>4</v>
      </c>
      <c r="F451" s="1">
        <v>1992</v>
      </c>
      <c r="G451" s="20" t="s">
        <v>51</v>
      </c>
      <c r="H451" s="1" t="s">
        <v>15</v>
      </c>
      <c r="I451" s="2" t="s">
        <v>73</v>
      </c>
      <c r="J451" s="1">
        <v>7</v>
      </c>
      <c r="K451" s="1" t="s">
        <v>15</v>
      </c>
      <c r="L451" s="1">
        <v>0</v>
      </c>
      <c r="O451" s="1"/>
      <c r="P451" s="18"/>
    </row>
    <row r="452" spans="1:16" ht="15.6" x14ac:dyDescent="0.3">
      <c r="A452" s="17"/>
      <c r="B452" s="2" t="s">
        <v>80</v>
      </c>
      <c r="G452" s="19"/>
      <c r="I452" s="3"/>
      <c r="O452" s="1"/>
      <c r="P452" s="18"/>
    </row>
    <row r="453" spans="1:16" ht="15.6" x14ac:dyDescent="0.3">
      <c r="A453" s="17"/>
      <c r="B453" s="2" t="s">
        <v>93</v>
      </c>
      <c r="F453" s="1">
        <v>1992</v>
      </c>
      <c r="G453" s="20" t="s">
        <v>5</v>
      </c>
      <c r="H453" s="1" t="s">
        <v>15</v>
      </c>
      <c r="I453" s="2" t="s">
        <v>87</v>
      </c>
      <c r="J453" s="1">
        <v>16</v>
      </c>
      <c r="K453" s="1" t="s">
        <v>15</v>
      </c>
      <c r="L453" s="1">
        <v>10</v>
      </c>
      <c r="O453" s="1"/>
      <c r="P453" s="18"/>
    </row>
    <row r="454" spans="1:16" ht="15.6" x14ac:dyDescent="0.3">
      <c r="A454" s="17"/>
      <c r="B454" s="2" t="s">
        <v>25</v>
      </c>
      <c r="F454" s="1">
        <v>1992</v>
      </c>
      <c r="G454" s="2" t="s">
        <v>87</v>
      </c>
      <c r="H454" s="1" t="s">
        <v>15</v>
      </c>
      <c r="I454" s="2" t="s">
        <v>5</v>
      </c>
      <c r="J454" s="1">
        <v>11</v>
      </c>
      <c r="K454" s="1" t="s">
        <v>15</v>
      </c>
      <c r="L454" s="1">
        <v>8</v>
      </c>
      <c r="O454" s="1"/>
      <c r="P454" s="18"/>
    </row>
    <row r="455" spans="1:16" ht="15.6" x14ac:dyDescent="0.3">
      <c r="A455" s="17">
        <v>13</v>
      </c>
      <c r="B455" s="2" t="s">
        <v>66</v>
      </c>
      <c r="G455" s="19"/>
      <c r="I455" s="3"/>
      <c r="O455" s="1"/>
      <c r="P455" s="18"/>
    </row>
    <row r="456" spans="1:16" ht="15.6" x14ac:dyDescent="0.3">
      <c r="A456" s="17"/>
      <c r="B456" s="2" t="s">
        <v>57</v>
      </c>
      <c r="G456" s="19" t="s">
        <v>21</v>
      </c>
      <c r="I456" s="3"/>
      <c r="O456" s="1"/>
      <c r="P456" s="18"/>
    </row>
    <row r="457" spans="1:16" ht="15.6" x14ac:dyDescent="0.3">
      <c r="A457" s="17"/>
      <c r="B457" s="2" t="s">
        <v>94</v>
      </c>
      <c r="F457" s="1">
        <v>1992</v>
      </c>
      <c r="G457" s="2" t="s">
        <v>51</v>
      </c>
      <c r="H457" s="1" t="s">
        <v>15</v>
      </c>
      <c r="I457" s="3" t="s">
        <v>81</v>
      </c>
      <c r="J457" s="1">
        <v>9</v>
      </c>
      <c r="K457" s="1" t="s">
        <v>15</v>
      </c>
      <c r="L457" s="1">
        <v>8</v>
      </c>
      <c r="O457" s="1"/>
      <c r="P457" s="18"/>
    </row>
    <row r="458" spans="1:16" ht="15.6" x14ac:dyDescent="0.3">
      <c r="A458" s="17"/>
      <c r="B458" s="2" t="s">
        <v>95</v>
      </c>
      <c r="F458" s="1">
        <v>1992</v>
      </c>
      <c r="G458" s="20" t="s">
        <v>43</v>
      </c>
      <c r="H458" s="1" t="s">
        <v>15</v>
      </c>
      <c r="I458" s="3" t="s">
        <v>25</v>
      </c>
      <c r="J458" s="1">
        <v>13</v>
      </c>
      <c r="K458" s="1" t="s">
        <v>15</v>
      </c>
      <c r="L458" s="1">
        <v>11</v>
      </c>
      <c r="O458" s="1"/>
      <c r="P458" s="18"/>
    </row>
    <row r="459" spans="1:16" ht="15.6" x14ac:dyDescent="0.3">
      <c r="A459" s="17">
        <v>17</v>
      </c>
      <c r="B459" s="2" t="s">
        <v>96</v>
      </c>
      <c r="G459" s="19"/>
      <c r="I459" s="3"/>
      <c r="O459" s="1"/>
      <c r="P459" s="18"/>
    </row>
    <row r="460" spans="1:16" ht="15.6" x14ac:dyDescent="0.3">
      <c r="A460" s="17"/>
      <c r="B460" s="2" t="s">
        <v>63</v>
      </c>
      <c r="F460" s="1">
        <v>1992</v>
      </c>
      <c r="G460" s="2" t="s">
        <v>19</v>
      </c>
      <c r="H460" s="1" t="s">
        <v>15</v>
      </c>
      <c r="I460" s="3" t="s">
        <v>12</v>
      </c>
      <c r="J460" s="1">
        <v>16</v>
      </c>
      <c r="K460" s="1" t="s">
        <v>15</v>
      </c>
      <c r="L460" s="1">
        <v>15</v>
      </c>
      <c r="O460" s="1"/>
      <c r="P460" s="18"/>
    </row>
    <row r="461" spans="1:16" ht="15.6" x14ac:dyDescent="0.3">
      <c r="F461" s="1">
        <v>1992</v>
      </c>
      <c r="G461" s="20" t="s">
        <v>5</v>
      </c>
      <c r="H461" s="1" t="s">
        <v>15</v>
      </c>
      <c r="I461" s="3" t="s">
        <v>57</v>
      </c>
      <c r="J461" s="1">
        <v>3</v>
      </c>
      <c r="K461" s="1" t="s">
        <v>15</v>
      </c>
      <c r="L461" s="1">
        <v>5</v>
      </c>
      <c r="O461" s="1"/>
      <c r="P461" s="18"/>
    </row>
    <row r="462" spans="1:16" ht="15.6" x14ac:dyDescent="0.3">
      <c r="G462" s="19"/>
      <c r="I462" s="3"/>
      <c r="O462" s="1"/>
      <c r="P462" s="18"/>
    </row>
    <row r="463" spans="1:16" ht="15.6" x14ac:dyDescent="0.3">
      <c r="A463" s="3"/>
      <c r="G463" s="19" t="s">
        <v>22</v>
      </c>
      <c r="O463" s="1"/>
      <c r="P463" s="18"/>
    </row>
    <row r="464" spans="1:16" ht="15.6" x14ac:dyDescent="0.3">
      <c r="A464" s="3"/>
      <c r="F464" s="1">
        <v>1992</v>
      </c>
      <c r="G464" s="20" t="s">
        <v>5</v>
      </c>
      <c r="H464" s="1" t="s">
        <v>15</v>
      </c>
      <c r="I464" s="2" t="s">
        <v>51</v>
      </c>
      <c r="J464" s="1">
        <v>11</v>
      </c>
      <c r="K464" s="1" t="s">
        <v>15</v>
      </c>
      <c r="L464" s="1">
        <v>1</v>
      </c>
      <c r="O464" s="1"/>
      <c r="P464" s="18"/>
    </row>
    <row r="465" spans="1:16" ht="15.6" x14ac:dyDescent="0.3">
      <c r="A465" s="3"/>
      <c r="F465" s="1">
        <v>1992</v>
      </c>
      <c r="G465" s="2" t="s">
        <v>51</v>
      </c>
      <c r="H465" s="1" t="s">
        <v>15</v>
      </c>
      <c r="I465" s="2" t="s">
        <v>5</v>
      </c>
      <c r="J465" s="1">
        <v>16</v>
      </c>
      <c r="K465" s="1" t="s">
        <v>15</v>
      </c>
      <c r="L465" s="1">
        <v>17</v>
      </c>
      <c r="O465" s="1"/>
      <c r="P465" s="18"/>
    </row>
    <row r="466" spans="1:16" ht="15.6" x14ac:dyDescent="0.3">
      <c r="A466" s="3"/>
      <c r="G466" s="3"/>
      <c r="I466" s="3"/>
      <c r="O466" s="1"/>
      <c r="P466" s="18"/>
    </row>
    <row r="467" spans="1:16" ht="15.6" x14ac:dyDescent="0.3">
      <c r="A467" s="3"/>
      <c r="G467" s="19" t="s">
        <v>13</v>
      </c>
      <c r="O467" s="1"/>
      <c r="P467" s="18"/>
    </row>
    <row r="468" spans="1:16" ht="15.6" x14ac:dyDescent="0.3">
      <c r="A468" s="3"/>
      <c r="F468" s="1">
        <v>1992</v>
      </c>
      <c r="G468" s="2" t="s">
        <v>43</v>
      </c>
      <c r="H468" s="1" t="s">
        <v>15</v>
      </c>
      <c r="I468" s="2" t="s">
        <v>19</v>
      </c>
      <c r="J468" s="1">
        <v>14</v>
      </c>
      <c r="K468" s="1" t="s">
        <v>15</v>
      </c>
      <c r="L468" s="1">
        <v>16</v>
      </c>
      <c r="O468" s="1"/>
      <c r="P468" s="18"/>
    </row>
    <row r="469" spans="1:16" ht="15.6" x14ac:dyDescent="0.3">
      <c r="A469" s="3"/>
      <c r="F469" s="1">
        <v>1992</v>
      </c>
      <c r="G469" s="20" t="s">
        <v>19</v>
      </c>
      <c r="H469" s="1" t="s">
        <v>15</v>
      </c>
      <c r="I469" s="2" t="s">
        <v>43</v>
      </c>
      <c r="J469" s="1">
        <v>4</v>
      </c>
      <c r="K469" s="1" t="s">
        <v>15</v>
      </c>
      <c r="L469" s="1">
        <v>5</v>
      </c>
      <c r="O469" s="1"/>
      <c r="P469" s="18"/>
    </row>
    <row r="470" spans="1:16" ht="15.6" x14ac:dyDescent="0.3">
      <c r="A470" s="3"/>
      <c r="G470" s="3"/>
      <c r="I470" s="19"/>
      <c r="O470" s="1"/>
      <c r="P470" s="18"/>
    </row>
    <row r="471" spans="1:16" ht="15.6" x14ac:dyDescent="0.3">
      <c r="A471" s="3"/>
      <c r="G471" s="3"/>
      <c r="I471" s="19"/>
      <c r="O471" s="1"/>
      <c r="P471" s="18"/>
    </row>
    <row r="472" spans="1:16" ht="15.6" x14ac:dyDescent="0.3">
      <c r="A472" s="11"/>
      <c r="B472" s="12" t="s">
        <v>97</v>
      </c>
      <c r="C472" s="11"/>
      <c r="D472" s="11"/>
      <c r="E472" s="11"/>
      <c r="F472" s="11"/>
      <c r="G472" s="13" t="s">
        <v>98</v>
      </c>
      <c r="H472" s="14"/>
      <c r="I472" s="14"/>
      <c r="J472" s="11"/>
      <c r="K472" s="11"/>
      <c r="L472" s="11"/>
      <c r="M472" s="15"/>
      <c r="N472" s="11"/>
      <c r="O472" s="15"/>
      <c r="P472" s="16"/>
    </row>
    <row r="473" spans="1:16" ht="15.6" x14ac:dyDescent="0.3">
      <c r="A473" s="17">
        <v>1</v>
      </c>
      <c r="B473" s="2" t="s">
        <v>46</v>
      </c>
      <c r="G473" s="19" t="s">
        <v>99</v>
      </c>
      <c r="O473" s="1"/>
      <c r="P473" s="16"/>
    </row>
    <row r="474" spans="1:16" ht="15.6" x14ac:dyDescent="0.3">
      <c r="A474" s="17">
        <v>2</v>
      </c>
      <c r="B474" s="2" t="s">
        <v>43</v>
      </c>
      <c r="F474" s="1">
        <v>1993</v>
      </c>
      <c r="G474" s="2" t="s">
        <v>19</v>
      </c>
      <c r="H474" s="1" t="s">
        <v>15</v>
      </c>
      <c r="I474" s="2" t="s">
        <v>43</v>
      </c>
      <c r="J474" s="1">
        <v>5</v>
      </c>
      <c r="K474" s="1" t="s">
        <v>15</v>
      </c>
      <c r="L474" s="1">
        <v>15</v>
      </c>
      <c r="O474" s="1"/>
      <c r="P474" s="18"/>
    </row>
    <row r="475" spans="1:16" ht="15.6" x14ac:dyDescent="0.3">
      <c r="A475" s="17">
        <v>3</v>
      </c>
      <c r="B475" s="2" t="s">
        <v>66</v>
      </c>
      <c r="F475" s="1">
        <v>1993</v>
      </c>
      <c r="G475" s="20" t="s">
        <v>43</v>
      </c>
      <c r="H475" s="1" t="s">
        <v>15</v>
      </c>
      <c r="I475" s="2" t="s">
        <v>19</v>
      </c>
      <c r="J475" s="1">
        <v>11</v>
      </c>
      <c r="K475" s="1" t="s">
        <v>15</v>
      </c>
      <c r="L475" s="1">
        <v>2</v>
      </c>
      <c r="O475" s="1"/>
      <c r="P475" s="18"/>
    </row>
    <row r="476" spans="1:16" ht="15.6" x14ac:dyDescent="0.3">
      <c r="A476" s="17">
        <v>4</v>
      </c>
      <c r="B476" s="2" t="s">
        <v>4</v>
      </c>
      <c r="G476" s="19"/>
      <c r="I476" s="3"/>
      <c r="O476" s="1"/>
      <c r="P476" s="18"/>
    </row>
    <row r="477" spans="1:16" ht="15.6" x14ac:dyDescent="0.3">
      <c r="A477" s="17">
        <v>5</v>
      </c>
      <c r="B477" s="2" t="s">
        <v>73</v>
      </c>
      <c r="F477" s="1">
        <v>1993</v>
      </c>
      <c r="G477" s="2" t="s">
        <v>96</v>
      </c>
      <c r="H477" s="1" t="s">
        <v>15</v>
      </c>
      <c r="I477" s="2" t="s">
        <v>8</v>
      </c>
      <c r="J477" s="1">
        <v>9</v>
      </c>
      <c r="K477" s="1" t="s">
        <v>15</v>
      </c>
      <c r="L477" s="1">
        <v>13</v>
      </c>
      <c r="O477" s="1"/>
      <c r="P477" s="18"/>
    </row>
    <row r="478" spans="1:16" ht="15.6" x14ac:dyDescent="0.3">
      <c r="A478" s="17">
        <v>6</v>
      </c>
      <c r="B478" s="2" t="s">
        <v>8</v>
      </c>
      <c r="F478" s="1">
        <v>1993</v>
      </c>
      <c r="G478" s="20" t="s">
        <v>8</v>
      </c>
      <c r="H478" s="1" t="s">
        <v>15</v>
      </c>
      <c r="I478" s="2" t="s">
        <v>96</v>
      </c>
      <c r="J478" s="1">
        <v>7</v>
      </c>
      <c r="K478" s="1" t="s">
        <v>15</v>
      </c>
      <c r="L478" s="1">
        <v>3</v>
      </c>
      <c r="O478" s="1"/>
      <c r="P478" s="18"/>
    </row>
    <row r="479" spans="1:16" ht="15.6" x14ac:dyDescent="0.3">
      <c r="A479" s="17">
        <v>7</v>
      </c>
      <c r="B479" s="2" t="s">
        <v>14</v>
      </c>
      <c r="G479" s="19"/>
      <c r="I479" s="3"/>
      <c r="O479" s="1"/>
      <c r="P479" s="18"/>
    </row>
    <row r="480" spans="1:16" ht="15.6" x14ac:dyDescent="0.3">
      <c r="A480" s="17"/>
      <c r="B480" s="2" t="s">
        <v>87</v>
      </c>
      <c r="F480" s="1">
        <v>1993</v>
      </c>
      <c r="G480" s="2" t="s">
        <v>9</v>
      </c>
      <c r="H480" s="1" t="s">
        <v>15</v>
      </c>
      <c r="I480" s="2" t="s">
        <v>87</v>
      </c>
      <c r="J480" s="1">
        <v>6</v>
      </c>
      <c r="K480" s="1" t="s">
        <v>15</v>
      </c>
      <c r="L480" s="1">
        <v>9</v>
      </c>
      <c r="O480" s="1"/>
      <c r="P480" s="18"/>
    </row>
    <row r="481" spans="1:16" ht="15.6" x14ac:dyDescent="0.3">
      <c r="A481" s="17"/>
      <c r="B481" s="2" t="s">
        <v>80</v>
      </c>
      <c r="F481" s="1">
        <v>1993</v>
      </c>
      <c r="G481" s="20" t="s">
        <v>87</v>
      </c>
      <c r="H481" s="1" t="s">
        <v>15</v>
      </c>
      <c r="I481" s="2" t="s">
        <v>9</v>
      </c>
      <c r="J481" s="1">
        <v>16</v>
      </c>
      <c r="K481" s="1" t="s">
        <v>15</v>
      </c>
      <c r="L481" s="1">
        <v>4</v>
      </c>
      <c r="O481" s="1"/>
      <c r="P481" s="18"/>
    </row>
    <row r="482" spans="1:16" ht="15.6" x14ac:dyDescent="0.3">
      <c r="A482" s="17"/>
      <c r="B482" s="2" t="s">
        <v>67</v>
      </c>
      <c r="G482" s="19"/>
      <c r="I482" s="3"/>
      <c r="O482" s="1"/>
      <c r="P482" s="18"/>
    </row>
    <row r="483" spans="1:16" ht="15.6" x14ac:dyDescent="0.3">
      <c r="A483" s="17"/>
      <c r="B483" s="2" t="s">
        <v>51</v>
      </c>
      <c r="F483" s="1">
        <v>1993</v>
      </c>
      <c r="G483" s="2" t="s">
        <v>57</v>
      </c>
      <c r="H483" s="1" t="s">
        <v>15</v>
      </c>
      <c r="I483" s="2" t="s">
        <v>67</v>
      </c>
      <c r="J483" s="1">
        <v>0</v>
      </c>
      <c r="K483" s="1" t="s">
        <v>15</v>
      </c>
      <c r="L483" s="1">
        <v>3</v>
      </c>
      <c r="O483" s="1"/>
      <c r="P483" s="18"/>
    </row>
    <row r="484" spans="1:16" ht="15.6" x14ac:dyDescent="0.3">
      <c r="A484" s="17"/>
      <c r="B484" s="2" t="s">
        <v>5</v>
      </c>
      <c r="F484" s="1">
        <v>1993</v>
      </c>
      <c r="G484" s="20" t="s">
        <v>67</v>
      </c>
      <c r="H484" s="1" t="s">
        <v>15</v>
      </c>
      <c r="I484" s="2" t="s">
        <v>57</v>
      </c>
      <c r="J484" s="1">
        <v>7</v>
      </c>
      <c r="K484" s="1" t="s">
        <v>15</v>
      </c>
      <c r="L484" s="1">
        <v>5</v>
      </c>
      <c r="O484" s="1"/>
      <c r="P484" s="18"/>
    </row>
    <row r="485" spans="1:16" ht="15.6" x14ac:dyDescent="0.3">
      <c r="A485" s="17">
        <v>13</v>
      </c>
      <c r="B485" s="2" t="s">
        <v>9</v>
      </c>
      <c r="G485" s="19"/>
      <c r="I485" s="3"/>
      <c r="O485" s="1"/>
      <c r="P485" s="18"/>
    </row>
    <row r="486" spans="1:16" ht="15.6" x14ac:dyDescent="0.3">
      <c r="A486" s="17"/>
      <c r="B486" s="2" t="s">
        <v>100</v>
      </c>
      <c r="F486" s="1">
        <v>1993</v>
      </c>
      <c r="G486" s="2" t="s">
        <v>81</v>
      </c>
      <c r="H486" s="1" t="s">
        <v>15</v>
      </c>
      <c r="I486" s="2" t="s">
        <v>14</v>
      </c>
      <c r="J486" s="1">
        <v>3</v>
      </c>
      <c r="K486" s="1" t="s">
        <v>15</v>
      </c>
      <c r="L486" s="1">
        <v>3</v>
      </c>
      <c r="O486" s="1"/>
      <c r="P486" s="18"/>
    </row>
    <row r="487" spans="1:16" ht="15.6" x14ac:dyDescent="0.3">
      <c r="A487" s="17"/>
      <c r="B487" s="2" t="s">
        <v>81</v>
      </c>
      <c r="F487" s="1">
        <v>1993</v>
      </c>
      <c r="G487" s="20" t="s">
        <v>14</v>
      </c>
      <c r="H487" s="1" t="s">
        <v>15</v>
      </c>
      <c r="I487" s="2" t="s">
        <v>81</v>
      </c>
      <c r="J487" s="1">
        <v>8</v>
      </c>
      <c r="K487" s="1" t="s">
        <v>15</v>
      </c>
      <c r="L487" s="1">
        <v>7</v>
      </c>
      <c r="O487" s="1"/>
      <c r="P487" s="18"/>
    </row>
    <row r="488" spans="1:16" ht="15.6" x14ac:dyDescent="0.3">
      <c r="A488" s="17"/>
      <c r="B488" s="2" t="s">
        <v>19</v>
      </c>
      <c r="G488" s="19"/>
      <c r="I488" s="3"/>
      <c r="O488" s="1"/>
      <c r="P488" s="18"/>
    </row>
    <row r="489" spans="1:16" ht="15.6" x14ac:dyDescent="0.3">
      <c r="A489" s="17"/>
      <c r="B489" s="2" t="s">
        <v>57</v>
      </c>
      <c r="C489" s="3"/>
      <c r="F489" s="1">
        <v>1993</v>
      </c>
      <c r="G489" s="20" t="s">
        <v>5</v>
      </c>
      <c r="H489" s="1" t="s">
        <v>15</v>
      </c>
      <c r="I489" s="2" t="s">
        <v>100</v>
      </c>
      <c r="J489" s="1">
        <v>38</v>
      </c>
      <c r="K489" s="1" t="s">
        <v>15</v>
      </c>
      <c r="L489" s="1">
        <v>7</v>
      </c>
      <c r="O489" s="1"/>
      <c r="P489" s="18"/>
    </row>
    <row r="490" spans="1:16" ht="15.6" x14ac:dyDescent="0.3">
      <c r="A490" s="17"/>
      <c r="B490" s="2" t="s">
        <v>96</v>
      </c>
      <c r="C490" s="3"/>
      <c r="F490" s="1">
        <v>1993</v>
      </c>
      <c r="G490" s="2" t="s">
        <v>100</v>
      </c>
      <c r="H490" s="1" t="s">
        <v>15</v>
      </c>
      <c r="I490" s="2" t="s">
        <v>5</v>
      </c>
      <c r="J490" s="1">
        <v>11</v>
      </c>
      <c r="K490" s="1" t="s">
        <v>15</v>
      </c>
      <c r="L490" s="1">
        <v>28</v>
      </c>
      <c r="O490" s="1"/>
      <c r="P490" s="18"/>
    </row>
    <row r="491" spans="1:16" ht="15.6" x14ac:dyDescent="0.3">
      <c r="A491" s="17">
        <v>19</v>
      </c>
      <c r="B491" s="2" t="s">
        <v>44</v>
      </c>
      <c r="C491" s="3"/>
      <c r="G491" s="19"/>
      <c r="I491" s="3"/>
      <c r="O491" s="1"/>
      <c r="P491" s="18"/>
    </row>
    <row r="492" spans="1:16" ht="15.6" x14ac:dyDescent="0.3">
      <c r="A492" s="17"/>
      <c r="B492" s="2" t="s">
        <v>101</v>
      </c>
      <c r="C492" s="3"/>
      <c r="G492" s="19" t="s">
        <v>102</v>
      </c>
      <c r="O492" s="1"/>
      <c r="P492" s="18"/>
    </row>
    <row r="493" spans="1:16" ht="15.6" x14ac:dyDescent="0.3">
      <c r="A493" s="17"/>
      <c r="B493" s="2" t="s">
        <v>103</v>
      </c>
      <c r="C493" s="3"/>
      <c r="F493" s="1">
        <v>1993</v>
      </c>
      <c r="G493" s="2" t="s">
        <v>14</v>
      </c>
      <c r="H493" s="1" t="s">
        <v>15</v>
      </c>
      <c r="I493" s="2" t="s">
        <v>73</v>
      </c>
      <c r="J493" s="1">
        <v>6</v>
      </c>
      <c r="K493" s="1" t="s">
        <v>15</v>
      </c>
      <c r="L493" s="1">
        <v>9</v>
      </c>
      <c r="O493" s="1"/>
      <c r="P493" s="18"/>
    </row>
    <row r="494" spans="1:16" ht="15.6" x14ac:dyDescent="0.3">
      <c r="A494" s="17"/>
      <c r="B494" s="2" t="s">
        <v>24</v>
      </c>
      <c r="C494" s="3"/>
      <c r="F494" s="1">
        <v>1993</v>
      </c>
      <c r="G494" s="20" t="s">
        <v>73</v>
      </c>
      <c r="H494" s="1" t="s">
        <v>15</v>
      </c>
      <c r="I494" s="2" t="s">
        <v>14</v>
      </c>
      <c r="J494" s="1">
        <v>8</v>
      </c>
      <c r="K494" s="1" t="s">
        <v>15</v>
      </c>
      <c r="L494" s="1">
        <v>0</v>
      </c>
      <c r="O494" s="1"/>
      <c r="P494" s="18"/>
    </row>
    <row r="495" spans="1:16" ht="15.6" x14ac:dyDescent="0.3">
      <c r="A495" s="17"/>
      <c r="B495" s="2" t="s">
        <v>93</v>
      </c>
      <c r="C495" s="3"/>
      <c r="G495" s="19"/>
      <c r="O495" s="1"/>
      <c r="P495" s="18"/>
    </row>
    <row r="496" spans="1:16" ht="15.6" x14ac:dyDescent="0.3">
      <c r="A496" s="17"/>
      <c r="B496" s="2" t="s">
        <v>104</v>
      </c>
      <c r="C496" s="3"/>
      <c r="F496" s="1">
        <v>1993</v>
      </c>
      <c r="G496" s="20" t="s">
        <v>8</v>
      </c>
      <c r="H496" s="1" t="s">
        <v>15</v>
      </c>
      <c r="I496" s="2" t="s">
        <v>51</v>
      </c>
      <c r="J496" s="1">
        <v>18</v>
      </c>
      <c r="K496" s="1" t="s">
        <v>15</v>
      </c>
      <c r="L496" s="1">
        <v>4</v>
      </c>
      <c r="O496" s="1"/>
      <c r="P496" s="18"/>
    </row>
    <row r="497" spans="1:16" ht="15.6" x14ac:dyDescent="0.3">
      <c r="A497" s="17">
        <v>25</v>
      </c>
      <c r="B497" s="2" t="s">
        <v>64</v>
      </c>
      <c r="C497" s="3"/>
      <c r="F497" s="1">
        <v>1993</v>
      </c>
      <c r="G497" s="2" t="s">
        <v>51</v>
      </c>
      <c r="H497" s="1" t="s">
        <v>15</v>
      </c>
      <c r="I497" s="2" t="s">
        <v>8</v>
      </c>
      <c r="J497" s="1">
        <v>1</v>
      </c>
      <c r="K497" s="1" t="s">
        <v>15</v>
      </c>
      <c r="L497" s="1">
        <v>5</v>
      </c>
      <c r="O497" s="1"/>
      <c r="P497" s="18"/>
    </row>
    <row r="498" spans="1:16" ht="15.6" x14ac:dyDescent="0.3">
      <c r="A498" s="17"/>
      <c r="B498" s="2" t="s">
        <v>94</v>
      </c>
      <c r="C498" s="3"/>
      <c r="G498" s="3"/>
      <c r="I498" s="19"/>
      <c r="O498" s="1"/>
      <c r="P498" s="18"/>
    </row>
    <row r="499" spans="1:16" ht="15.6" x14ac:dyDescent="0.3">
      <c r="A499" s="17"/>
      <c r="B499" s="2" t="s">
        <v>105</v>
      </c>
      <c r="C499" s="3"/>
      <c r="F499" s="1">
        <v>1993</v>
      </c>
      <c r="G499" s="2" t="s">
        <v>87</v>
      </c>
      <c r="H499" s="1" t="s">
        <v>15</v>
      </c>
      <c r="I499" s="2" t="s">
        <v>4</v>
      </c>
      <c r="J499" s="1">
        <v>8</v>
      </c>
      <c r="K499" s="1" t="s">
        <v>15</v>
      </c>
      <c r="L499" s="1">
        <v>11</v>
      </c>
      <c r="O499" s="1"/>
      <c r="P499" s="18"/>
    </row>
    <row r="500" spans="1:16" ht="15.6" x14ac:dyDescent="0.3">
      <c r="A500" s="17">
        <v>28</v>
      </c>
      <c r="B500" s="2" t="s">
        <v>106</v>
      </c>
      <c r="C500" s="3"/>
      <c r="F500" s="1">
        <v>1993</v>
      </c>
      <c r="G500" s="20" t="s">
        <v>4</v>
      </c>
      <c r="H500" s="1" t="s">
        <v>15</v>
      </c>
      <c r="I500" s="2" t="s">
        <v>87</v>
      </c>
      <c r="J500" s="1">
        <v>20</v>
      </c>
      <c r="K500" s="1" t="s">
        <v>15</v>
      </c>
      <c r="L500" s="1">
        <v>6</v>
      </c>
      <c r="O500" s="1"/>
      <c r="P500" s="18"/>
    </row>
    <row r="501" spans="1:16" ht="15.6" x14ac:dyDescent="0.3">
      <c r="A501" s="17"/>
      <c r="C501" s="3"/>
      <c r="G501" s="19"/>
      <c r="O501" s="1"/>
      <c r="P501" s="18"/>
    </row>
    <row r="502" spans="1:16" ht="15.6" x14ac:dyDescent="0.3">
      <c r="A502" s="17"/>
      <c r="C502" s="3"/>
      <c r="F502" s="1">
        <v>1993</v>
      </c>
      <c r="G502" s="20" t="s">
        <v>43</v>
      </c>
      <c r="H502" s="1" t="s">
        <v>15</v>
      </c>
      <c r="I502" s="2" t="s">
        <v>80</v>
      </c>
      <c r="J502" s="1">
        <v>35</v>
      </c>
      <c r="K502" s="1" t="s">
        <v>15</v>
      </c>
      <c r="L502" s="1">
        <v>1</v>
      </c>
      <c r="O502" s="1"/>
      <c r="P502" s="18"/>
    </row>
    <row r="503" spans="1:16" ht="15.6" x14ac:dyDescent="0.3">
      <c r="A503" s="17"/>
      <c r="C503" s="3"/>
      <c r="F503" s="1">
        <v>1993</v>
      </c>
      <c r="G503" s="2" t="s">
        <v>80</v>
      </c>
      <c r="H503" s="1" t="s">
        <v>15</v>
      </c>
      <c r="I503" s="2" t="s">
        <v>43</v>
      </c>
      <c r="J503" s="1">
        <v>4</v>
      </c>
      <c r="K503" s="1" t="s">
        <v>15</v>
      </c>
      <c r="L503" s="1">
        <v>17</v>
      </c>
      <c r="O503" s="1"/>
      <c r="P503" s="18"/>
    </row>
    <row r="504" spans="1:16" ht="15.6" x14ac:dyDescent="0.3">
      <c r="A504" s="17"/>
      <c r="C504" s="3"/>
      <c r="G504" s="3"/>
      <c r="I504" s="19"/>
      <c r="O504" s="1"/>
      <c r="P504" s="18"/>
    </row>
    <row r="505" spans="1:16" ht="15.6" x14ac:dyDescent="0.3">
      <c r="A505" s="17"/>
      <c r="C505" s="3"/>
      <c r="F505" s="1">
        <v>1993</v>
      </c>
      <c r="G505" s="2" t="s">
        <v>67</v>
      </c>
      <c r="H505" s="1" t="s">
        <v>15</v>
      </c>
      <c r="I505" s="2" t="s">
        <v>66</v>
      </c>
      <c r="J505" s="1">
        <v>4</v>
      </c>
      <c r="K505" s="1" t="s">
        <v>15</v>
      </c>
      <c r="L505" s="1">
        <v>3</v>
      </c>
      <c r="O505" s="1"/>
      <c r="P505" s="18"/>
    </row>
    <row r="506" spans="1:16" ht="15.6" x14ac:dyDescent="0.3">
      <c r="A506" s="17"/>
      <c r="C506" s="3"/>
      <c r="F506" s="1">
        <v>1993</v>
      </c>
      <c r="G506" s="20" t="s">
        <v>66</v>
      </c>
      <c r="H506" s="1" t="s">
        <v>15</v>
      </c>
      <c r="I506" s="2" t="s">
        <v>67</v>
      </c>
      <c r="J506" s="1">
        <v>8</v>
      </c>
      <c r="K506" s="1" t="s">
        <v>15</v>
      </c>
      <c r="L506" s="1">
        <v>1</v>
      </c>
      <c r="O506" s="1"/>
      <c r="P506" s="18"/>
    </row>
    <row r="507" spans="1:16" ht="15.6" x14ac:dyDescent="0.3">
      <c r="A507" s="17"/>
      <c r="C507" s="3"/>
      <c r="G507" s="19"/>
      <c r="O507" s="1"/>
      <c r="P507" s="18"/>
    </row>
    <row r="508" spans="1:16" ht="15.6" x14ac:dyDescent="0.3">
      <c r="A508" s="17"/>
      <c r="C508" s="3"/>
      <c r="F508" s="1">
        <v>1993</v>
      </c>
      <c r="G508" s="2" t="s">
        <v>5</v>
      </c>
      <c r="H508" s="1" t="s">
        <v>15</v>
      </c>
      <c r="I508" s="2" t="s">
        <v>46</v>
      </c>
      <c r="J508" s="1">
        <v>4</v>
      </c>
      <c r="K508" s="1" t="s">
        <v>15</v>
      </c>
      <c r="L508" s="1">
        <v>8</v>
      </c>
      <c r="O508" s="1"/>
      <c r="P508" s="18"/>
    </row>
    <row r="509" spans="1:16" ht="15.6" x14ac:dyDescent="0.3">
      <c r="A509" s="17"/>
      <c r="C509" s="3"/>
      <c r="F509" s="1">
        <v>1993</v>
      </c>
      <c r="G509" s="20" t="s">
        <v>46</v>
      </c>
      <c r="H509" s="1" t="s">
        <v>15</v>
      </c>
      <c r="I509" s="2" t="s">
        <v>5</v>
      </c>
      <c r="J509" s="1">
        <v>3</v>
      </c>
      <c r="K509" s="1" t="s">
        <v>15</v>
      </c>
      <c r="L509" s="1">
        <v>6</v>
      </c>
      <c r="O509" s="1"/>
      <c r="P509" s="18"/>
    </row>
    <row r="510" spans="1:16" ht="15.6" x14ac:dyDescent="0.3">
      <c r="A510" s="17"/>
      <c r="C510" s="3"/>
      <c r="G510" s="3"/>
      <c r="I510" s="19"/>
      <c r="O510" s="1"/>
      <c r="P510" s="18"/>
    </row>
    <row r="511" spans="1:16" ht="15.6" x14ac:dyDescent="0.3">
      <c r="A511" s="17"/>
      <c r="C511" s="3"/>
      <c r="G511" s="19" t="s">
        <v>107</v>
      </c>
      <c r="I511" s="19" t="s">
        <v>108</v>
      </c>
      <c r="J511" s="17" t="s">
        <v>109</v>
      </c>
      <c r="O511" s="1"/>
      <c r="P511" s="18"/>
    </row>
    <row r="512" spans="1:16" ht="15.6" x14ac:dyDescent="0.3">
      <c r="A512" s="17"/>
      <c r="C512" s="3"/>
      <c r="F512" s="1">
        <v>1993</v>
      </c>
      <c r="G512" s="2" t="s">
        <v>46</v>
      </c>
      <c r="I512" s="2" t="s">
        <v>110</v>
      </c>
      <c r="J512" s="1">
        <v>19</v>
      </c>
      <c r="O512" s="1"/>
      <c r="P512" s="18"/>
    </row>
    <row r="513" spans="1:16" ht="15.6" x14ac:dyDescent="0.3">
      <c r="A513" s="17"/>
      <c r="C513" s="3"/>
      <c r="F513" s="1">
        <v>1993</v>
      </c>
      <c r="G513" s="2" t="s">
        <v>43</v>
      </c>
      <c r="I513" s="2" t="s">
        <v>111</v>
      </c>
      <c r="J513" s="1">
        <v>14</v>
      </c>
      <c r="O513" s="1"/>
      <c r="P513" s="18"/>
    </row>
    <row r="514" spans="1:16" ht="15.6" x14ac:dyDescent="0.3">
      <c r="A514" s="17"/>
      <c r="C514" s="3"/>
      <c r="F514" s="1">
        <v>1993</v>
      </c>
      <c r="G514" s="2" t="s">
        <v>66</v>
      </c>
      <c r="I514" s="2" t="s">
        <v>112</v>
      </c>
      <c r="J514" s="1">
        <v>11</v>
      </c>
      <c r="O514" s="1"/>
      <c r="P514" s="18"/>
    </row>
    <row r="515" spans="1:16" ht="15.6" x14ac:dyDescent="0.3">
      <c r="A515" s="17"/>
      <c r="C515" s="3"/>
      <c r="F515" s="1">
        <v>1993</v>
      </c>
      <c r="G515" s="2" t="s">
        <v>4</v>
      </c>
      <c r="I515" s="2" t="s">
        <v>113</v>
      </c>
      <c r="J515" s="1">
        <v>10</v>
      </c>
      <c r="O515" s="1"/>
      <c r="P515" s="18"/>
    </row>
    <row r="516" spans="1:16" ht="15.6" x14ac:dyDescent="0.3">
      <c r="A516" s="17"/>
      <c r="C516" s="3"/>
      <c r="F516" s="1">
        <v>1993</v>
      </c>
      <c r="G516" s="2" t="s">
        <v>73</v>
      </c>
      <c r="I516" s="2" t="s">
        <v>114</v>
      </c>
      <c r="J516" s="1">
        <v>4</v>
      </c>
      <c r="O516" s="1"/>
      <c r="P516" s="18"/>
    </row>
    <row r="517" spans="1:16" ht="15.6" x14ac:dyDescent="0.3">
      <c r="A517" s="17"/>
      <c r="C517" s="3"/>
      <c r="F517" s="1">
        <v>1993</v>
      </c>
      <c r="G517" s="2" t="s">
        <v>8</v>
      </c>
      <c r="I517" s="2" t="s">
        <v>115</v>
      </c>
      <c r="J517" s="1">
        <v>2</v>
      </c>
      <c r="O517" s="1"/>
      <c r="P517" s="18"/>
    </row>
    <row r="518" spans="1:16" ht="15.6" x14ac:dyDescent="0.3">
      <c r="A518" s="3"/>
      <c r="G518" s="3"/>
      <c r="I518" s="19"/>
      <c r="O518" s="1"/>
      <c r="P518" s="18"/>
    </row>
    <row r="519" spans="1:16" ht="15.6" x14ac:dyDescent="0.3">
      <c r="A519" s="3"/>
      <c r="G519" s="3"/>
      <c r="I519" s="19"/>
      <c r="O519" s="1"/>
      <c r="P519" s="18"/>
    </row>
    <row r="520" spans="1:16" ht="15.6" x14ac:dyDescent="0.3">
      <c r="A520" s="11"/>
      <c r="B520" s="12" t="s">
        <v>116</v>
      </c>
      <c r="C520" s="11"/>
      <c r="D520" s="11"/>
      <c r="E520" s="11"/>
      <c r="F520" s="11"/>
      <c r="G520" s="13" t="s">
        <v>117</v>
      </c>
      <c r="H520" s="14"/>
      <c r="I520" s="14"/>
      <c r="J520" s="11"/>
      <c r="K520" s="11"/>
      <c r="L520" s="11"/>
      <c r="M520" s="15"/>
      <c r="N520" s="11"/>
      <c r="O520" s="15"/>
      <c r="P520" s="16"/>
    </row>
    <row r="521" spans="1:16" ht="15.6" x14ac:dyDescent="0.3">
      <c r="A521" s="17">
        <v>1</v>
      </c>
      <c r="B521" s="2" t="s">
        <v>46</v>
      </c>
      <c r="G521" s="19" t="s">
        <v>20</v>
      </c>
      <c r="O521" s="1"/>
      <c r="P521" s="16"/>
    </row>
    <row r="522" spans="1:16" ht="15.6" x14ac:dyDescent="0.3">
      <c r="A522" s="17">
        <v>2</v>
      </c>
      <c r="B522" s="2" t="s">
        <v>3</v>
      </c>
      <c r="F522" s="1">
        <v>1994</v>
      </c>
      <c r="G522" s="20" t="s">
        <v>118</v>
      </c>
      <c r="H522" s="1" t="s">
        <v>15</v>
      </c>
      <c r="I522" s="2" t="s">
        <v>119</v>
      </c>
      <c r="J522" s="1">
        <v>51</v>
      </c>
      <c r="K522" s="1" t="s">
        <v>15</v>
      </c>
      <c r="L522" s="1">
        <v>10</v>
      </c>
      <c r="O522" s="1"/>
      <c r="P522" s="18"/>
    </row>
    <row r="523" spans="1:16" ht="15.6" x14ac:dyDescent="0.3">
      <c r="A523" s="17">
        <v>3</v>
      </c>
      <c r="B523" s="2" t="s">
        <v>118</v>
      </c>
      <c r="F523" s="1">
        <v>1994</v>
      </c>
      <c r="G523" s="2" t="s">
        <v>119</v>
      </c>
      <c r="H523" s="1" t="s">
        <v>15</v>
      </c>
      <c r="I523" s="2" t="s">
        <v>118</v>
      </c>
      <c r="J523" s="1">
        <v>8</v>
      </c>
      <c r="K523" s="1" t="s">
        <v>15</v>
      </c>
      <c r="L523" s="1">
        <v>11</v>
      </c>
      <c r="O523" s="1"/>
      <c r="P523" s="18"/>
    </row>
    <row r="524" spans="1:16" ht="15.6" x14ac:dyDescent="0.3">
      <c r="A524" s="17">
        <v>4</v>
      </c>
      <c r="B524" s="2" t="s">
        <v>8</v>
      </c>
      <c r="G524" s="19"/>
      <c r="I524" s="3"/>
      <c r="O524" s="1"/>
      <c r="P524" s="18"/>
    </row>
    <row r="525" spans="1:16" ht="15.6" x14ac:dyDescent="0.3">
      <c r="A525" s="17">
        <v>5</v>
      </c>
      <c r="B525" s="2" t="s">
        <v>66</v>
      </c>
      <c r="F525" s="1">
        <v>1994</v>
      </c>
      <c r="G525" s="2" t="s">
        <v>87</v>
      </c>
      <c r="H525" s="1" t="s">
        <v>15</v>
      </c>
      <c r="I525" s="2" t="s">
        <v>46</v>
      </c>
      <c r="J525" s="1">
        <v>4</v>
      </c>
      <c r="K525" s="1" t="s">
        <v>15</v>
      </c>
      <c r="L525" s="1">
        <v>10</v>
      </c>
      <c r="O525" s="1"/>
      <c r="P525" s="18"/>
    </row>
    <row r="526" spans="1:16" ht="15.6" x14ac:dyDescent="0.3">
      <c r="A526" s="17">
        <v>6</v>
      </c>
      <c r="B526" s="2" t="s">
        <v>14</v>
      </c>
      <c r="F526" s="1">
        <v>1994</v>
      </c>
      <c r="G526" s="20" t="s">
        <v>46</v>
      </c>
      <c r="H526" s="1" t="s">
        <v>15</v>
      </c>
      <c r="I526" s="2" t="s">
        <v>87</v>
      </c>
      <c r="J526" s="1">
        <v>17</v>
      </c>
      <c r="K526" s="1" t="s">
        <v>15</v>
      </c>
      <c r="L526" s="1">
        <v>15</v>
      </c>
      <c r="O526" s="1"/>
      <c r="P526" s="18"/>
    </row>
    <row r="527" spans="1:16" ht="15.6" x14ac:dyDescent="0.3">
      <c r="A527" s="17"/>
      <c r="B527" s="2" t="s">
        <v>9</v>
      </c>
      <c r="G527" s="19"/>
      <c r="I527" s="3"/>
      <c r="O527" s="1"/>
      <c r="P527" s="18"/>
    </row>
    <row r="528" spans="1:16" ht="15.6" x14ac:dyDescent="0.3">
      <c r="A528" s="17"/>
      <c r="B528" s="2" t="s">
        <v>100</v>
      </c>
      <c r="F528" s="1">
        <v>1994</v>
      </c>
      <c r="G528" s="20" t="s">
        <v>100</v>
      </c>
      <c r="H528" s="1" t="s">
        <v>15</v>
      </c>
      <c r="I528" s="2" t="s">
        <v>80</v>
      </c>
      <c r="J528" s="1">
        <v>10</v>
      </c>
      <c r="K528" s="1" t="s">
        <v>15</v>
      </c>
      <c r="L528" s="1">
        <v>6</v>
      </c>
      <c r="O528" s="1"/>
      <c r="P528" s="18"/>
    </row>
    <row r="529" spans="1:16" ht="15.6" x14ac:dyDescent="0.3">
      <c r="A529" s="17"/>
      <c r="B529" s="2" t="s">
        <v>59</v>
      </c>
      <c r="F529" s="1">
        <v>1994</v>
      </c>
      <c r="G529" s="2" t="s">
        <v>80</v>
      </c>
      <c r="H529" s="1" t="s">
        <v>15</v>
      </c>
      <c r="I529" s="2" t="s">
        <v>100</v>
      </c>
      <c r="J529" s="1">
        <v>12</v>
      </c>
      <c r="K529" s="1" t="s">
        <v>15</v>
      </c>
      <c r="L529" s="1">
        <v>17</v>
      </c>
      <c r="O529" s="1"/>
      <c r="P529" s="18"/>
    </row>
    <row r="530" spans="1:16" ht="15.6" x14ac:dyDescent="0.3">
      <c r="A530" s="17"/>
      <c r="B530" s="2" t="s">
        <v>44</v>
      </c>
      <c r="G530" s="19"/>
      <c r="I530" s="3"/>
      <c r="O530" s="1"/>
      <c r="P530" s="18"/>
    </row>
    <row r="531" spans="1:16" ht="15.6" x14ac:dyDescent="0.3">
      <c r="A531" s="17">
        <v>11</v>
      </c>
      <c r="B531" s="2" t="s">
        <v>87</v>
      </c>
      <c r="F531" s="1">
        <v>1994</v>
      </c>
      <c r="G531" s="2" t="s">
        <v>25</v>
      </c>
      <c r="H531" s="1" t="s">
        <v>15</v>
      </c>
      <c r="I531" s="2" t="s">
        <v>44</v>
      </c>
      <c r="J531" s="1">
        <v>10</v>
      </c>
      <c r="K531" s="1" t="s">
        <v>15</v>
      </c>
      <c r="L531" s="1">
        <v>23</v>
      </c>
      <c r="O531" s="1"/>
      <c r="P531" s="18"/>
    </row>
    <row r="532" spans="1:16" ht="15.6" x14ac:dyDescent="0.3">
      <c r="A532" s="17"/>
      <c r="B532" s="2" t="s">
        <v>119</v>
      </c>
      <c r="F532" s="1">
        <v>1994</v>
      </c>
      <c r="G532" s="20" t="s">
        <v>44</v>
      </c>
      <c r="H532" s="1" t="s">
        <v>15</v>
      </c>
      <c r="I532" s="2" t="s">
        <v>25</v>
      </c>
      <c r="J532" s="1">
        <v>12</v>
      </c>
      <c r="K532" s="1" t="s">
        <v>15</v>
      </c>
      <c r="L532" s="1">
        <v>12</v>
      </c>
      <c r="O532" s="1"/>
      <c r="P532" s="18"/>
    </row>
    <row r="533" spans="1:16" ht="15.6" x14ac:dyDescent="0.3">
      <c r="A533" s="17"/>
      <c r="B533" s="2" t="s">
        <v>25</v>
      </c>
      <c r="G533" s="19"/>
      <c r="I533" s="3"/>
      <c r="O533" s="1"/>
      <c r="P533" s="18"/>
    </row>
    <row r="534" spans="1:16" ht="15.6" x14ac:dyDescent="0.3">
      <c r="A534" s="17"/>
      <c r="B534" s="2" t="s">
        <v>80</v>
      </c>
      <c r="F534" s="1">
        <v>1994</v>
      </c>
      <c r="G534" s="20" t="s">
        <v>59</v>
      </c>
      <c r="H534" s="1" t="s">
        <v>15</v>
      </c>
      <c r="I534" s="2" t="s">
        <v>68</v>
      </c>
      <c r="J534" s="1">
        <v>8</v>
      </c>
      <c r="K534" s="1" t="s">
        <v>15</v>
      </c>
      <c r="L534" s="1">
        <v>3</v>
      </c>
      <c r="O534" s="1"/>
      <c r="P534" s="18"/>
    </row>
    <row r="535" spans="1:16" ht="15.6" x14ac:dyDescent="0.3">
      <c r="A535" s="17"/>
      <c r="B535" s="2" t="s">
        <v>68</v>
      </c>
      <c r="F535" s="1">
        <v>1994</v>
      </c>
      <c r="G535" s="2" t="s">
        <v>68</v>
      </c>
      <c r="H535" s="1" t="s">
        <v>15</v>
      </c>
      <c r="I535" s="2" t="s">
        <v>59</v>
      </c>
      <c r="J535" s="1">
        <v>3</v>
      </c>
      <c r="K535" s="1" t="s">
        <v>15</v>
      </c>
      <c r="L535" s="1">
        <v>5</v>
      </c>
      <c r="O535" s="1"/>
      <c r="P535" s="18"/>
    </row>
    <row r="536" spans="1:16" ht="15.6" x14ac:dyDescent="0.3">
      <c r="A536" s="17">
        <v>16</v>
      </c>
      <c r="B536" s="2" t="s">
        <v>67</v>
      </c>
      <c r="G536" s="19"/>
      <c r="I536" s="3"/>
      <c r="O536" s="1"/>
      <c r="P536" s="18"/>
    </row>
    <row r="537" spans="1:16" ht="15.6" x14ac:dyDescent="0.3">
      <c r="A537" s="17"/>
      <c r="B537" s="2" t="s">
        <v>51</v>
      </c>
      <c r="C537" s="3"/>
      <c r="G537" s="19" t="s">
        <v>21</v>
      </c>
      <c r="O537" s="1"/>
      <c r="P537" s="18"/>
    </row>
    <row r="538" spans="1:16" ht="15.6" x14ac:dyDescent="0.3">
      <c r="A538" s="17"/>
      <c r="B538" s="2" t="s">
        <v>89</v>
      </c>
      <c r="C538" s="3"/>
      <c r="F538" s="1">
        <v>1994</v>
      </c>
      <c r="G538" s="20" t="s">
        <v>100</v>
      </c>
      <c r="H538" s="1" t="s">
        <v>15</v>
      </c>
      <c r="I538" s="2" t="s">
        <v>8</v>
      </c>
      <c r="J538" s="1">
        <v>4</v>
      </c>
      <c r="K538" s="1" t="s">
        <v>15</v>
      </c>
      <c r="L538" s="1">
        <v>38</v>
      </c>
      <c r="O538" s="1"/>
      <c r="P538" s="18"/>
    </row>
    <row r="539" spans="1:16" ht="15.6" x14ac:dyDescent="0.3">
      <c r="A539" s="17"/>
      <c r="B539" s="2" t="s">
        <v>120</v>
      </c>
      <c r="C539" s="3"/>
      <c r="F539" s="1">
        <v>1994</v>
      </c>
      <c r="G539" s="2" t="s">
        <v>8</v>
      </c>
      <c r="H539" s="1" t="s">
        <v>15</v>
      </c>
      <c r="I539" s="2" t="s">
        <v>100</v>
      </c>
      <c r="J539" s="1">
        <v>1</v>
      </c>
      <c r="K539" s="1" t="s">
        <v>15</v>
      </c>
      <c r="L539" s="1">
        <v>0</v>
      </c>
      <c r="O539" s="1"/>
      <c r="P539" s="18"/>
    </row>
    <row r="540" spans="1:16" ht="15.6" x14ac:dyDescent="0.3">
      <c r="A540" s="17"/>
      <c r="B540" s="2" t="s">
        <v>121</v>
      </c>
      <c r="C540" s="3"/>
      <c r="G540" s="19"/>
      <c r="O540" s="1"/>
      <c r="P540" s="18"/>
    </row>
    <row r="541" spans="1:16" ht="15.6" x14ac:dyDescent="0.3">
      <c r="A541" s="17">
        <v>21</v>
      </c>
      <c r="B541" s="2" t="s">
        <v>122</v>
      </c>
      <c r="C541" s="3"/>
      <c r="F541" s="1">
        <v>1994</v>
      </c>
      <c r="G541" s="2" t="s">
        <v>44</v>
      </c>
      <c r="H541" s="1" t="s">
        <v>15</v>
      </c>
      <c r="I541" s="2" t="s">
        <v>66</v>
      </c>
      <c r="J541" s="1">
        <v>2</v>
      </c>
      <c r="K541" s="1" t="s">
        <v>15</v>
      </c>
      <c r="L541" s="1">
        <v>19</v>
      </c>
      <c r="O541" s="1"/>
      <c r="P541" s="18"/>
    </row>
    <row r="542" spans="1:16" ht="15.6" x14ac:dyDescent="0.3">
      <c r="A542" s="17"/>
      <c r="B542" s="2" t="s">
        <v>81</v>
      </c>
      <c r="C542" s="3"/>
      <c r="F542" s="1">
        <v>1994</v>
      </c>
      <c r="G542" s="19" t="s">
        <v>66</v>
      </c>
      <c r="H542" s="1" t="s">
        <v>15</v>
      </c>
      <c r="I542" s="2" t="s">
        <v>44</v>
      </c>
      <c r="J542" s="1">
        <v>1</v>
      </c>
      <c r="K542" s="1" t="s">
        <v>15</v>
      </c>
      <c r="L542" s="1">
        <v>0</v>
      </c>
      <c r="O542" s="1"/>
      <c r="P542" s="18"/>
    </row>
    <row r="543" spans="1:16" ht="15.6" x14ac:dyDescent="0.3">
      <c r="A543" s="17"/>
      <c r="B543" s="2" t="s">
        <v>5</v>
      </c>
      <c r="C543" s="3"/>
      <c r="G543" s="3"/>
      <c r="I543" s="19"/>
      <c r="O543" s="1"/>
      <c r="P543" s="18"/>
    </row>
    <row r="544" spans="1:16" ht="15.6" x14ac:dyDescent="0.3">
      <c r="A544" s="17"/>
      <c r="B544" s="2" t="s">
        <v>64</v>
      </c>
      <c r="C544" s="3"/>
      <c r="F544" s="1">
        <v>1994</v>
      </c>
      <c r="G544" s="20" t="s">
        <v>118</v>
      </c>
      <c r="H544" s="1" t="s">
        <v>15</v>
      </c>
      <c r="I544" s="2" t="s">
        <v>14</v>
      </c>
      <c r="J544" s="1">
        <v>11</v>
      </c>
      <c r="K544" s="1" t="s">
        <v>15</v>
      </c>
      <c r="L544" s="1">
        <v>6</v>
      </c>
      <c r="O544" s="1"/>
      <c r="P544" s="18"/>
    </row>
    <row r="545" spans="1:16" ht="15.6" x14ac:dyDescent="0.3">
      <c r="A545" s="17"/>
      <c r="B545" s="2" t="s">
        <v>101</v>
      </c>
      <c r="C545" s="3"/>
      <c r="F545" s="1">
        <v>1994</v>
      </c>
      <c r="G545" s="2" t="s">
        <v>14</v>
      </c>
      <c r="H545" s="1" t="s">
        <v>15</v>
      </c>
      <c r="I545" s="2" t="s">
        <v>118</v>
      </c>
      <c r="J545" s="1">
        <v>6</v>
      </c>
      <c r="K545" s="1" t="s">
        <v>15</v>
      </c>
      <c r="L545" s="1">
        <v>24</v>
      </c>
      <c r="O545" s="1"/>
      <c r="P545" s="18"/>
    </row>
    <row r="546" spans="1:16" ht="15.6" x14ac:dyDescent="0.3">
      <c r="A546" s="17">
        <v>26</v>
      </c>
      <c r="B546" s="2" t="s">
        <v>40</v>
      </c>
      <c r="C546" s="3"/>
      <c r="G546" s="19"/>
      <c r="O546" s="1"/>
      <c r="P546" s="18"/>
    </row>
    <row r="547" spans="1:16" ht="15.6" x14ac:dyDescent="0.3">
      <c r="A547" s="17"/>
      <c r="B547" s="2" t="s">
        <v>94</v>
      </c>
      <c r="C547" s="3"/>
      <c r="F547" s="1">
        <v>1994</v>
      </c>
      <c r="G547" s="20" t="s">
        <v>46</v>
      </c>
      <c r="H547" s="1" t="s">
        <v>15</v>
      </c>
      <c r="I547" s="2" t="s">
        <v>9</v>
      </c>
      <c r="J547" s="1">
        <v>20</v>
      </c>
      <c r="K547" s="1" t="s">
        <v>15</v>
      </c>
      <c r="L547" s="1">
        <v>2</v>
      </c>
      <c r="O547" s="1"/>
      <c r="P547" s="18"/>
    </row>
    <row r="548" spans="1:16" ht="15.6" x14ac:dyDescent="0.3">
      <c r="A548" s="17"/>
      <c r="B548" s="2" t="s">
        <v>103</v>
      </c>
      <c r="F548" s="1">
        <v>1994</v>
      </c>
      <c r="G548" s="2" t="s">
        <v>9</v>
      </c>
      <c r="H548" s="1" t="s">
        <v>15</v>
      </c>
      <c r="I548" s="2" t="s">
        <v>46</v>
      </c>
      <c r="J548" s="1">
        <v>4</v>
      </c>
      <c r="K548" s="1" t="s">
        <v>15</v>
      </c>
      <c r="L548" s="1">
        <v>25</v>
      </c>
      <c r="O548" s="1"/>
      <c r="P548" s="18"/>
    </row>
    <row r="549" spans="1:16" ht="15.6" x14ac:dyDescent="0.3">
      <c r="G549" s="3"/>
      <c r="I549" s="19"/>
      <c r="O549" s="1"/>
      <c r="P549" s="18"/>
    </row>
    <row r="550" spans="1:16" ht="15.6" x14ac:dyDescent="0.3">
      <c r="F550" s="1">
        <v>1994</v>
      </c>
      <c r="G550" s="2" t="s">
        <v>59</v>
      </c>
      <c r="H550" s="1" t="s">
        <v>15</v>
      </c>
      <c r="I550" s="2" t="s">
        <v>3</v>
      </c>
      <c r="J550" s="1">
        <v>18</v>
      </c>
      <c r="K550" s="1" t="s">
        <v>15</v>
      </c>
      <c r="L550" s="1">
        <v>5</v>
      </c>
      <c r="O550" s="1"/>
      <c r="P550" s="18"/>
    </row>
    <row r="551" spans="1:16" ht="15.6" x14ac:dyDescent="0.3">
      <c r="F551" s="1">
        <v>1994</v>
      </c>
      <c r="G551" s="20" t="s">
        <v>3</v>
      </c>
      <c r="H551" s="1" t="s">
        <v>15</v>
      </c>
      <c r="I551" s="2" t="s">
        <v>59</v>
      </c>
      <c r="J551" s="1">
        <v>26</v>
      </c>
      <c r="K551" s="1" t="s">
        <v>15</v>
      </c>
      <c r="L551" s="1">
        <v>5</v>
      </c>
      <c r="O551" s="1"/>
      <c r="P551" s="18"/>
    </row>
    <row r="552" spans="1:16" ht="15.6" x14ac:dyDescent="0.3">
      <c r="G552" s="3"/>
      <c r="I552" s="19"/>
      <c r="O552" s="1"/>
      <c r="P552" s="18"/>
    </row>
    <row r="553" spans="1:16" ht="15.6" x14ac:dyDescent="0.3">
      <c r="G553" s="19" t="s">
        <v>107</v>
      </c>
      <c r="I553" s="19" t="s">
        <v>123</v>
      </c>
      <c r="J553" s="17" t="s">
        <v>109</v>
      </c>
      <c r="O553" s="1"/>
      <c r="P553" s="18"/>
    </row>
    <row r="554" spans="1:16" ht="15.6" x14ac:dyDescent="0.3">
      <c r="F554" s="1">
        <v>1994</v>
      </c>
      <c r="G554" s="3" t="s">
        <v>46</v>
      </c>
      <c r="I554" s="2" t="s">
        <v>124</v>
      </c>
      <c r="J554" s="1">
        <v>13</v>
      </c>
      <c r="O554" s="1"/>
      <c r="P554" s="18"/>
    </row>
    <row r="555" spans="1:16" ht="15.6" x14ac:dyDescent="0.3">
      <c r="F555" s="1">
        <v>1994</v>
      </c>
      <c r="G555" s="3" t="s">
        <v>3</v>
      </c>
      <c r="I555" s="2" t="s">
        <v>125</v>
      </c>
      <c r="J555" s="1">
        <v>10</v>
      </c>
      <c r="O555" s="1"/>
      <c r="P555" s="18"/>
    </row>
    <row r="556" spans="1:16" ht="15.6" x14ac:dyDescent="0.3">
      <c r="F556" s="1">
        <v>1994</v>
      </c>
      <c r="G556" s="3" t="s">
        <v>118</v>
      </c>
      <c r="I556" s="2" t="s">
        <v>126</v>
      </c>
      <c r="J556" s="1">
        <v>6</v>
      </c>
      <c r="O556" s="1"/>
      <c r="P556" s="18"/>
    </row>
    <row r="557" spans="1:16" ht="15.6" x14ac:dyDescent="0.3">
      <c r="F557" s="1">
        <v>1994</v>
      </c>
      <c r="G557" s="2" t="s">
        <v>8</v>
      </c>
      <c r="I557" s="2" t="s">
        <v>127</v>
      </c>
      <c r="J557" s="1">
        <v>6</v>
      </c>
      <c r="O557" s="1"/>
      <c r="P557" s="18"/>
    </row>
    <row r="558" spans="1:16" ht="15.6" x14ac:dyDescent="0.3">
      <c r="F558" s="1">
        <v>1994</v>
      </c>
      <c r="G558" s="2" t="s">
        <v>66</v>
      </c>
      <c r="I558" s="2" t="s">
        <v>128</v>
      </c>
      <c r="J558" s="1">
        <v>5</v>
      </c>
      <c r="O558" s="1"/>
      <c r="P558" s="18"/>
    </row>
    <row r="559" spans="1:16" ht="15.6" x14ac:dyDescent="0.3">
      <c r="A559" s="3"/>
      <c r="G559" s="3"/>
      <c r="I559" s="19"/>
      <c r="O559" s="1"/>
      <c r="P559" s="18"/>
    </row>
    <row r="560" spans="1:16" ht="15.6" x14ac:dyDescent="0.3">
      <c r="A560" s="3"/>
      <c r="G560" s="3"/>
      <c r="I560" s="19"/>
      <c r="O560" s="1"/>
      <c r="P560" s="18"/>
    </row>
    <row r="561" spans="1:16" ht="15.6" x14ac:dyDescent="0.3">
      <c r="A561" s="11"/>
      <c r="B561" s="12" t="s">
        <v>129</v>
      </c>
      <c r="C561" s="11"/>
      <c r="D561" s="11"/>
      <c r="E561" s="11"/>
      <c r="F561" s="11"/>
      <c r="G561" s="13" t="s">
        <v>130</v>
      </c>
      <c r="H561" s="14"/>
      <c r="I561" s="14"/>
      <c r="J561" s="11"/>
      <c r="K561" s="11"/>
      <c r="L561" s="11"/>
      <c r="M561" s="15"/>
      <c r="N561" s="11"/>
      <c r="O561" s="15"/>
      <c r="P561" s="16"/>
    </row>
    <row r="562" spans="1:16" ht="15.6" x14ac:dyDescent="0.3">
      <c r="A562" s="17">
        <v>1</v>
      </c>
      <c r="B562" s="2" t="s">
        <v>118</v>
      </c>
      <c r="G562" s="19" t="s">
        <v>99</v>
      </c>
      <c r="O562" s="1"/>
      <c r="P562" s="16"/>
    </row>
    <row r="563" spans="1:16" ht="15.6" x14ac:dyDescent="0.3">
      <c r="A563" s="17">
        <v>2</v>
      </c>
      <c r="B563" s="2" t="s">
        <v>46</v>
      </c>
      <c r="F563" s="1">
        <v>1995</v>
      </c>
      <c r="G563" s="20" t="s">
        <v>46</v>
      </c>
      <c r="H563" s="1" t="s">
        <v>15</v>
      </c>
      <c r="I563" s="2" t="s">
        <v>8</v>
      </c>
      <c r="J563" s="1">
        <v>2</v>
      </c>
      <c r="K563" s="1" t="s">
        <v>15</v>
      </c>
      <c r="L563" s="1">
        <v>0</v>
      </c>
      <c r="M563" s="2" t="s">
        <v>131</v>
      </c>
      <c r="O563" s="1"/>
      <c r="P563" s="18"/>
    </row>
    <row r="564" spans="1:16" ht="15.6" x14ac:dyDescent="0.3">
      <c r="A564" s="17">
        <v>3</v>
      </c>
      <c r="B564" s="2" t="s">
        <v>3</v>
      </c>
      <c r="F564" s="1">
        <v>1995</v>
      </c>
      <c r="G564" s="2" t="s">
        <v>8</v>
      </c>
      <c r="H564" s="1" t="s">
        <v>15</v>
      </c>
      <c r="I564" s="20" t="s">
        <v>46</v>
      </c>
      <c r="J564" s="1">
        <v>0</v>
      </c>
      <c r="K564" s="1" t="s">
        <v>15</v>
      </c>
      <c r="L564" s="1">
        <v>2</v>
      </c>
      <c r="M564" s="2" t="s">
        <v>132</v>
      </c>
      <c r="O564" s="1"/>
      <c r="P564" s="18"/>
    </row>
    <row r="565" spans="1:16" ht="15.6" x14ac:dyDescent="0.3">
      <c r="A565" s="17">
        <v>4</v>
      </c>
      <c r="B565" s="2" t="s">
        <v>87</v>
      </c>
      <c r="G565" s="19"/>
      <c r="I565" s="3"/>
      <c r="O565" s="1"/>
      <c r="P565" s="18"/>
    </row>
    <row r="566" spans="1:16" ht="15.6" x14ac:dyDescent="0.3">
      <c r="A566" s="17">
        <v>5</v>
      </c>
      <c r="B566" s="2" t="s">
        <v>66</v>
      </c>
      <c r="F566" s="1">
        <v>1995</v>
      </c>
      <c r="G566" s="20" t="s">
        <v>119</v>
      </c>
      <c r="H566" s="1" t="s">
        <v>15</v>
      </c>
      <c r="I566" s="2" t="s">
        <v>25</v>
      </c>
      <c r="J566" s="1">
        <v>2</v>
      </c>
      <c r="K566" s="1" t="s">
        <v>15</v>
      </c>
      <c r="L566" s="1">
        <v>0</v>
      </c>
      <c r="M566" s="2" t="s">
        <v>133</v>
      </c>
      <c r="O566" s="1"/>
      <c r="P566" s="18"/>
    </row>
    <row r="567" spans="1:16" ht="15.6" x14ac:dyDescent="0.3">
      <c r="A567" s="17"/>
      <c r="B567" s="2" t="s">
        <v>134</v>
      </c>
      <c r="F567" s="1">
        <v>1995</v>
      </c>
      <c r="G567" s="2" t="s">
        <v>25</v>
      </c>
      <c r="H567" s="1" t="s">
        <v>15</v>
      </c>
      <c r="I567" s="20" t="s">
        <v>119</v>
      </c>
      <c r="J567" s="1">
        <v>0</v>
      </c>
      <c r="K567" s="1" t="s">
        <v>15</v>
      </c>
      <c r="L567" s="1">
        <v>2</v>
      </c>
      <c r="M567" s="2" t="s">
        <v>135</v>
      </c>
      <c r="O567" s="1"/>
      <c r="P567" s="18"/>
    </row>
    <row r="568" spans="1:16" ht="15.6" x14ac:dyDescent="0.3">
      <c r="A568" s="17"/>
      <c r="B568" s="2" t="s">
        <v>119</v>
      </c>
      <c r="G568" s="19"/>
      <c r="I568" s="3"/>
      <c r="O568" s="1"/>
      <c r="P568" s="18"/>
    </row>
    <row r="569" spans="1:16" ht="15.6" x14ac:dyDescent="0.3">
      <c r="A569" s="17"/>
      <c r="B569" s="2" t="s">
        <v>14</v>
      </c>
      <c r="F569" s="1">
        <v>1995</v>
      </c>
      <c r="G569" s="2" t="s">
        <v>67</v>
      </c>
      <c r="H569" s="1" t="s">
        <v>15</v>
      </c>
      <c r="I569" s="20" t="s">
        <v>3</v>
      </c>
      <c r="J569" s="1">
        <v>0</v>
      </c>
      <c r="K569" s="1" t="s">
        <v>15</v>
      </c>
      <c r="L569" s="1">
        <v>2</v>
      </c>
      <c r="M569" s="2" t="s">
        <v>136</v>
      </c>
      <c r="O569" s="1"/>
      <c r="P569" s="18"/>
    </row>
    <row r="570" spans="1:16" ht="15.6" x14ac:dyDescent="0.3">
      <c r="A570" s="17">
        <v>9</v>
      </c>
      <c r="B570" s="2" t="s">
        <v>67</v>
      </c>
      <c r="F570" s="1">
        <v>1995</v>
      </c>
      <c r="G570" s="20" t="s">
        <v>3</v>
      </c>
      <c r="H570" s="1" t="s">
        <v>15</v>
      </c>
      <c r="I570" s="2" t="s">
        <v>67</v>
      </c>
      <c r="J570" s="1">
        <v>2</v>
      </c>
      <c r="K570" s="1" t="s">
        <v>15</v>
      </c>
      <c r="L570" s="1">
        <v>0</v>
      </c>
      <c r="M570" s="2" t="s">
        <v>137</v>
      </c>
      <c r="O570" s="1"/>
      <c r="P570" s="18"/>
    </row>
    <row r="571" spans="1:16" ht="15.6" x14ac:dyDescent="0.3">
      <c r="A571" s="17"/>
      <c r="B571" s="2" t="s">
        <v>19</v>
      </c>
      <c r="G571" s="19"/>
      <c r="I571" s="3"/>
      <c r="O571" s="1"/>
      <c r="P571" s="18"/>
    </row>
    <row r="572" spans="1:16" ht="15.6" x14ac:dyDescent="0.3">
      <c r="A572" s="17"/>
      <c r="B572" s="2" t="s">
        <v>8</v>
      </c>
      <c r="F572" s="1">
        <v>1995</v>
      </c>
      <c r="G572" s="20" t="s">
        <v>87</v>
      </c>
      <c r="H572" s="1" t="s">
        <v>15</v>
      </c>
      <c r="I572" s="2" t="s">
        <v>19</v>
      </c>
      <c r="J572" s="1">
        <v>2</v>
      </c>
      <c r="K572" s="1" t="s">
        <v>15</v>
      </c>
      <c r="L572" s="1">
        <v>0</v>
      </c>
      <c r="M572" s="2" t="s">
        <v>138</v>
      </c>
      <c r="O572" s="1"/>
      <c r="P572" s="18"/>
    </row>
    <row r="573" spans="1:16" ht="15.6" x14ac:dyDescent="0.3">
      <c r="A573" s="17"/>
      <c r="B573" s="2" t="s">
        <v>25</v>
      </c>
      <c r="F573" s="1">
        <v>1995</v>
      </c>
      <c r="G573" s="2" t="s">
        <v>19</v>
      </c>
      <c r="H573" s="1" t="s">
        <v>15</v>
      </c>
      <c r="I573" s="20" t="s">
        <v>87</v>
      </c>
      <c r="J573" s="1">
        <v>0</v>
      </c>
      <c r="K573" s="1" t="s">
        <v>15</v>
      </c>
      <c r="L573" s="1">
        <v>2</v>
      </c>
      <c r="M573" s="2" t="s">
        <v>139</v>
      </c>
      <c r="O573" s="1"/>
      <c r="P573" s="18"/>
    </row>
    <row r="574" spans="1:16" ht="15.6" x14ac:dyDescent="0.3">
      <c r="A574" s="17">
        <v>13</v>
      </c>
      <c r="B574" s="2" t="s">
        <v>40</v>
      </c>
      <c r="G574" s="19"/>
      <c r="I574" s="3"/>
      <c r="O574" s="1"/>
      <c r="P574" s="18"/>
    </row>
    <row r="575" spans="1:16" ht="15.6" x14ac:dyDescent="0.3">
      <c r="A575" s="17"/>
      <c r="B575" s="2" t="s">
        <v>9</v>
      </c>
      <c r="G575" s="19" t="s">
        <v>102</v>
      </c>
      <c r="O575" s="1"/>
      <c r="P575" s="18"/>
    </row>
    <row r="576" spans="1:16" ht="15.6" x14ac:dyDescent="0.3">
      <c r="A576" s="17"/>
      <c r="B576" s="2" t="s">
        <v>122</v>
      </c>
      <c r="F576" s="1">
        <v>1995</v>
      </c>
      <c r="G576" s="20" t="s">
        <v>118</v>
      </c>
      <c r="H576" s="1" t="s">
        <v>15</v>
      </c>
      <c r="I576" s="2" t="s">
        <v>119</v>
      </c>
      <c r="J576" s="1">
        <v>2</v>
      </c>
      <c r="K576" s="1" t="s">
        <v>15</v>
      </c>
      <c r="L576" s="1">
        <v>0</v>
      </c>
      <c r="M576" s="2" t="s">
        <v>140</v>
      </c>
      <c r="O576" s="1"/>
      <c r="P576" s="18"/>
    </row>
    <row r="577" spans="1:16" ht="15.6" x14ac:dyDescent="0.3">
      <c r="A577" s="17"/>
      <c r="B577" s="2" t="s">
        <v>141</v>
      </c>
      <c r="F577" s="1">
        <v>1995</v>
      </c>
      <c r="G577" s="2" t="s">
        <v>119</v>
      </c>
      <c r="H577" s="1" t="s">
        <v>15</v>
      </c>
      <c r="I577" s="20" t="s">
        <v>118</v>
      </c>
      <c r="J577" s="1">
        <v>1</v>
      </c>
      <c r="K577" s="1" t="s">
        <v>15</v>
      </c>
      <c r="L577" s="1">
        <v>2</v>
      </c>
      <c r="M577" s="2" t="s">
        <v>142</v>
      </c>
      <c r="O577" s="1"/>
      <c r="P577" s="18"/>
    </row>
    <row r="578" spans="1:16" ht="15.6" x14ac:dyDescent="0.3">
      <c r="A578" s="17">
        <v>17</v>
      </c>
      <c r="B578" s="2" t="s">
        <v>71</v>
      </c>
      <c r="G578" s="19"/>
      <c r="O578" s="1"/>
      <c r="P578" s="18"/>
    </row>
    <row r="579" spans="1:16" ht="15.6" x14ac:dyDescent="0.3">
      <c r="A579" s="17"/>
      <c r="B579" s="2" t="s">
        <v>51</v>
      </c>
      <c r="F579" s="1">
        <v>1995</v>
      </c>
      <c r="G579" s="2" t="s">
        <v>66</v>
      </c>
      <c r="H579" s="1" t="s">
        <v>15</v>
      </c>
      <c r="I579" s="19" t="s">
        <v>3</v>
      </c>
      <c r="J579" s="1">
        <v>1</v>
      </c>
      <c r="K579" s="1" t="s">
        <v>15</v>
      </c>
      <c r="L579" s="1">
        <v>2</v>
      </c>
      <c r="M579" s="2" t="s">
        <v>143</v>
      </c>
      <c r="O579" s="1"/>
      <c r="P579" s="18"/>
    </row>
    <row r="580" spans="1:16" ht="15.6" x14ac:dyDescent="0.3">
      <c r="A580" s="17"/>
      <c r="B580" s="2" t="s">
        <v>89</v>
      </c>
      <c r="F580" s="1">
        <v>1995</v>
      </c>
      <c r="G580" s="19" t="s">
        <v>3</v>
      </c>
      <c r="H580" s="1" t="s">
        <v>15</v>
      </c>
      <c r="I580" s="2" t="s">
        <v>66</v>
      </c>
      <c r="J580" s="1">
        <v>2</v>
      </c>
      <c r="K580" s="1" t="s">
        <v>15</v>
      </c>
      <c r="L580" s="1">
        <v>0</v>
      </c>
      <c r="M580" s="2" t="s">
        <v>144</v>
      </c>
      <c r="O580" s="1"/>
      <c r="P580" s="18"/>
    </row>
    <row r="581" spans="1:16" ht="15.6" x14ac:dyDescent="0.3">
      <c r="A581" s="17"/>
      <c r="B581" s="2" t="s">
        <v>145</v>
      </c>
      <c r="G581" s="3"/>
      <c r="I581" s="19"/>
      <c r="O581" s="1"/>
      <c r="P581" s="18"/>
    </row>
    <row r="582" spans="1:16" ht="15.6" x14ac:dyDescent="0.3">
      <c r="A582" s="17">
        <v>21</v>
      </c>
      <c r="B582" s="2" t="s">
        <v>81</v>
      </c>
      <c r="F582" s="1">
        <v>1995</v>
      </c>
      <c r="G582" s="2" t="s">
        <v>14</v>
      </c>
      <c r="H582" s="1" t="s">
        <v>15</v>
      </c>
      <c r="I582" s="20" t="s">
        <v>46</v>
      </c>
      <c r="J582" s="1">
        <v>0</v>
      </c>
      <c r="K582" s="1" t="s">
        <v>15</v>
      </c>
      <c r="L582" s="1">
        <v>2</v>
      </c>
      <c r="M582" s="2" t="s">
        <v>146</v>
      </c>
      <c r="O582" s="1"/>
      <c r="P582" s="18"/>
    </row>
    <row r="583" spans="1:16" ht="15.6" x14ac:dyDescent="0.3">
      <c r="A583" s="17"/>
      <c r="B583" s="2" t="s">
        <v>57</v>
      </c>
      <c r="F583" s="1">
        <v>1995</v>
      </c>
      <c r="G583" s="20" t="s">
        <v>46</v>
      </c>
      <c r="H583" s="1" t="s">
        <v>15</v>
      </c>
      <c r="I583" s="2" t="s">
        <v>14</v>
      </c>
      <c r="J583" s="1">
        <v>2</v>
      </c>
      <c r="K583" s="1" t="s">
        <v>15</v>
      </c>
      <c r="L583" s="1">
        <v>0</v>
      </c>
      <c r="M583" s="2" t="s">
        <v>147</v>
      </c>
      <c r="O583" s="1"/>
      <c r="P583" s="18"/>
    </row>
    <row r="584" spans="1:16" ht="15.6" x14ac:dyDescent="0.3">
      <c r="A584" s="17"/>
      <c r="B584" s="2" t="s">
        <v>4</v>
      </c>
      <c r="G584" s="19"/>
      <c r="O584" s="1"/>
      <c r="P584" s="18"/>
    </row>
    <row r="585" spans="1:16" ht="15.6" x14ac:dyDescent="0.3">
      <c r="A585" s="3"/>
      <c r="F585" s="1">
        <v>1995</v>
      </c>
      <c r="G585" s="20" t="s">
        <v>134</v>
      </c>
      <c r="H585" s="1" t="s">
        <v>15</v>
      </c>
      <c r="I585" s="2" t="s">
        <v>87</v>
      </c>
      <c r="J585" s="1">
        <v>2</v>
      </c>
      <c r="K585" s="1" t="s">
        <v>15</v>
      </c>
      <c r="L585" s="1">
        <v>0</v>
      </c>
      <c r="M585" s="2" t="s">
        <v>148</v>
      </c>
      <c r="O585" s="1"/>
      <c r="P585" s="18"/>
    </row>
    <row r="586" spans="1:16" ht="15.6" x14ac:dyDescent="0.3">
      <c r="A586" s="3"/>
      <c r="F586" s="1">
        <v>1995</v>
      </c>
      <c r="G586" s="20" t="s">
        <v>87</v>
      </c>
      <c r="H586" s="1" t="s">
        <v>15</v>
      </c>
      <c r="I586" s="2" t="s">
        <v>134</v>
      </c>
      <c r="J586" s="1">
        <v>2</v>
      </c>
      <c r="K586" s="1" t="s">
        <v>15</v>
      </c>
      <c r="L586" s="1">
        <v>0</v>
      </c>
      <c r="M586" s="2" t="s">
        <v>149</v>
      </c>
      <c r="O586" s="1"/>
      <c r="P586" s="18"/>
    </row>
    <row r="587" spans="1:16" ht="15.6" x14ac:dyDescent="0.3">
      <c r="A587" s="3"/>
      <c r="F587" s="1">
        <v>1995</v>
      </c>
      <c r="G587" s="2" t="s">
        <v>134</v>
      </c>
      <c r="H587" s="1" t="s">
        <v>15</v>
      </c>
      <c r="I587" s="20" t="s">
        <v>87</v>
      </c>
      <c r="J587" s="1">
        <v>1</v>
      </c>
      <c r="K587" s="1" t="s">
        <v>15</v>
      </c>
      <c r="L587" s="1">
        <v>2</v>
      </c>
      <c r="M587" s="2" t="s">
        <v>150</v>
      </c>
      <c r="O587" s="1"/>
      <c r="P587" s="18"/>
    </row>
    <row r="588" spans="1:16" ht="15.6" x14ac:dyDescent="0.3">
      <c r="A588" s="3"/>
      <c r="G588" s="3"/>
      <c r="I588" s="19"/>
      <c r="O588" s="1"/>
      <c r="P588" s="18"/>
    </row>
    <row r="589" spans="1:16" ht="15.6" x14ac:dyDescent="0.3">
      <c r="A589" s="3"/>
      <c r="G589" s="19" t="s">
        <v>107</v>
      </c>
      <c r="I589" s="19" t="s">
        <v>151</v>
      </c>
      <c r="J589" s="17" t="s">
        <v>109</v>
      </c>
      <c r="O589" s="1"/>
      <c r="P589" s="18"/>
    </row>
    <row r="590" spans="1:16" ht="15.6" x14ac:dyDescent="0.3">
      <c r="A590" s="3"/>
      <c r="F590" s="1">
        <v>1995</v>
      </c>
      <c r="G590" s="3" t="s">
        <v>46</v>
      </c>
      <c r="I590" s="2" t="s">
        <v>152</v>
      </c>
      <c r="J590" s="1">
        <v>15</v>
      </c>
      <c r="O590" s="1"/>
      <c r="P590" s="18"/>
    </row>
    <row r="591" spans="1:16" ht="15.6" x14ac:dyDescent="0.3">
      <c r="A591" s="3"/>
      <c r="F591" s="1">
        <v>1995</v>
      </c>
      <c r="G591" s="3" t="s">
        <v>118</v>
      </c>
      <c r="I591" s="2" t="s">
        <v>153</v>
      </c>
      <c r="J591" s="1">
        <v>15</v>
      </c>
      <c r="O591" s="1"/>
      <c r="P591" s="18"/>
    </row>
    <row r="592" spans="1:16" ht="15.6" x14ac:dyDescent="0.3">
      <c r="A592" s="3"/>
      <c r="F592" s="1">
        <v>1995</v>
      </c>
      <c r="G592" s="3" t="s">
        <v>3</v>
      </c>
      <c r="I592" s="2" t="s">
        <v>154</v>
      </c>
      <c r="J592" s="1">
        <v>6</v>
      </c>
      <c r="O592" s="1"/>
      <c r="P592" s="18"/>
    </row>
    <row r="593" spans="1:16" ht="15.6" x14ac:dyDescent="0.3">
      <c r="A593" s="3"/>
      <c r="F593" s="1">
        <v>1995</v>
      </c>
      <c r="G593" s="2" t="s">
        <v>87</v>
      </c>
      <c r="I593" s="2" t="s">
        <v>155</v>
      </c>
      <c r="J593" s="1">
        <v>0</v>
      </c>
      <c r="O593" s="1"/>
      <c r="P593" s="18"/>
    </row>
    <row r="594" spans="1:16" ht="15.6" x14ac:dyDescent="0.3">
      <c r="A594" s="3"/>
      <c r="G594" s="3"/>
      <c r="I594" s="19"/>
      <c r="O594" s="1"/>
      <c r="P594" s="18"/>
    </row>
    <row r="595" spans="1:16" ht="15.6" x14ac:dyDescent="0.3">
      <c r="A595" s="3"/>
      <c r="G595" s="3"/>
      <c r="I595" s="19"/>
      <c r="O595" s="1"/>
      <c r="P595" s="18"/>
    </row>
    <row r="596" spans="1:16" ht="15.6" x14ac:dyDescent="0.3">
      <c r="A596" s="11"/>
      <c r="B596" s="12" t="s">
        <v>156</v>
      </c>
      <c r="C596" s="11"/>
      <c r="D596" s="11"/>
      <c r="E596" s="11"/>
      <c r="F596" s="11"/>
      <c r="G596" s="13" t="s">
        <v>157</v>
      </c>
      <c r="H596" s="14"/>
      <c r="I596" s="14"/>
      <c r="J596" s="11"/>
      <c r="K596" s="11"/>
      <c r="L596" s="11"/>
      <c r="M596" s="15"/>
      <c r="N596" s="11"/>
      <c r="O596" s="15"/>
      <c r="P596" s="16"/>
    </row>
    <row r="597" spans="1:16" ht="15.6" x14ac:dyDescent="0.3">
      <c r="A597" s="17">
        <v>1</v>
      </c>
      <c r="B597" s="2" t="s">
        <v>46</v>
      </c>
      <c r="G597" s="19" t="s">
        <v>20</v>
      </c>
      <c r="O597" s="1"/>
      <c r="P597" s="16"/>
    </row>
    <row r="598" spans="1:16" ht="15.6" x14ac:dyDescent="0.3">
      <c r="A598" s="17">
        <v>2</v>
      </c>
      <c r="B598" s="2" t="s">
        <v>66</v>
      </c>
      <c r="D598" s="1">
        <v>19</v>
      </c>
      <c r="E598" s="1">
        <v>8</v>
      </c>
      <c r="F598" s="1">
        <v>1996</v>
      </c>
      <c r="G598" s="20" t="s">
        <v>3</v>
      </c>
      <c r="H598" s="1" t="s">
        <v>15</v>
      </c>
      <c r="I598" s="2" t="s">
        <v>134</v>
      </c>
      <c r="J598" s="1">
        <v>2</v>
      </c>
      <c r="K598" s="1" t="s">
        <v>15</v>
      </c>
      <c r="L598" s="1">
        <v>0</v>
      </c>
      <c r="M598" s="2" t="s">
        <v>158</v>
      </c>
      <c r="O598" s="1"/>
      <c r="P598" s="18"/>
    </row>
    <row r="599" spans="1:16" ht="15.6" x14ac:dyDescent="0.3">
      <c r="A599" s="17">
        <v>3</v>
      </c>
      <c r="B599" s="2" t="s">
        <v>3</v>
      </c>
      <c r="D599" s="1">
        <v>22</v>
      </c>
      <c r="E599" s="1">
        <v>8</v>
      </c>
      <c r="F599" s="1">
        <v>1996</v>
      </c>
      <c r="G599" s="2" t="s">
        <v>134</v>
      </c>
      <c r="H599" s="1" t="s">
        <v>15</v>
      </c>
      <c r="I599" s="20" t="s">
        <v>3</v>
      </c>
      <c r="J599" s="1">
        <v>0</v>
      </c>
      <c r="K599" s="1" t="s">
        <v>15</v>
      </c>
      <c r="L599" s="1">
        <v>2</v>
      </c>
      <c r="M599" s="2" t="s">
        <v>159</v>
      </c>
      <c r="O599" s="1"/>
      <c r="P599" s="18"/>
    </row>
    <row r="600" spans="1:16" ht="15.6" x14ac:dyDescent="0.3">
      <c r="A600" s="17">
        <v>4</v>
      </c>
      <c r="B600" s="2" t="s">
        <v>118</v>
      </c>
      <c r="G600" s="19"/>
      <c r="I600" s="3"/>
      <c r="O600" s="1"/>
      <c r="P600" s="18"/>
    </row>
    <row r="601" spans="1:16" ht="15.6" x14ac:dyDescent="0.3">
      <c r="A601" s="17">
        <v>5</v>
      </c>
      <c r="B601" s="2" t="s">
        <v>134</v>
      </c>
      <c r="D601" s="1">
        <v>19</v>
      </c>
      <c r="E601" s="1">
        <v>8</v>
      </c>
      <c r="F601" s="1">
        <v>1996</v>
      </c>
      <c r="G601" s="20" t="s">
        <v>66</v>
      </c>
      <c r="H601" s="1" t="s">
        <v>15</v>
      </c>
      <c r="I601" s="2" t="s">
        <v>119</v>
      </c>
      <c r="J601" s="1">
        <v>2</v>
      </c>
      <c r="K601" s="1" t="s">
        <v>15</v>
      </c>
      <c r="L601" s="1">
        <v>0</v>
      </c>
      <c r="M601" s="2" t="s">
        <v>160</v>
      </c>
      <c r="O601" s="1"/>
      <c r="P601" s="18"/>
    </row>
    <row r="602" spans="1:16" ht="15.6" x14ac:dyDescent="0.3">
      <c r="A602" s="17">
        <v>6</v>
      </c>
      <c r="B602" s="2" t="s">
        <v>119</v>
      </c>
      <c r="D602" s="1">
        <v>21</v>
      </c>
      <c r="E602" s="1">
        <v>8</v>
      </c>
      <c r="F602" s="1">
        <v>1996</v>
      </c>
      <c r="G602" s="20" t="s">
        <v>119</v>
      </c>
      <c r="H602" s="1" t="s">
        <v>15</v>
      </c>
      <c r="I602" s="2" t="s">
        <v>66</v>
      </c>
      <c r="J602" s="1">
        <v>1</v>
      </c>
      <c r="K602" s="1" t="s">
        <v>15</v>
      </c>
      <c r="L602" s="1">
        <v>0</v>
      </c>
      <c r="M602" s="2" t="s">
        <v>161</v>
      </c>
      <c r="O602" s="1"/>
      <c r="P602" s="18"/>
    </row>
    <row r="603" spans="1:16" ht="15.6" x14ac:dyDescent="0.3">
      <c r="A603" s="17">
        <v>7</v>
      </c>
      <c r="B603" s="2" t="s">
        <v>87</v>
      </c>
      <c r="D603" s="1">
        <v>22</v>
      </c>
      <c r="E603" s="1">
        <v>8</v>
      </c>
      <c r="F603" s="1">
        <v>1996</v>
      </c>
      <c r="G603" s="20" t="s">
        <v>66</v>
      </c>
      <c r="H603" s="1" t="s">
        <v>15</v>
      </c>
      <c r="I603" s="2" t="s">
        <v>119</v>
      </c>
      <c r="J603" s="1">
        <v>1</v>
      </c>
      <c r="K603" s="1" t="s">
        <v>15</v>
      </c>
      <c r="L603" s="1">
        <v>0</v>
      </c>
      <c r="M603" s="2" t="s">
        <v>162</v>
      </c>
      <c r="O603" s="1"/>
      <c r="P603" s="18"/>
    </row>
    <row r="604" spans="1:16" ht="15.6" x14ac:dyDescent="0.3">
      <c r="A604" s="17">
        <v>8</v>
      </c>
      <c r="B604" s="2" t="s">
        <v>14</v>
      </c>
      <c r="F604" s="19" t="s">
        <v>163</v>
      </c>
      <c r="G604" s="19"/>
      <c r="I604" s="3"/>
      <c r="O604" s="1"/>
      <c r="P604" s="18"/>
    </row>
    <row r="605" spans="1:16" ht="15.6" x14ac:dyDescent="0.3">
      <c r="A605" s="17">
        <v>9</v>
      </c>
      <c r="B605" s="2" t="s">
        <v>67</v>
      </c>
      <c r="F605" s="19"/>
      <c r="G605" s="19"/>
      <c r="I605" s="3"/>
      <c r="O605" s="1"/>
      <c r="P605" s="18"/>
    </row>
    <row r="606" spans="1:16" ht="15.6" x14ac:dyDescent="0.3">
      <c r="A606" s="17">
        <v>10</v>
      </c>
      <c r="B606" s="2" t="s">
        <v>19</v>
      </c>
      <c r="G606" s="19" t="s">
        <v>21</v>
      </c>
      <c r="O606" s="1"/>
      <c r="P606" s="18"/>
    </row>
    <row r="607" spans="1:16" ht="15.6" x14ac:dyDescent="0.3">
      <c r="D607" s="1">
        <v>26</v>
      </c>
      <c r="E607" s="1">
        <v>8</v>
      </c>
      <c r="F607" s="1">
        <v>1996</v>
      </c>
      <c r="G607" s="2" t="s">
        <v>118</v>
      </c>
      <c r="H607" s="1" t="s">
        <v>15</v>
      </c>
      <c r="I607" s="20" t="s">
        <v>66</v>
      </c>
      <c r="J607" s="1">
        <v>1</v>
      </c>
      <c r="K607" s="1" t="s">
        <v>15</v>
      </c>
      <c r="L607" s="1">
        <v>2</v>
      </c>
      <c r="M607" s="2" t="s">
        <v>164</v>
      </c>
      <c r="O607" s="1"/>
      <c r="P607" s="18"/>
    </row>
    <row r="608" spans="1:16" ht="15.6" x14ac:dyDescent="0.3">
      <c r="D608" s="1">
        <v>1</v>
      </c>
      <c r="E608" s="1">
        <v>9</v>
      </c>
      <c r="F608" s="1">
        <v>1996</v>
      </c>
      <c r="G608" s="20" t="s">
        <v>66</v>
      </c>
      <c r="H608" s="2" t="s">
        <v>15</v>
      </c>
      <c r="I608" s="2" t="s">
        <v>118</v>
      </c>
      <c r="J608" s="1">
        <v>2</v>
      </c>
      <c r="K608" s="1" t="s">
        <v>15</v>
      </c>
      <c r="L608" s="1">
        <v>0</v>
      </c>
      <c r="M608" s="2" t="s">
        <v>165</v>
      </c>
      <c r="O608" s="1"/>
      <c r="P608" s="18"/>
    </row>
    <row r="609" spans="1:16" ht="15.6" x14ac:dyDescent="0.3">
      <c r="G609" s="19"/>
      <c r="O609" s="1"/>
      <c r="P609" s="18"/>
    </row>
    <row r="610" spans="1:16" ht="15.6" x14ac:dyDescent="0.3">
      <c r="D610" s="1">
        <v>27</v>
      </c>
      <c r="E610" s="1">
        <v>8</v>
      </c>
      <c r="F610" s="1">
        <v>1996</v>
      </c>
      <c r="G610" s="19" t="s">
        <v>46</v>
      </c>
      <c r="H610" s="1" t="s">
        <v>15</v>
      </c>
      <c r="I610" s="2" t="s">
        <v>3</v>
      </c>
      <c r="J610" s="1">
        <v>2</v>
      </c>
      <c r="K610" s="1" t="s">
        <v>15</v>
      </c>
      <c r="L610" s="1">
        <v>1</v>
      </c>
      <c r="M610" s="2" t="s">
        <v>166</v>
      </c>
      <c r="O610" s="1"/>
      <c r="P610" s="18"/>
    </row>
    <row r="611" spans="1:16" ht="15.6" x14ac:dyDescent="0.3">
      <c r="D611" s="1">
        <v>1</v>
      </c>
      <c r="E611" s="1">
        <v>9</v>
      </c>
      <c r="F611" s="1">
        <v>1996</v>
      </c>
      <c r="G611" s="2" t="s">
        <v>3</v>
      </c>
      <c r="H611" s="1" t="s">
        <v>15</v>
      </c>
      <c r="I611" s="19" t="s">
        <v>46</v>
      </c>
      <c r="J611" s="1">
        <v>0</v>
      </c>
      <c r="K611" s="1" t="s">
        <v>15</v>
      </c>
      <c r="L611" s="1">
        <v>2</v>
      </c>
      <c r="M611" s="2" t="s">
        <v>167</v>
      </c>
      <c r="O611" s="1"/>
      <c r="P611" s="18"/>
    </row>
    <row r="612" spans="1:16" ht="15.6" x14ac:dyDescent="0.3">
      <c r="G612" s="3"/>
      <c r="I612" s="19"/>
      <c r="O612" s="1"/>
      <c r="P612" s="18"/>
    </row>
    <row r="613" spans="1:16" ht="15.6" x14ac:dyDescent="0.3">
      <c r="G613" s="19" t="s">
        <v>22</v>
      </c>
      <c r="O613" s="1"/>
      <c r="P613" s="18"/>
    </row>
    <row r="614" spans="1:16" ht="15.6" x14ac:dyDescent="0.3">
      <c r="D614" s="1">
        <v>8</v>
      </c>
      <c r="E614" s="1">
        <v>9</v>
      </c>
      <c r="F614" s="1">
        <v>1996</v>
      </c>
      <c r="G614" s="2" t="s">
        <v>118</v>
      </c>
      <c r="H614" s="1" t="s">
        <v>15</v>
      </c>
      <c r="I614" s="20" t="s">
        <v>3</v>
      </c>
      <c r="J614" s="1">
        <v>0</v>
      </c>
      <c r="K614" s="1" t="s">
        <v>15</v>
      </c>
      <c r="L614" s="1">
        <v>2</v>
      </c>
      <c r="M614" s="2" t="s">
        <v>168</v>
      </c>
      <c r="O614" s="1"/>
      <c r="P614" s="18"/>
    </row>
    <row r="615" spans="1:16" ht="15.6" x14ac:dyDescent="0.3">
      <c r="D615" s="1">
        <v>9</v>
      </c>
      <c r="E615" s="1">
        <v>9</v>
      </c>
      <c r="F615" s="1">
        <v>1996</v>
      </c>
      <c r="G615" s="20" t="s">
        <v>3</v>
      </c>
      <c r="H615" s="1" t="s">
        <v>15</v>
      </c>
      <c r="I615" s="2" t="s">
        <v>118</v>
      </c>
      <c r="J615" s="1">
        <v>2</v>
      </c>
      <c r="K615" s="1" t="s">
        <v>15</v>
      </c>
      <c r="L615" s="1">
        <v>1</v>
      </c>
      <c r="M615" s="2" t="s">
        <v>169</v>
      </c>
      <c r="O615" s="1"/>
      <c r="P615" s="18"/>
    </row>
    <row r="616" spans="1:16" ht="15.6" x14ac:dyDescent="0.3">
      <c r="G616" s="3"/>
      <c r="I616" s="3"/>
      <c r="O616" s="1"/>
      <c r="P616" s="18"/>
    </row>
    <row r="617" spans="1:16" ht="15.6" x14ac:dyDescent="0.3">
      <c r="G617" s="19" t="s">
        <v>13</v>
      </c>
      <c r="O617" s="1"/>
      <c r="P617" s="18"/>
    </row>
    <row r="618" spans="1:16" ht="15.6" x14ac:dyDescent="0.3">
      <c r="D618" s="1">
        <v>6</v>
      </c>
      <c r="E618" s="1">
        <v>9</v>
      </c>
      <c r="F618" s="1">
        <v>1996</v>
      </c>
      <c r="G618" s="19" t="s">
        <v>46</v>
      </c>
      <c r="H618" s="1" t="s">
        <v>15</v>
      </c>
      <c r="I618" s="2" t="s">
        <v>66</v>
      </c>
      <c r="J618" s="1">
        <v>2</v>
      </c>
      <c r="K618" s="1" t="s">
        <v>15</v>
      </c>
      <c r="L618" s="1">
        <v>1</v>
      </c>
      <c r="M618" s="2" t="s">
        <v>170</v>
      </c>
      <c r="O618" s="1"/>
      <c r="P618" s="18"/>
    </row>
    <row r="619" spans="1:16" ht="15.6" x14ac:dyDescent="0.3">
      <c r="D619" s="1">
        <v>8</v>
      </c>
      <c r="E619" s="1">
        <v>9</v>
      </c>
      <c r="F619" s="1">
        <v>1996</v>
      </c>
      <c r="G619" s="2" t="s">
        <v>66</v>
      </c>
      <c r="H619" s="1" t="s">
        <v>15</v>
      </c>
      <c r="I619" s="19" t="s">
        <v>46</v>
      </c>
      <c r="J619" s="1">
        <v>0</v>
      </c>
      <c r="K619" s="1" t="s">
        <v>15</v>
      </c>
      <c r="L619" s="1">
        <v>2</v>
      </c>
      <c r="M619" s="2" t="s">
        <v>171</v>
      </c>
      <c r="O619" s="1"/>
      <c r="P619" s="18"/>
    </row>
    <row r="620" spans="1:16" ht="15.6" x14ac:dyDescent="0.3">
      <c r="G620" s="3"/>
      <c r="H620" s="3"/>
      <c r="I620" s="3"/>
      <c r="O620" s="1"/>
      <c r="P620" s="18"/>
    </row>
    <row r="621" spans="1:16" ht="15.6" x14ac:dyDescent="0.3">
      <c r="O621" s="1"/>
      <c r="P621" s="18"/>
    </row>
    <row r="622" spans="1:16" ht="15.6" x14ac:dyDescent="0.3">
      <c r="A622" s="11"/>
      <c r="B622" s="12" t="s">
        <v>172</v>
      </c>
      <c r="C622" s="11"/>
      <c r="D622" s="11"/>
      <c r="E622" s="11"/>
      <c r="F622" s="11"/>
      <c r="G622" s="13" t="s">
        <v>173</v>
      </c>
      <c r="H622" s="14"/>
      <c r="I622" s="14"/>
      <c r="J622" s="11"/>
      <c r="K622" s="11"/>
      <c r="L622" s="11"/>
      <c r="M622" s="15"/>
      <c r="N622" s="11"/>
      <c r="O622" s="15"/>
      <c r="P622" s="16"/>
    </row>
    <row r="623" spans="1:16" ht="15.6" x14ac:dyDescent="0.3">
      <c r="A623" s="17">
        <v>1</v>
      </c>
      <c r="B623" s="2" t="s">
        <v>8</v>
      </c>
      <c r="G623" s="19" t="s">
        <v>20</v>
      </c>
      <c r="O623" s="1"/>
      <c r="P623" s="16"/>
    </row>
    <row r="624" spans="1:16" ht="15.6" x14ac:dyDescent="0.3">
      <c r="A624" s="17">
        <v>2</v>
      </c>
      <c r="B624" s="2" t="s">
        <v>119</v>
      </c>
      <c r="D624" s="1">
        <v>18</v>
      </c>
      <c r="E624" s="1">
        <v>8</v>
      </c>
      <c r="F624" s="1">
        <v>1997</v>
      </c>
      <c r="G624" s="20" t="s">
        <v>119</v>
      </c>
      <c r="H624" s="1" t="s">
        <v>15</v>
      </c>
      <c r="I624" s="3" t="s">
        <v>46</v>
      </c>
      <c r="J624" s="1">
        <v>2</v>
      </c>
      <c r="K624" s="1" t="s">
        <v>15</v>
      </c>
      <c r="L624" s="1">
        <v>0</v>
      </c>
      <c r="M624" s="2" t="s">
        <v>174</v>
      </c>
      <c r="O624" s="1"/>
      <c r="P624" s="18"/>
    </row>
    <row r="625" spans="1:16" ht="15.6" x14ac:dyDescent="0.3">
      <c r="A625" s="17">
        <v>3</v>
      </c>
      <c r="B625" s="2" t="s">
        <v>71</v>
      </c>
      <c r="D625" s="1">
        <v>21</v>
      </c>
      <c r="E625" s="1">
        <v>8</v>
      </c>
      <c r="F625" s="1">
        <v>1997</v>
      </c>
      <c r="G625" s="3" t="s">
        <v>46</v>
      </c>
      <c r="H625" s="1" t="s">
        <v>15</v>
      </c>
      <c r="I625" s="20" t="s">
        <v>119</v>
      </c>
      <c r="J625" s="1">
        <v>1</v>
      </c>
      <c r="K625" s="1" t="s">
        <v>15</v>
      </c>
      <c r="L625" s="1">
        <v>2</v>
      </c>
      <c r="M625" s="2" t="s">
        <v>175</v>
      </c>
      <c r="O625" s="1"/>
      <c r="P625" s="18"/>
    </row>
    <row r="626" spans="1:16" ht="15.6" x14ac:dyDescent="0.3">
      <c r="A626" s="17">
        <v>4</v>
      </c>
      <c r="B626" s="2" t="s">
        <v>176</v>
      </c>
      <c r="G626" s="19"/>
      <c r="I626" s="3"/>
      <c r="O626" s="1"/>
      <c r="P626" s="18"/>
    </row>
    <row r="627" spans="1:16" ht="15.6" x14ac:dyDescent="0.3">
      <c r="A627" s="17">
        <v>5</v>
      </c>
      <c r="B627" s="2" t="s">
        <v>134</v>
      </c>
      <c r="D627" s="1">
        <v>20</v>
      </c>
      <c r="E627" s="1">
        <v>8</v>
      </c>
      <c r="F627" s="1">
        <v>1997</v>
      </c>
      <c r="G627" s="20" t="s">
        <v>176</v>
      </c>
      <c r="H627" s="1" t="s">
        <v>15</v>
      </c>
      <c r="I627" s="2" t="s">
        <v>134</v>
      </c>
      <c r="J627" s="1">
        <v>2</v>
      </c>
      <c r="K627" s="1" t="s">
        <v>15</v>
      </c>
      <c r="L627" s="1">
        <v>1</v>
      </c>
      <c r="M627" s="2" t="s">
        <v>177</v>
      </c>
      <c r="O627" s="1"/>
      <c r="P627" s="18"/>
    </row>
    <row r="628" spans="1:16" ht="15.6" x14ac:dyDescent="0.3">
      <c r="A628" s="17">
        <v>6</v>
      </c>
      <c r="B628" s="2" t="s">
        <v>118</v>
      </c>
      <c r="D628" s="1">
        <v>23</v>
      </c>
      <c r="E628" s="1">
        <v>8</v>
      </c>
      <c r="F628" s="1">
        <v>1997</v>
      </c>
      <c r="G628" s="2" t="s">
        <v>134</v>
      </c>
      <c r="H628" s="1" t="s">
        <v>15</v>
      </c>
      <c r="I628" s="20" t="s">
        <v>176</v>
      </c>
      <c r="J628" s="1">
        <v>0</v>
      </c>
      <c r="K628" s="1" t="s">
        <v>15</v>
      </c>
      <c r="L628" s="1">
        <v>2</v>
      </c>
      <c r="M628" s="2" t="s">
        <v>178</v>
      </c>
      <c r="O628" s="1"/>
      <c r="P628" s="18"/>
    </row>
    <row r="629" spans="1:16" ht="15.6" x14ac:dyDescent="0.3">
      <c r="A629" s="17">
        <v>7</v>
      </c>
      <c r="B629" s="2" t="s">
        <v>66</v>
      </c>
      <c r="G629" s="3"/>
      <c r="I629" s="19"/>
      <c r="O629" s="1"/>
      <c r="P629" s="18"/>
    </row>
    <row r="630" spans="1:16" ht="15.6" x14ac:dyDescent="0.3">
      <c r="A630" s="17">
        <v>8</v>
      </c>
      <c r="B630" s="2" t="s">
        <v>46</v>
      </c>
      <c r="D630" s="1">
        <v>22</v>
      </c>
      <c r="E630" s="1">
        <v>8</v>
      </c>
      <c r="F630" s="1">
        <v>1997</v>
      </c>
      <c r="G630" s="20" t="s">
        <v>71</v>
      </c>
      <c r="H630" s="1" t="s">
        <v>15</v>
      </c>
      <c r="I630" s="2" t="s">
        <v>118</v>
      </c>
      <c r="J630" s="1">
        <v>2</v>
      </c>
      <c r="K630" s="1" t="s">
        <v>15</v>
      </c>
      <c r="L630" s="1">
        <v>0</v>
      </c>
      <c r="M630" s="2" t="s">
        <v>179</v>
      </c>
      <c r="O630" s="1"/>
      <c r="P630" s="18"/>
    </row>
    <row r="631" spans="1:16" ht="15.6" x14ac:dyDescent="0.3">
      <c r="A631" s="17">
        <v>9</v>
      </c>
      <c r="B631" s="2" t="s">
        <v>3</v>
      </c>
      <c r="D631" s="1">
        <v>25</v>
      </c>
      <c r="E631" s="1">
        <v>8</v>
      </c>
      <c r="F631" s="1">
        <v>1997</v>
      </c>
      <c r="G631" s="20" t="s">
        <v>118</v>
      </c>
      <c r="H631" s="1" t="s">
        <v>15</v>
      </c>
      <c r="I631" s="2" t="s">
        <v>71</v>
      </c>
      <c r="J631" s="1">
        <v>2</v>
      </c>
      <c r="K631" s="1" t="s">
        <v>15</v>
      </c>
      <c r="L631" s="1">
        <v>0</v>
      </c>
      <c r="M631" s="2" t="s">
        <v>180</v>
      </c>
      <c r="O631" s="1"/>
      <c r="P631" s="18"/>
    </row>
    <row r="632" spans="1:16" ht="15.6" x14ac:dyDescent="0.3">
      <c r="A632" s="17">
        <v>10</v>
      </c>
      <c r="B632" s="2" t="s">
        <v>19</v>
      </c>
      <c r="D632" s="1">
        <v>29</v>
      </c>
      <c r="E632" s="1">
        <v>8</v>
      </c>
      <c r="F632" s="1">
        <v>1997</v>
      </c>
      <c r="G632" s="20" t="s">
        <v>71</v>
      </c>
      <c r="H632" s="1" t="s">
        <v>15</v>
      </c>
      <c r="I632" s="2" t="s">
        <v>118</v>
      </c>
      <c r="J632" s="1">
        <v>2</v>
      </c>
      <c r="K632" s="1" t="s">
        <v>15</v>
      </c>
      <c r="L632" s="1">
        <v>0</v>
      </c>
      <c r="M632" s="2" t="s">
        <v>181</v>
      </c>
      <c r="O632" s="1"/>
      <c r="P632" s="18"/>
    </row>
    <row r="633" spans="1:16" ht="15.6" x14ac:dyDescent="0.3">
      <c r="A633" s="17">
        <v>11</v>
      </c>
      <c r="B633" s="2" t="s">
        <v>67</v>
      </c>
      <c r="G633" s="3"/>
      <c r="I633" s="19"/>
      <c r="O633" s="1"/>
      <c r="P633" s="18"/>
    </row>
    <row r="634" spans="1:16" ht="15.6" x14ac:dyDescent="0.3">
      <c r="D634" s="1">
        <v>20</v>
      </c>
      <c r="E634" s="1">
        <v>8</v>
      </c>
      <c r="F634" s="1">
        <v>1997</v>
      </c>
      <c r="G634" s="20" t="s">
        <v>66</v>
      </c>
      <c r="H634" s="1" t="s">
        <v>15</v>
      </c>
      <c r="I634" s="2" t="s">
        <v>8</v>
      </c>
      <c r="J634" s="1">
        <v>2</v>
      </c>
      <c r="K634" s="1" t="s">
        <v>15</v>
      </c>
      <c r="L634" s="1">
        <v>1</v>
      </c>
      <c r="M634" s="2" t="s">
        <v>182</v>
      </c>
      <c r="O634" s="1"/>
      <c r="P634" s="18"/>
    </row>
    <row r="635" spans="1:16" ht="15.6" x14ac:dyDescent="0.3">
      <c r="D635" s="1">
        <v>23</v>
      </c>
      <c r="E635" s="1">
        <v>8</v>
      </c>
      <c r="F635" s="1">
        <v>1997</v>
      </c>
      <c r="G635" s="20" t="s">
        <v>8</v>
      </c>
      <c r="H635" s="1" t="s">
        <v>15</v>
      </c>
      <c r="I635" s="2" t="s">
        <v>66</v>
      </c>
      <c r="J635" s="1">
        <v>2</v>
      </c>
      <c r="K635" s="1" t="s">
        <v>15</v>
      </c>
      <c r="L635" s="1">
        <v>0</v>
      </c>
      <c r="M635" s="2" t="s">
        <v>183</v>
      </c>
      <c r="O635" s="1"/>
      <c r="P635" s="18"/>
    </row>
    <row r="636" spans="1:16" ht="15.6" x14ac:dyDescent="0.3">
      <c r="D636" s="1">
        <v>24</v>
      </c>
      <c r="E636" s="1">
        <v>8</v>
      </c>
      <c r="F636" s="1">
        <v>1997</v>
      </c>
      <c r="G636" s="20" t="s">
        <v>8</v>
      </c>
      <c r="H636" s="1" t="s">
        <v>15</v>
      </c>
      <c r="I636" s="2" t="s">
        <v>66</v>
      </c>
      <c r="J636" s="1">
        <v>2</v>
      </c>
      <c r="K636" s="1" t="s">
        <v>15</v>
      </c>
      <c r="L636" s="1">
        <v>0</v>
      </c>
      <c r="M636" s="2" t="s">
        <v>184</v>
      </c>
      <c r="O636" s="1"/>
      <c r="P636" s="18"/>
    </row>
    <row r="637" spans="1:16" ht="15.6" x14ac:dyDescent="0.3">
      <c r="G637" s="3"/>
      <c r="I637" s="19"/>
      <c r="O637" s="1"/>
      <c r="P637" s="18"/>
    </row>
    <row r="638" spans="1:16" ht="15.6" x14ac:dyDescent="0.3">
      <c r="G638" s="19" t="s">
        <v>21</v>
      </c>
      <c r="O638" s="1"/>
      <c r="P638" s="18"/>
    </row>
    <row r="639" spans="1:16" ht="15.6" x14ac:dyDescent="0.3">
      <c r="D639" s="1">
        <v>30</v>
      </c>
      <c r="E639" s="1">
        <v>8</v>
      </c>
      <c r="F639" s="1">
        <v>1997</v>
      </c>
      <c r="G639" s="2" t="s">
        <v>119</v>
      </c>
      <c r="H639" s="1" t="s">
        <v>15</v>
      </c>
      <c r="I639" s="20" t="s">
        <v>176</v>
      </c>
      <c r="J639" s="1">
        <v>1</v>
      </c>
      <c r="K639" s="1" t="s">
        <v>15</v>
      </c>
      <c r="L639" s="1">
        <v>2</v>
      </c>
      <c r="M639" s="2" t="s">
        <v>185</v>
      </c>
      <c r="O639" s="1"/>
      <c r="P639" s="18"/>
    </row>
    <row r="640" spans="1:16" ht="15.6" x14ac:dyDescent="0.3">
      <c r="D640" s="1">
        <v>31</v>
      </c>
      <c r="E640" s="1">
        <v>8</v>
      </c>
      <c r="F640" s="1">
        <v>1997</v>
      </c>
      <c r="G640" s="2" t="s">
        <v>176</v>
      </c>
      <c r="H640" s="1" t="s">
        <v>15</v>
      </c>
      <c r="I640" s="20" t="s">
        <v>119</v>
      </c>
      <c r="J640" s="1">
        <v>0</v>
      </c>
      <c r="K640" s="1" t="s">
        <v>15</v>
      </c>
      <c r="L640" s="1">
        <v>2</v>
      </c>
      <c r="M640" s="2" t="s">
        <v>186</v>
      </c>
      <c r="O640" s="1"/>
      <c r="P640" s="18"/>
    </row>
    <row r="641" spans="4:16" ht="15.6" x14ac:dyDescent="0.3">
      <c r="D641" s="1">
        <v>6</v>
      </c>
      <c r="E641" s="1">
        <v>9</v>
      </c>
      <c r="F641" s="1">
        <v>1997</v>
      </c>
      <c r="G641" s="20" t="s">
        <v>119</v>
      </c>
      <c r="H641" s="1" t="s">
        <v>15</v>
      </c>
      <c r="I641" s="2" t="s">
        <v>176</v>
      </c>
      <c r="J641" s="1">
        <v>2</v>
      </c>
      <c r="K641" s="1" t="s">
        <v>15</v>
      </c>
      <c r="L641" s="1">
        <v>0</v>
      </c>
      <c r="M641" s="2" t="s">
        <v>187</v>
      </c>
      <c r="O641" s="1"/>
      <c r="P641" s="18"/>
    </row>
    <row r="642" spans="4:16" ht="15.6" x14ac:dyDescent="0.3">
      <c r="O642" s="1"/>
      <c r="P642" s="18"/>
    </row>
    <row r="643" spans="4:16" ht="15.6" x14ac:dyDescent="0.3">
      <c r="D643" s="1">
        <v>31</v>
      </c>
      <c r="E643" s="1">
        <v>8</v>
      </c>
      <c r="F643" s="1">
        <v>1997</v>
      </c>
      <c r="G643" s="2" t="s">
        <v>8</v>
      </c>
      <c r="H643" s="1" t="s">
        <v>15</v>
      </c>
      <c r="I643" s="20" t="s">
        <v>71</v>
      </c>
      <c r="J643" s="1">
        <v>0</v>
      </c>
      <c r="K643" s="1" t="s">
        <v>15</v>
      </c>
      <c r="L643" s="1">
        <v>1</v>
      </c>
      <c r="M643" s="2" t="s">
        <v>188</v>
      </c>
      <c r="O643" s="1"/>
      <c r="P643" s="18"/>
    </row>
    <row r="644" spans="4:16" ht="15.6" x14ac:dyDescent="0.3">
      <c r="D644" s="1">
        <v>6</v>
      </c>
      <c r="E644" s="1">
        <v>9</v>
      </c>
      <c r="F644" s="1">
        <v>1997</v>
      </c>
      <c r="G644" s="2" t="s">
        <v>71</v>
      </c>
      <c r="H644" s="1" t="s">
        <v>15</v>
      </c>
      <c r="I644" s="20" t="s">
        <v>8</v>
      </c>
      <c r="J644" s="1">
        <v>0</v>
      </c>
      <c r="K644" s="1" t="s">
        <v>15</v>
      </c>
      <c r="L644" s="1">
        <v>2</v>
      </c>
      <c r="M644" s="2" t="s">
        <v>189</v>
      </c>
      <c r="O644" s="1"/>
      <c r="P644" s="18"/>
    </row>
    <row r="645" spans="4:16" ht="15.6" x14ac:dyDescent="0.3">
      <c r="D645" s="1">
        <v>7</v>
      </c>
      <c r="E645" s="1">
        <v>9</v>
      </c>
      <c r="F645" s="1">
        <v>1997</v>
      </c>
      <c r="G645" s="2" t="s">
        <v>8</v>
      </c>
      <c r="H645" s="1" t="s">
        <v>15</v>
      </c>
      <c r="I645" s="2" t="s">
        <v>71</v>
      </c>
      <c r="J645" s="1">
        <v>2</v>
      </c>
      <c r="K645" s="1" t="s">
        <v>15</v>
      </c>
      <c r="L645" s="1">
        <v>0</v>
      </c>
      <c r="M645" s="2" t="s">
        <v>190</v>
      </c>
      <c r="O645" s="1"/>
      <c r="P645" s="18"/>
    </row>
    <row r="646" spans="4:16" ht="15.6" x14ac:dyDescent="0.3">
      <c r="G646" s="3"/>
      <c r="I646" s="19"/>
      <c r="O646" s="1"/>
      <c r="P646" s="18"/>
    </row>
    <row r="647" spans="4:16" ht="15.6" x14ac:dyDescent="0.3">
      <c r="G647" s="19" t="s">
        <v>22</v>
      </c>
      <c r="O647" s="1"/>
      <c r="P647" s="18"/>
    </row>
    <row r="648" spans="4:16" ht="15.6" x14ac:dyDescent="0.3">
      <c r="D648" s="1">
        <v>13</v>
      </c>
      <c r="E648" s="1">
        <v>9</v>
      </c>
      <c r="F648" s="1">
        <v>1997</v>
      </c>
      <c r="G648" s="2" t="s">
        <v>71</v>
      </c>
      <c r="H648" s="1" t="s">
        <v>15</v>
      </c>
      <c r="I648" s="20" t="s">
        <v>176</v>
      </c>
      <c r="J648" s="1">
        <v>1</v>
      </c>
      <c r="K648" s="1" t="s">
        <v>15</v>
      </c>
      <c r="L648" s="1">
        <v>2</v>
      </c>
      <c r="M648" s="2" t="s">
        <v>191</v>
      </c>
      <c r="O648" s="1"/>
      <c r="P648" s="18"/>
    </row>
    <row r="649" spans="4:16" ht="15.6" x14ac:dyDescent="0.3">
      <c r="D649" s="1">
        <v>14</v>
      </c>
      <c r="E649" s="1">
        <v>9</v>
      </c>
      <c r="F649" s="1">
        <v>1997</v>
      </c>
      <c r="G649" s="2" t="s">
        <v>176</v>
      </c>
      <c r="H649" s="1" t="s">
        <v>15</v>
      </c>
      <c r="I649" s="20" t="s">
        <v>71</v>
      </c>
      <c r="J649" s="1">
        <v>0</v>
      </c>
      <c r="K649" s="1" t="s">
        <v>15</v>
      </c>
      <c r="L649" s="1">
        <v>2</v>
      </c>
      <c r="M649" s="2" t="s">
        <v>192</v>
      </c>
      <c r="O649" s="1"/>
      <c r="P649" s="18"/>
    </row>
    <row r="650" spans="4:16" ht="15.6" x14ac:dyDescent="0.3">
      <c r="D650" s="1">
        <v>20</v>
      </c>
      <c r="E650" s="1">
        <v>9</v>
      </c>
      <c r="F650" s="1">
        <v>1997</v>
      </c>
      <c r="G650" s="20" t="s">
        <v>71</v>
      </c>
      <c r="H650" s="1" t="s">
        <v>15</v>
      </c>
      <c r="I650" s="2" t="s">
        <v>176</v>
      </c>
      <c r="J650" s="1">
        <v>2</v>
      </c>
      <c r="K650" s="1" t="s">
        <v>15</v>
      </c>
      <c r="L650" s="1">
        <v>0</v>
      </c>
      <c r="M650" s="2" t="s">
        <v>193</v>
      </c>
      <c r="O650" s="1"/>
      <c r="P650" s="18"/>
    </row>
    <row r="651" spans="4:16" ht="15.6" x14ac:dyDescent="0.3">
      <c r="G651" s="3"/>
      <c r="I651" s="3"/>
      <c r="O651" s="1"/>
      <c r="P651" s="18"/>
    </row>
    <row r="652" spans="4:16" ht="15.6" x14ac:dyDescent="0.3">
      <c r="G652" s="19" t="s">
        <v>13</v>
      </c>
      <c r="O652" s="1"/>
      <c r="P652" s="18"/>
    </row>
    <row r="653" spans="4:16" ht="15.6" x14ac:dyDescent="0.3">
      <c r="D653" s="1">
        <v>13</v>
      </c>
      <c r="E653" s="1">
        <v>9</v>
      </c>
      <c r="F653" s="1">
        <v>1997</v>
      </c>
      <c r="G653" s="20" t="s">
        <v>119</v>
      </c>
      <c r="H653" s="3" t="s">
        <v>15</v>
      </c>
      <c r="I653" s="2" t="s">
        <v>8</v>
      </c>
      <c r="J653" s="1">
        <v>2</v>
      </c>
      <c r="K653" s="1" t="s">
        <v>15</v>
      </c>
      <c r="L653" s="1">
        <v>0</v>
      </c>
      <c r="M653" s="2" t="s">
        <v>194</v>
      </c>
      <c r="O653" s="1"/>
      <c r="P653" s="18"/>
    </row>
    <row r="654" spans="4:16" ht="15.6" x14ac:dyDescent="0.3">
      <c r="D654" s="1">
        <v>14</v>
      </c>
      <c r="E654" s="1">
        <v>9</v>
      </c>
      <c r="F654" s="1">
        <v>1997</v>
      </c>
      <c r="G654" s="20" t="s">
        <v>8</v>
      </c>
      <c r="H654" s="1" t="s">
        <v>15</v>
      </c>
      <c r="I654" s="2" t="s">
        <v>119</v>
      </c>
      <c r="J654" s="1">
        <v>2</v>
      </c>
      <c r="K654" s="1" t="s">
        <v>15</v>
      </c>
      <c r="L654" s="1">
        <v>1</v>
      </c>
      <c r="M654" s="2" t="s">
        <v>195</v>
      </c>
      <c r="O654" s="1"/>
      <c r="P654" s="18"/>
    </row>
    <row r="655" spans="4:16" ht="15.6" x14ac:dyDescent="0.3">
      <c r="D655" s="1">
        <v>20</v>
      </c>
      <c r="E655" s="1">
        <v>9</v>
      </c>
      <c r="F655" s="1">
        <v>1997</v>
      </c>
      <c r="G655" s="2" t="s">
        <v>119</v>
      </c>
      <c r="H655" s="3" t="s">
        <v>15</v>
      </c>
      <c r="I655" s="20" t="s">
        <v>8</v>
      </c>
      <c r="J655" s="1">
        <v>1</v>
      </c>
      <c r="K655" s="1" t="s">
        <v>15</v>
      </c>
      <c r="L655" s="1">
        <v>2</v>
      </c>
      <c r="M655" s="2" t="s">
        <v>196</v>
      </c>
      <c r="O655" s="1"/>
      <c r="P655" s="18"/>
    </row>
    <row r="656" spans="4:16" ht="15.6" x14ac:dyDescent="0.3">
      <c r="G656" s="3"/>
      <c r="H656" s="3"/>
      <c r="I656" s="19"/>
      <c r="O656" s="1"/>
      <c r="P656" s="18"/>
    </row>
    <row r="657" spans="1:16" ht="15.6" x14ac:dyDescent="0.3">
      <c r="G657" s="3"/>
      <c r="H657" s="3"/>
      <c r="I657" s="3"/>
      <c r="O657" s="1"/>
      <c r="P657" s="18"/>
    </row>
    <row r="658" spans="1:16" ht="15.6" x14ac:dyDescent="0.3">
      <c r="A658" s="11"/>
      <c r="B658" s="12" t="s">
        <v>197</v>
      </c>
      <c r="C658" s="11"/>
      <c r="D658" s="11"/>
      <c r="E658" s="11"/>
      <c r="F658" s="11"/>
      <c r="G658" s="13" t="s">
        <v>198</v>
      </c>
      <c r="H658" s="14"/>
      <c r="I658" s="14"/>
      <c r="J658" s="11"/>
      <c r="K658" s="11"/>
      <c r="L658" s="11"/>
      <c r="M658" s="15"/>
      <c r="N658" s="11"/>
      <c r="O658" s="15"/>
      <c r="P658" s="16"/>
    </row>
    <row r="659" spans="1:16" ht="15.6" x14ac:dyDescent="0.3">
      <c r="A659" s="17">
        <v>1</v>
      </c>
      <c r="B659" s="2" t="s">
        <v>8</v>
      </c>
      <c r="G659" s="19" t="s">
        <v>20</v>
      </c>
      <c r="O659" s="1"/>
      <c r="P659" s="16"/>
    </row>
    <row r="660" spans="1:16" ht="15.6" x14ac:dyDescent="0.3">
      <c r="A660" s="17">
        <v>2</v>
      </c>
      <c r="B660" s="2" t="s">
        <v>71</v>
      </c>
      <c r="D660" s="1">
        <v>14</v>
      </c>
      <c r="E660" s="1">
        <v>8</v>
      </c>
      <c r="F660" s="1">
        <v>1998</v>
      </c>
      <c r="G660" s="20" t="s">
        <v>8</v>
      </c>
      <c r="H660" s="1" t="s">
        <v>15</v>
      </c>
      <c r="I660" s="2" t="s">
        <v>68</v>
      </c>
      <c r="J660" s="1">
        <v>2</v>
      </c>
      <c r="K660" s="1" t="s">
        <v>15</v>
      </c>
      <c r="L660" s="1">
        <v>0</v>
      </c>
      <c r="M660" s="2" t="s">
        <v>199</v>
      </c>
      <c r="O660" s="1"/>
      <c r="P660" s="18"/>
    </row>
    <row r="661" spans="1:16" ht="15.6" x14ac:dyDescent="0.3">
      <c r="A661" s="17">
        <v>3</v>
      </c>
      <c r="B661" s="2" t="s">
        <v>176</v>
      </c>
      <c r="D661" s="1">
        <v>16</v>
      </c>
      <c r="E661" s="1">
        <v>8</v>
      </c>
      <c r="F661" s="1">
        <v>1998</v>
      </c>
      <c r="G661" s="2" t="s">
        <v>68</v>
      </c>
      <c r="H661" s="1" t="s">
        <v>15</v>
      </c>
      <c r="I661" s="20" t="s">
        <v>8</v>
      </c>
      <c r="J661" s="1">
        <v>0</v>
      </c>
      <c r="K661" s="1" t="s">
        <v>15</v>
      </c>
      <c r="L661" s="1">
        <v>1</v>
      </c>
      <c r="M661" s="2" t="s">
        <v>200</v>
      </c>
      <c r="O661" s="1"/>
      <c r="P661" s="18"/>
    </row>
    <row r="662" spans="1:16" ht="15.6" x14ac:dyDescent="0.3">
      <c r="A662" s="17">
        <v>4</v>
      </c>
      <c r="B662" s="2" t="s">
        <v>201</v>
      </c>
      <c r="G662" s="3"/>
      <c r="O662" s="1"/>
      <c r="P662" s="18"/>
    </row>
    <row r="663" spans="1:16" ht="15.6" x14ac:dyDescent="0.3">
      <c r="A663" s="17">
        <v>5</v>
      </c>
      <c r="B663" s="2" t="s">
        <v>19</v>
      </c>
      <c r="D663" s="1">
        <v>14</v>
      </c>
      <c r="E663" s="1">
        <v>8</v>
      </c>
      <c r="F663" s="1">
        <v>1998</v>
      </c>
      <c r="G663" s="20" t="s">
        <v>71</v>
      </c>
      <c r="H663" s="1" t="s">
        <v>15</v>
      </c>
      <c r="I663" s="2" t="s">
        <v>134</v>
      </c>
      <c r="J663" s="1">
        <v>2</v>
      </c>
      <c r="K663" s="1" t="s">
        <v>15</v>
      </c>
      <c r="L663" s="1">
        <v>0</v>
      </c>
      <c r="M663" s="2" t="s">
        <v>202</v>
      </c>
      <c r="O663" s="1"/>
      <c r="P663" s="18"/>
    </row>
    <row r="664" spans="1:16" ht="15.6" x14ac:dyDescent="0.3">
      <c r="A664" s="17">
        <v>6</v>
      </c>
      <c r="B664" s="2" t="s">
        <v>3</v>
      </c>
      <c r="D664" s="1">
        <v>6</v>
      </c>
      <c r="E664" s="1">
        <v>8</v>
      </c>
      <c r="F664" s="1">
        <v>1998</v>
      </c>
      <c r="G664" s="2" t="s">
        <v>134</v>
      </c>
      <c r="H664" s="1" t="s">
        <v>15</v>
      </c>
      <c r="I664" s="20" t="s">
        <v>71</v>
      </c>
      <c r="J664" s="1">
        <v>1</v>
      </c>
      <c r="K664" s="1" t="s">
        <v>15</v>
      </c>
      <c r="L664" s="1">
        <v>2</v>
      </c>
      <c r="M664" s="2" t="s">
        <v>203</v>
      </c>
      <c r="O664" s="1"/>
      <c r="P664" s="18"/>
    </row>
    <row r="665" spans="1:16" ht="15.6" x14ac:dyDescent="0.3">
      <c r="A665" s="17">
        <v>7</v>
      </c>
      <c r="B665" s="2" t="s">
        <v>134</v>
      </c>
      <c r="G665" s="3"/>
      <c r="I665" s="19"/>
      <c r="O665" s="1"/>
      <c r="P665" s="18"/>
    </row>
    <row r="666" spans="1:16" ht="15.6" x14ac:dyDescent="0.3">
      <c r="A666" s="17">
        <v>8</v>
      </c>
      <c r="B666" s="2" t="s">
        <v>68</v>
      </c>
      <c r="D666" s="1">
        <v>14</v>
      </c>
      <c r="E666" s="1">
        <v>8</v>
      </c>
      <c r="F666" s="1">
        <v>1998</v>
      </c>
      <c r="G666" s="20" t="s">
        <v>176</v>
      </c>
      <c r="H666" s="1" t="s">
        <v>15</v>
      </c>
      <c r="I666" s="2" t="s">
        <v>3</v>
      </c>
      <c r="J666" s="1">
        <v>2</v>
      </c>
      <c r="K666" s="1" t="s">
        <v>15</v>
      </c>
      <c r="L666" s="1">
        <v>0</v>
      </c>
      <c r="M666" s="2" t="s">
        <v>204</v>
      </c>
      <c r="O666" s="1"/>
      <c r="P666" s="18"/>
    </row>
    <row r="667" spans="1:16" ht="15.6" x14ac:dyDescent="0.3">
      <c r="A667" s="17">
        <v>9</v>
      </c>
      <c r="B667" s="2" t="s">
        <v>66</v>
      </c>
      <c r="D667" s="1">
        <v>17</v>
      </c>
      <c r="E667" s="1">
        <v>8</v>
      </c>
      <c r="F667" s="1">
        <v>1998</v>
      </c>
      <c r="G667" s="2" t="s">
        <v>3</v>
      </c>
      <c r="H667" s="1" t="s">
        <v>15</v>
      </c>
      <c r="I667" s="20" t="s">
        <v>176</v>
      </c>
      <c r="J667" s="1">
        <v>0</v>
      </c>
      <c r="K667" s="1" t="s">
        <v>15</v>
      </c>
      <c r="L667" s="1">
        <v>2</v>
      </c>
      <c r="M667" s="2" t="s">
        <v>205</v>
      </c>
      <c r="O667" s="1"/>
      <c r="P667" s="18"/>
    </row>
    <row r="668" spans="1:16" ht="15.6" x14ac:dyDescent="0.3">
      <c r="A668" s="17">
        <v>10</v>
      </c>
      <c r="B668" s="2" t="s">
        <v>30</v>
      </c>
      <c r="G668" s="3"/>
      <c r="I668" s="19"/>
      <c r="O668" s="1"/>
      <c r="P668" s="18"/>
    </row>
    <row r="669" spans="1:16" ht="15.6" x14ac:dyDescent="0.3">
      <c r="D669" s="1">
        <v>15</v>
      </c>
      <c r="E669" s="1">
        <v>8</v>
      </c>
      <c r="F669" s="1">
        <v>1998</v>
      </c>
      <c r="G669" s="20" t="s">
        <v>201</v>
      </c>
      <c r="H669" s="1" t="s">
        <v>15</v>
      </c>
      <c r="I669" s="2" t="s">
        <v>19</v>
      </c>
      <c r="J669" s="1">
        <v>2</v>
      </c>
      <c r="K669" s="1" t="s">
        <v>15</v>
      </c>
      <c r="L669" s="1">
        <v>1</v>
      </c>
      <c r="M669" s="2" t="s">
        <v>206</v>
      </c>
      <c r="O669" s="1"/>
      <c r="P669" s="18"/>
    </row>
    <row r="670" spans="1:16" ht="15.6" x14ac:dyDescent="0.3">
      <c r="D670" s="1">
        <v>16</v>
      </c>
      <c r="E670" s="1">
        <v>8</v>
      </c>
      <c r="F670" s="1">
        <v>1998</v>
      </c>
      <c r="G670" s="2" t="s">
        <v>19</v>
      </c>
      <c r="H670" s="1" t="s">
        <v>15</v>
      </c>
      <c r="I670" s="20" t="s">
        <v>201</v>
      </c>
      <c r="J670" s="1">
        <v>0</v>
      </c>
      <c r="K670" s="1" t="s">
        <v>15</v>
      </c>
      <c r="L670" s="1">
        <v>1</v>
      </c>
      <c r="M670" s="2" t="s">
        <v>207</v>
      </c>
      <c r="O670" s="1"/>
      <c r="P670" s="18"/>
    </row>
    <row r="671" spans="1:16" ht="15.6" x14ac:dyDescent="0.3">
      <c r="G671" s="3"/>
      <c r="I671" s="19"/>
      <c r="O671" s="1"/>
      <c r="P671" s="18"/>
    </row>
    <row r="672" spans="1:16" ht="15.6" x14ac:dyDescent="0.3">
      <c r="G672" s="19" t="s">
        <v>21</v>
      </c>
      <c r="O672" s="1"/>
      <c r="P672" s="18"/>
    </row>
    <row r="673" spans="4:16" ht="15.6" x14ac:dyDescent="0.3">
      <c r="D673" s="1">
        <v>21</v>
      </c>
      <c r="E673" s="1">
        <v>8</v>
      </c>
      <c r="F673" s="1">
        <v>1998</v>
      </c>
      <c r="G673" s="20" t="s">
        <v>8</v>
      </c>
      <c r="H673" s="1" t="s">
        <v>15</v>
      </c>
      <c r="I673" s="2" t="s">
        <v>201</v>
      </c>
      <c r="J673" s="1">
        <v>2</v>
      </c>
      <c r="K673" s="1" t="s">
        <v>15</v>
      </c>
      <c r="L673" s="1">
        <v>1</v>
      </c>
      <c r="M673" s="2" t="s">
        <v>208</v>
      </c>
      <c r="O673" s="1"/>
      <c r="P673" s="18"/>
    </row>
    <row r="674" spans="4:16" ht="15.6" x14ac:dyDescent="0.3">
      <c r="D674" s="1">
        <v>23</v>
      </c>
      <c r="E674" s="1">
        <v>8</v>
      </c>
      <c r="F674" s="1">
        <v>1998</v>
      </c>
      <c r="G674" s="2" t="s">
        <v>201</v>
      </c>
      <c r="H674" s="1" t="s">
        <v>15</v>
      </c>
      <c r="I674" s="20" t="s">
        <v>8</v>
      </c>
      <c r="J674" s="1">
        <v>0</v>
      </c>
      <c r="K674" s="1" t="s">
        <v>15</v>
      </c>
      <c r="L674" s="1">
        <v>2</v>
      </c>
      <c r="M674" s="2" t="s">
        <v>209</v>
      </c>
      <c r="O674" s="1"/>
      <c r="P674" s="18"/>
    </row>
    <row r="675" spans="4:16" ht="15.6" x14ac:dyDescent="0.3">
      <c r="G675" s="19"/>
      <c r="O675" s="1"/>
      <c r="P675" s="18"/>
    </row>
    <row r="676" spans="4:16" ht="15.6" x14ac:dyDescent="0.3">
      <c r="D676" s="1">
        <v>21</v>
      </c>
      <c r="E676" s="1">
        <v>8</v>
      </c>
      <c r="F676" s="1">
        <v>1998</v>
      </c>
      <c r="G676" s="20" t="s">
        <v>71</v>
      </c>
      <c r="H676" s="1" t="s">
        <v>15</v>
      </c>
      <c r="I676" s="2" t="s">
        <v>176</v>
      </c>
      <c r="J676" s="1">
        <v>2</v>
      </c>
      <c r="K676" s="1" t="s">
        <v>15</v>
      </c>
      <c r="L676" s="1">
        <v>0</v>
      </c>
      <c r="M676" s="2" t="s">
        <v>210</v>
      </c>
      <c r="O676" s="1"/>
      <c r="P676" s="18"/>
    </row>
    <row r="677" spans="4:16" ht="15.6" x14ac:dyDescent="0.3">
      <c r="D677" s="1">
        <v>23</v>
      </c>
      <c r="E677" s="1">
        <v>8</v>
      </c>
      <c r="F677" s="1">
        <v>1998</v>
      </c>
      <c r="G677" s="20" t="s">
        <v>176</v>
      </c>
      <c r="H677" s="1" t="s">
        <v>15</v>
      </c>
      <c r="I677" s="2" t="s">
        <v>71</v>
      </c>
      <c r="J677" s="1">
        <v>2</v>
      </c>
      <c r="K677" s="1" t="s">
        <v>15</v>
      </c>
      <c r="L677" s="1">
        <v>1</v>
      </c>
      <c r="M677" s="2" t="s">
        <v>211</v>
      </c>
      <c r="O677" s="1"/>
      <c r="P677" s="18"/>
    </row>
    <row r="678" spans="4:16" ht="15.6" x14ac:dyDescent="0.3">
      <c r="D678" s="1">
        <v>26</v>
      </c>
      <c r="E678" s="1">
        <v>8</v>
      </c>
      <c r="F678" s="1">
        <v>1998</v>
      </c>
      <c r="G678" s="19" t="s">
        <v>71</v>
      </c>
      <c r="H678" s="1" t="s">
        <v>15</v>
      </c>
      <c r="I678" s="2" t="s">
        <v>176</v>
      </c>
      <c r="J678" s="1">
        <v>1</v>
      </c>
      <c r="K678" s="1" t="s">
        <v>15</v>
      </c>
      <c r="L678" s="1">
        <v>0</v>
      </c>
      <c r="M678" s="2" t="s">
        <v>212</v>
      </c>
      <c r="O678" s="1"/>
      <c r="P678" s="18"/>
    </row>
    <row r="679" spans="4:16" ht="15.6" x14ac:dyDescent="0.3">
      <c r="G679" s="3"/>
      <c r="I679" s="19"/>
      <c r="O679" s="1"/>
      <c r="P679" s="18"/>
    </row>
    <row r="680" spans="4:16" ht="15.6" x14ac:dyDescent="0.3">
      <c r="G680" s="19" t="s">
        <v>22</v>
      </c>
      <c r="O680" s="1"/>
      <c r="P680" s="18"/>
    </row>
    <row r="681" spans="4:16" ht="15.6" x14ac:dyDescent="0.3">
      <c r="D681" s="1">
        <v>29</v>
      </c>
      <c r="E681" s="1">
        <v>8</v>
      </c>
      <c r="F681" s="1">
        <v>1998</v>
      </c>
      <c r="G681" s="20" t="s">
        <v>176</v>
      </c>
      <c r="H681" s="1" t="s">
        <v>15</v>
      </c>
      <c r="I681" s="2" t="s">
        <v>201</v>
      </c>
      <c r="J681" s="1">
        <v>2</v>
      </c>
      <c r="K681" s="1" t="s">
        <v>15</v>
      </c>
      <c r="L681" s="1">
        <v>0</v>
      </c>
      <c r="M681" s="2" t="s">
        <v>213</v>
      </c>
      <c r="O681" s="1"/>
      <c r="P681" s="18"/>
    </row>
    <row r="682" spans="4:16" ht="15.6" x14ac:dyDescent="0.3">
      <c r="D682" s="1">
        <v>30</v>
      </c>
      <c r="E682" s="1">
        <v>8</v>
      </c>
      <c r="F682" s="1">
        <v>1998</v>
      </c>
      <c r="G682" s="2" t="s">
        <v>201</v>
      </c>
      <c r="H682" s="1" t="s">
        <v>15</v>
      </c>
      <c r="I682" s="20" t="s">
        <v>176</v>
      </c>
      <c r="J682" s="1">
        <v>9</v>
      </c>
      <c r="K682" s="1" t="s">
        <v>15</v>
      </c>
      <c r="L682" s="1">
        <v>1</v>
      </c>
      <c r="M682" s="2" t="s">
        <v>214</v>
      </c>
      <c r="O682" s="1"/>
      <c r="P682" s="18"/>
    </row>
    <row r="683" spans="4:16" ht="15.6" x14ac:dyDescent="0.3">
      <c r="G683" s="3"/>
      <c r="I683" s="3"/>
      <c r="O683" s="1"/>
      <c r="P683" s="18"/>
    </row>
    <row r="684" spans="4:16" ht="15.6" x14ac:dyDescent="0.3">
      <c r="G684" s="19" t="s">
        <v>13</v>
      </c>
      <c r="O684" s="1"/>
      <c r="P684" s="18"/>
    </row>
    <row r="685" spans="4:16" ht="15.6" x14ac:dyDescent="0.3">
      <c r="D685" s="1">
        <v>12</v>
      </c>
      <c r="E685" s="1">
        <v>8</v>
      </c>
      <c r="F685" s="1">
        <v>1998</v>
      </c>
      <c r="G685" s="20" t="s">
        <v>8</v>
      </c>
      <c r="H685" s="3" t="s">
        <v>15</v>
      </c>
      <c r="I685" s="2" t="s">
        <v>71</v>
      </c>
      <c r="J685" s="1">
        <v>1</v>
      </c>
      <c r="K685" s="1" t="s">
        <v>15</v>
      </c>
      <c r="L685" s="1">
        <v>0</v>
      </c>
      <c r="M685" s="2" t="s">
        <v>215</v>
      </c>
      <c r="O685" s="1"/>
      <c r="P685" s="18"/>
    </row>
    <row r="686" spans="4:16" ht="15.6" x14ac:dyDescent="0.3">
      <c r="D686" s="1">
        <v>13</v>
      </c>
      <c r="E686" s="1">
        <v>8</v>
      </c>
      <c r="F686" s="1">
        <v>1998</v>
      </c>
      <c r="G686" s="20" t="s">
        <v>71</v>
      </c>
      <c r="H686" s="1" t="s">
        <v>15</v>
      </c>
      <c r="I686" s="2" t="s">
        <v>8</v>
      </c>
      <c r="J686" s="1">
        <v>2</v>
      </c>
      <c r="K686" s="1" t="s">
        <v>15</v>
      </c>
      <c r="L686" s="1">
        <v>1</v>
      </c>
      <c r="M686" s="2" t="s">
        <v>216</v>
      </c>
      <c r="O686" s="1"/>
      <c r="P686" s="18"/>
    </row>
    <row r="687" spans="4:16" ht="15.6" x14ac:dyDescent="0.3">
      <c r="D687" s="1">
        <v>19</v>
      </c>
      <c r="E687" s="1">
        <v>9</v>
      </c>
      <c r="F687" s="1">
        <v>1998</v>
      </c>
      <c r="G687" s="20" t="s">
        <v>8</v>
      </c>
      <c r="H687" s="3" t="s">
        <v>15</v>
      </c>
      <c r="I687" s="2" t="s">
        <v>71</v>
      </c>
      <c r="J687" s="1">
        <v>2</v>
      </c>
      <c r="K687" s="1" t="s">
        <v>15</v>
      </c>
      <c r="L687" s="1">
        <v>1</v>
      </c>
      <c r="M687" s="2" t="s">
        <v>217</v>
      </c>
      <c r="O687" s="1"/>
      <c r="P687" s="18"/>
    </row>
    <row r="688" spans="4:16" ht="15.6" x14ac:dyDescent="0.3">
      <c r="O688" s="1"/>
      <c r="P688" s="18"/>
    </row>
    <row r="689" spans="1:16" ht="15.6" x14ac:dyDescent="0.3">
      <c r="G689" s="3"/>
      <c r="H689" s="3"/>
      <c r="I689" s="3"/>
      <c r="O689" s="1"/>
      <c r="P689" s="18"/>
    </row>
    <row r="690" spans="1:16" ht="15.6" x14ac:dyDescent="0.3">
      <c r="A690" s="11"/>
      <c r="B690" s="12" t="s">
        <v>218</v>
      </c>
      <c r="C690" s="11"/>
      <c r="D690" s="11"/>
      <c r="E690" s="11"/>
      <c r="F690" s="11"/>
      <c r="G690" s="13" t="s">
        <v>219</v>
      </c>
      <c r="H690" s="14"/>
      <c r="I690" s="14"/>
      <c r="J690" s="11"/>
      <c r="K690" s="11"/>
      <c r="L690" s="11"/>
      <c r="M690" s="15"/>
      <c r="N690" s="11"/>
      <c r="O690" s="15"/>
      <c r="P690" s="16"/>
    </row>
    <row r="691" spans="1:16" ht="15.6" x14ac:dyDescent="0.3">
      <c r="A691" s="17">
        <v>1</v>
      </c>
      <c r="B691" s="2" t="s">
        <v>68</v>
      </c>
      <c r="G691" s="19" t="s">
        <v>20</v>
      </c>
      <c r="O691" s="1"/>
      <c r="P691" s="16"/>
    </row>
    <row r="692" spans="1:16" ht="15.6" x14ac:dyDescent="0.3">
      <c r="A692" s="17">
        <v>2</v>
      </c>
      <c r="B692" s="2" t="s">
        <v>201</v>
      </c>
      <c r="C692" s="1" t="s">
        <v>220</v>
      </c>
      <c r="D692" s="1">
        <v>3</v>
      </c>
      <c r="E692" s="1">
        <v>8</v>
      </c>
      <c r="F692" s="1">
        <v>1999</v>
      </c>
      <c r="G692" s="2" t="s">
        <v>8</v>
      </c>
      <c r="H692" s="1" t="s">
        <v>15</v>
      </c>
      <c r="I692" s="20" t="s">
        <v>71</v>
      </c>
      <c r="J692" s="1">
        <v>0</v>
      </c>
      <c r="K692" s="1" t="s">
        <v>15</v>
      </c>
      <c r="L692" s="1">
        <v>1</v>
      </c>
      <c r="M692" s="2" t="s">
        <v>221</v>
      </c>
      <c r="O692" s="1"/>
      <c r="P692" s="18"/>
    </row>
    <row r="693" spans="1:16" ht="15.6" x14ac:dyDescent="0.3">
      <c r="A693" s="17">
        <v>3</v>
      </c>
      <c r="B693" s="2" t="s">
        <v>176</v>
      </c>
      <c r="C693" s="1" t="s">
        <v>222</v>
      </c>
      <c r="D693" s="1">
        <v>6</v>
      </c>
      <c r="E693" s="1">
        <v>8</v>
      </c>
      <c r="F693" s="1">
        <v>1999</v>
      </c>
      <c r="G693" s="2" t="s">
        <v>71</v>
      </c>
      <c r="H693" s="1" t="s">
        <v>15</v>
      </c>
      <c r="I693" s="20" t="s">
        <v>8</v>
      </c>
      <c r="J693" s="1">
        <v>0</v>
      </c>
      <c r="K693" s="1" t="s">
        <v>15</v>
      </c>
      <c r="L693" s="1">
        <v>1</v>
      </c>
      <c r="M693" s="2" t="s">
        <v>223</v>
      </c>
      <c r="O693" s="1"/>
      <c r="P693" s="18"/>
    </row>
    <row r="694" spans="1:16" ht="15.6" x14ac:dyDescent="0.3">
      <c r="A694" s="17">
        <v>4</v>
      </c>
      <c r="B694" s="2" t="s">
        <v>71</v>
      </c>
      <c r="C694" s="1" t="s">
        <v>224</v>
      </c>
      <c r="D694" s="1">
        <v>9</v>
      </c>
      <c r="E694" s="1">
        <v>8</v>
      </c>
      <c r="F694" s="1">
        <v>1999</v>
      </c>
      <c r="G694" s="2" t="s">
        <v>8</v>
      </c>
      <c r="H694" s="1" t="s">
        <v>15</v>
      </c>
      <c r="I694" s="20" t="s">
        <v>71</v>
      </c>
      <c r="J694" s="1">
        <v>1</v>
      </c>
      <c r="K694" s="1" t="s">
        <v>15</v>
      </c>
      <c r="L694" s="1">
        <v>2</v>
      </c>
      <c r="M694" s="2" t="s">
        <v>225</v>
      </c>
      <c r="O694" s="1"/>
      <c r="P694" s="18"/>
    </row>
    <row r="695" spans="1:16" ht="15.6" x14ac:dyDescent="0.3">
      <c r="A695" s="17">
        <v>5</v>
      </c>
      <c r="B695" s="2" t="s">
        <v>8</v>
      </c>
      <c r="G695" s="3"/>
      <c r="O695" s="1"/>
      <c r="P695" s="18"/>
    </row>
    <row r="696" spans="1:16" ht="15.6" x14ac:dyDescent="0.3">
      <c r="A696" s="17">
        <v>6</v>
      </c>
      <c r="B696" s="2" t="s">
        <v>3</v>
      </c>
      <c r="C696" s="1" t="s">
        <v>220</v>
      </c>
      <c r="D696" s="1">
        <v>3</v>
      </c>
      <c r="E696" s="1">
        <v>8</v>
      </c>
      <c r="F696" s="1">
        <v>1999</v>
      </c>
      <c r="G696" s="20" t="s">
        <v>201</v>
      </c>
      <c r="H696" s="1" t="s">
        <v>15</v>
      </c>
      <c r="I696" s="2" t="s">
        <v>3</v>
      </c>
      <c r="J696" s="1">
        <v>2</v>
      </c>
      <c r="K696" s="1" t="s">
        <v>15</v>
      </c>
      <c r="L696" s="1">
        <v>0</v>
      </c>
      <c r="M696" s="2" t="s">
        <v>226</v>
      </c>
      <c r="O696" s="1"/>
      <c r="P696" s="18"/>
    </row>
    <row r="697" spans="1:16" ht="15.6" x14ac:dyDescent="0.3">
      <c r="A697" s="17">
        <v>7</v>
      </c>
      <c r="B697" s="2" t="s">
        <v>19</v>
      </c>
      <c r="C697" s="1" t="s">
        <v>222</v>
      </c>
      <c r="D697" s="1">
        <v>6</v>
      </c>
      <c r="E697" s="1">
        <v>8</v>
      </c>
      <c r="F697" s="1">
        <v>1999</v>
      </c>
      <c r="G697" s="2" t="s">
        <v>3</v>
      </c>
      <c r="H697" s="1" t="s">
        <v>15</v>
      </c>
      <c r="I697" s="20" t="s">
        <v>201</v>
      </c>
      <c r="J697" s="1">
        <v>0</v>
      </c>
      <c r="K697" s="1" t="s">
        <v>15</v>
      </c>
      <c r="L697" s="1">
        <v>1</v>
      </c>
      <c r="M697" s="2" t="s">
        <v>227</v>
      </c>
      <c r="O697" s="1"/>
      <c r="P697" s="18"/>
    </row>
    <row r="698" spans="1:16" ht="15.6" x14ac:dyDescent="0.3">
      <c r="A698" s="17">
        <v>8</v>
      </c>
      <c r="B698" s="2" t="s">
        <v>51</v>
      </c>
      <c r="F698" s="19" t="s">
        <v>228</v>
      </c>
      <c r="G698" s="19"/>
      <c r="I698" s="19"/>
      <c r="O698" s="1"/>
      <c r="P698" s="18"/>
    </row>
    <row r="699" spans="1:16" ht="15.6" x14ac:dyDescent="0.3">
      <c r="A699" s="17">
        <v>9</v>
      </c>
      <c r="B699" s="2" t="s">
        <v>100</v>
      </c>
      <c r="G699" s="19"/>
      <c r="I699" s="19"/>
      <c r="O699" s="1"/>
      <c r="P699" s="18"/>
    </row>
    <row r="700" spans="1:16" ht="15.6" x14ac:dyDescent="0.3">
      <c r="A700" s="17">
        <v>10</v>
      </c>
      <c r="B700" s="2" t="s">
        <v>66</v>
      </c>
      <c r="G700" s="19" t="s">
        <v>21</v>
      </c>
      <c r="O700" s="1"/>
      <c r="P700" s="18"/>
    </row>
    <row r="701" spans="1:16" ht="15.6" x14ac:dyDescent="0.3">
      <c r="C701" s="1" t="s">
        <v>222</v>
      </c>
      <c r="D701" s="1">
        <v>13</v>
      </c>
      <c r="E701" s="1">
        <v>8</v>
      </c>
      <c r="F701" s="1">
        <v>1999</v>
      </c>
      <c r="G701" s="20" t="s">
        <v>68</v>
      </c>
      <c r="H701" s="1" t="s">
        <v>15</v>
      </c>
      <c r="I701" s="2" t="s">
        <v>71</v>
      </c>
      <c r="J701" s="1">
        <v>2</v>
      </c>
      <c r="K701" s="1" t="s">
        <v>15</v>
      </c>
      <c r="L701" s="1">
        <v>0</v>
      </c>
      <c r="M701" s="2" t="s">
        <v>229</v>
      </c>
      <c r="O701" s="1"/>
      <c r="P701" s="18"/>
    </row>
    <row r="702" spans="1:16" ht="15.6" x14ac:dyDescent="0.3">
      <c r="C702" s="1" t="s">
        <v>224</v>
      </c>
      <c r="D702" s="1">
        <v>16</v>
      </c>
      <c r="E702" s="1">
        <v>8</v>
      </c>
      <c r="F702" s="1">
        <v>1999</v>
      </c>
      <c r="G702" s="20" t="s">
        <v>71</v>
      </c>
      <c r="H702" s="1" t="s">
        <v>15</v>
      </c>
      <c r="I702" s="2" t="s">
        <v>68</v>
      </c>
      <c r="J702" s="1">
        <v>1</v>
      </c>
      <c r="K702" s="1" t="s">
        <v>15</v>
      </c>
      <c r="L702" s="1">
        <v>0</v>
      </c>
      <c r="M702" s="2" t="s">
        <v>230</v>
      </c>
      <c r="O702" s="1"/>
      <c r="P702" s="18"/>
    </row>
    <row r="703" spans="1:16" ht="15.6" x14ac:dyDescent="0.3">
      <c r="C703" s="1" t="s">
        <v>222</v>
      </c>
      <c r="D703" s="1">
        <v>20</v>
      </c>
      <c r="E703" s="1">
        <v>8</v>
      </c>
      <c r="F703" s="1">
        <v>1999</v>
      </c>
      <c r="G703" s="20" t="s">
        <v>68</v>
      </c>
      <c r="H703" s="1" t="s">
        <v>15</v>
      </c>
      <c r="I703" s="2" t="s">
        <v>71</v>
      </c>
      <c r="J703" s="1">
        <v>2</v>
      </c>
      <c r="K703" s="1" t="s">
        <v>15</v>
      </c>
      <c r="L703" s="1">
        <v>1</v>
      </c>
      <c r="M703" s="2" t="s">
        <v>231</v>
      </c>
      <c r="O703" s="1"/>
      <c r="P703" s="18"/>
    </row>
    <row r="704" spans="1:16" ht="15.6" x14ac:dyDescent="0.3">
      <c r="G704" s="19"/>
      <c r="O704" s="1"/>
      <c r="P704" s="18"/>
    </row>
    <row r="705" spans="1:16" ht="15.6" x14ac:dyDescent="0.3">
      <c r="C705" s="1" t="s">
        <v>222</v>
      </c>
      <c r="D705" s="1">
        <v>13</v>
      </c>
      <c r="E705" s="1">
        <v>8</v>
      </c>
      <c r="F705" s="1">
        <v>1999</v>
      </c>
      <c r="G705" s="2" t="s">
        <v>176</v>
      </c>
      <c r="H705" s="1" t="s">
        <v>15</v>
      </c>
      <c r="I705" s="20" t="s">
        <v>201</v>
      </c>
      <c r="J705" s="1">
        <v>1</v>
      </c>
      <c r="K705" s="1" t="s">
        <v>15</v>
      </c>
      <c r="L705" s="1">
        <v>2</v>
      </c>
      <c r="M705" s="2" t="s">
        <v>232</v>
      </c>
      <c r="O705" s="1"/>
      <c r="P705" s="18"/>
    </row>
    <row r="706" spans="1:16" ht="15.6" x14ac:dyDescent="0.3">
      <c r="C706" s="1" t="s">
        <v>220</v>
      </c>
      <c r="D706" s="1">
        <v>17</v>
      </c>
      <c r="E706" s="1">
        <v>8</v>
      </c>
      <c r="F706" s="1">
        <v>1999</v>
      </c>
      <c r="G706" s="2" t="s">
        <v>201</v>
      </c>
      <c r="H706" s="1" t="s">
        <v>15</v>
      </c>
      <c r="I706" s="20" t="s">
        <v>176</v>
      </c>
      <c r="J706" s="1">
        <v>0</v>
      </c>
      <c r="K706" s="1" t="s">
        <v>15</v>
      </c>
      <c r="L706" s="1">
        <v>1</v>
      </c>
      <c r="M706" s="2" t="s">
        <v>233</v>
      </c>
      <c r="O706" s="1"/>
      <c r="P706" s="18"/>
    </row>
    <row r="707" spans="1:16" ht="15.6" x14ac:dyDescent="0.3">
      <c r="C707" s="1" t="s">
        <v>222</v>
      </c>
      <c r="D707" s="1">
        <v>20</v>
      </c>
      <c r="E707" s="1">
        <v>8</v>
      </c>
      <c r="F707" s="1">
        <v>1999</v>
      </c>
      <c r="G707" s="2" t="s">
        <v>176</v>
      </c>
      <c r="H707" s="1" t="s">
        <v>15</v>
      </c>
      <c r="I707" s="20" t="s">
        <v>201</v>
      </c>
      <c r="J707" s="1">
        <v>1</v>
      </c>
      <c r="K707" s="1" t="s">
        <v>15</v>
      </c>
      <c r="L707" s="1">
        <v>2</v>
      </c>
      <c r="M707" s="2" t="s">
        <v>234</v>
      </c>
      <c r="O707" s="1"/>
      <c r="P707" s="18"/>
    </row>
    <row r="708" spans="1:16" ht="15.6" x14ac:dyDescent="0.3">
      <c r="G708" s="3"/>
      <c r="I708" s="19"/>
      <c r="O708" s="1"/>
      <c r="P708" s="18"/>
    </row>
    <row r="709" spans="1:16" ht="15.6" x14ac:dyDescent="0.3">
      <c r="G709" s="19" t="s">
        <v>22</v>
      </c>
      <c r="O709" s="1"/>
      <c r="P709" s="18"/>
    </row>
    <row r="710" spans="1:16" ht="15.6" x14ac:dyDescent="0.3">
      <c r="C710" s="1" t="s">
        <v>222</v>
      </c>
      <c r="D710" s="1">
        <v>27</v>
      </c>
      <c r="E710" s="1">
        <v>8</v>
      </c>
      <c r="F710" s="1">
        <v>1999</v>
      </c>
      <c r="G710" s="20" t="s">
        <v>176</v>
      </c>
      <c r="H710" s="1" t="s">
        <v>15</v>
      </c>
      <c r="I710" s="2" t="s">
        <v>71</v>
      </c>
      <c r="J710" s="1">
        <v>1</v>
      </c>
      <c r="K710" s="1" t="s">
        <v>15</v>
      </c>
      <c r="L710" s="1">
        <v>0</v>
      </c>
      <c r="M710" s="2" t="s">
        <v>235</v>
      </c>
      <c r="O710" s="1"/>
      <c r="P710" s="18"/>
    </row>
    <row r="711" spans="1:16" ht="15.6" x14ac:dyDescent="0.3">
      <c r="C711" s="1" t="s">
        <v>224</v>
      </c>
      <c r="D711" s="1">
        <v>30</v>
      </c>
      <c r="E711" s="1">
        <v>8</v>
      </c>
      <c r="F711" s="1">
        <v>1999</v>
      </c>
      <c r="G711" s="20" t="s">
        <v>71</v>
      </c>
      <c r="H711" s="1" t="s">
        <v>15</v>
      </c>
      <c r="I711" s="2" t="s">
        <v>176</v>
      </c>
      <c r="J711" s="1">
        <v>2</v>
      </c>
      <c r="K711" s="1" t="s">
        <v>15</v>
      </c>
      <c r="L711" s="1">
        <v>1</v>
      </c>
      <c r="M711" s="2" t="s">
        <v>236</v>
      </c>
      <c r="O711" s="1"/>
      <c r="P711" s="18"/>
    </row>
    <row r="712" spans="1:16" ht="15.6" x14ac:dyDescent="0.3">
      <c r="C712" s="1" t="s">
        <v>222</v>
      </c>
      <c r="D712" s="1">
        <v>3</v>
      </c>
      <c r="E712" s="1">
        <v>9</v>
      </c>
      <c r="F712" s="1">
        <v>1999</v>
      </c>
      <c r="G712" s="20" t="s">
        <v>176</v>
      </c>
      <c r="H712" s="3" t="s">
        <v>15</v>
      </c>
      <c r="I712" s="2" t="s">
        <v>71</v>
      </c>
      <c r="J712" s="1">
        <v>2</v>
      </c>
      <c r="K712" s="1" t="s">
        <v>15</v>
      </c>
      <c r="L712" s="1">
        <v>1</v>
      </c>
      <c r="M712" s="2" t="s">
        <v>237</v>
      </c>
      <c r="O712" s="1"/>
      <c r="P712" s="18"/>
    </row>
    <row r="713" spans="1:16" ht="15.6" x14ac:dyDescent="0.3">
      <c r="G713" s="3"/>
      <c r="I713" s="3"/>
      <c r="O713" s="1"/>
      <c r="P713" s="18"/>
    </row>
    <row r="714" spans="1:16" ht="15.6" x14ac:dyDescent="0.3">
      <c r="G714" s="19" t="s">
        <v>13</v>
      </c>
      <c r="O714" s="1"/>
      <c r="P714" s="18"/>
    </row>
    <row r="715" spans="1:16" ht="15.6" x14ac:dyDescent="0.3">
      <c r="C715" s="1" t="s">
        <v>222</v>
      </c>
      <c r="D715" s="1">
        <v>27</v>
      </c>
      <c r="E715" s="1">
        <v>8</v>
      </c>
      <c r="F715" s="1">
        <v>1999</v>
      </c>
      <c r="G715" s="20" t="s">
        <v>68</v>
      </c>
      <c r="H715" s="3" t="s">
        <v>15</v>
      </c>
      <c r="I715" s="2" t="s">
        <v>201</v>
      </c>
      <c r="J715" s="1">
        <v>2</v>
      </c>
      <c r="K715" s="1" t="s">
        <v>15</v>
      </c>
      <c r="L715" s="1">
        <v>1</v>
      </c>
      <c r="M715" s="2" t="s">
        <v>238</v>
      </c>
      <c r="O715" s="1"/>
      <c r="P715" s="18"/>
    </row>
    <row r="716" spans="1:16" ht="15.6" x14ac:dyDescent="0.3">
      <c r="C716" s="1" t="s">
        <v>224</v>
      </c>
      <c r="D716" s="1">
        <v>30</v>
      </c>
      <c r="E716" s="1">
        <v>8</v>
      </c>
      <c r="F716" s="1">
        <v>1999</v>
      </c>
      <c r="G716" s="20" t="s">
        <v>201</v>
      </c>
      <c r="H716" s="1" t="s">
        <v>15</v>
      </c>
      <c r="I716" s="2" t="s">
        <v>68</v>
      </c>
      <c r="J716" s="1">
        <v>2</v>
      </c>
      <c r="K716" s="1" t="s">
        <v>15</v>
      </c>
      <c r="L716" s="1">
        <v>0</v>
      </c>
      <c r="M716" s="2" t="s">
        <v>239</v>
      </c>
      <c r="O716" s="1"/>
      <c r="P716" s="18"/>
    </row>
    <row r="717" spans="1:16" ht="15.6" x14ac:dyDescent="0.3">
      <c r="C717" s="1" t="s">
        <v>222</v>
      </c>
      <c r="D717" s="1">
        <v>3</v>
      </c>
      <c r="E717" s="1">
        <v>9</v>
      </c>
      <c r="F717" s="1">
        <v>1999</v>
      </c>
      <c r="G717" s="20" t="s">
        <v>68</v>
      </c>
      <c r="H717" s="3" t="s">
        <v>15</v>
      </c>
      <c r="I717" s="2" t="s">
        <v>201</v>
      </c>
      <c r="J717" s="1">
        <v>2</v>
      </c>
      <c r="K717" s="1" t="s">
        <v>15</v>
      </c>
      <c r="L717" s="1">
        <v>0</v>
      </c>
      <c r="M717" s="2" t="s">
        <v>240</v>
      </c>
      <c r="O717" s="1"/>
      <c r="P717" s="18"/>
    </row>
    <row r="718" spans="1:16" ht="15.6" x14ac:dyDescent="0.3">
      <c r="H718" s="3"/>
      <c r="I718" s="3"/>
      <c r="O718" s="1"/>
      <c r="P718" s="18"/>
    </row>
    <row r="719" spans="1:16" ht="15.6" x14ac:dyDescent="0.3">
      <c r="G719" s="3"/>
      <c r="H719" s="3"/>
      <c r="I719" s="3"/>
      <c r="O719" s="1"/>
      <c r="P719" s="18"/>
    </row>
    <row r="720" spans="1:16" ht="15.6" x14ac:dyDescent="0.3">
      <c r="A720" s="11"/>
      <c r="B720" s="12" t="s">
        <v>241</v>
      </c>
      <c r="C720" s="11"/>
      <c r="D720" s="11"/>
      <c r="E720" s="11"/>
      <c r="F720" s="11"/>
      <c r="G720" s="13" t="s">
        <v>242</v>
      </c>
      <c r="H720" s="14"/>
      <c r="I720" s="14"/>
      <c r="J720" s="11"/>
      <c r="K720" s="11"/>
      <c r="L720" s="11"/>
      <c r="M720" s="15"/>
      <c r="N720" s="11"/>
      <c r="O720" s="15"/>
      <c r="P720" s="16"/>
    </row>
    <row r="721" spans="1:16" ht="15.6" x14ac:dyDescent="0.3">
      <c r="A721" s="17">
        <v>1</v>
      </c>
      <c r="B721" s="2" t="s">
        <v>68</v>
      </c>
      <c r="G721" s="19" t="s">
        <v>20</v>
      </c>
      <c r="O721" s="1"/>
      <c r="P721" s="16"/>
    </row>
    <row r="722" spans="1:16" ht="15.6" x14ac:dyDescent="0.3">
      <c r="A722" s="17">
        <v>2</v>
      </c>
      <c r="B722" s="2" t="s">
        <v>100</v>
      </c>
      <c r="C722" s="1" t="s">
        <v>222</v>
      </c>
      <c r="D722" s="1">
        <v>11</v>
      </c>
      <c r="E722" s="1">
        <v>8</v>
      </c>
      <c r="F722" s="1">
        <v>2000</v>
      </c>
      <c r="G722" s="2" t="s">
        <v>243</v>
      </c>
      <c r="H722" s="1" t="s">
        <v>15</v>
      </c>
      <c r="I722" s="20" t="s">
        <v>176</v>
      </c>
      <c r="J722" s="1">
        <v>0</v>
      </c>
      <c r="K722" s="1" t="s">
        <v>15</v>
      </c>
      <c r="L722" s="1">
        <v>1</v>
      </c>
      <c r="M722" s="2" t="s">
        <v>244</v>
      </c>
      <c r="N722" s="1">
        <v>110</v>
      </c>
      <c r="O722" s="1"/>
      <c r="P722" s="18"/>
    </row>
    <row r="723" spans="1:16" ht="15.6" x14ac:dyDescent="0.3">
      <c r="A723" s="17">
        <v>3</v>
      </c>
      <c r="B723" s="2" t="s">
        <v>176</v>
      </c>
      <c r="C723" s="1" t="s">
        <v>224</v>
      </c>
      <c r="D723" s="1">
        <v>14</v>
      </c>
      <c r="E723" s="1">
        <v>8</v>
      </c>
      <c r="F723" s="1">
        <v>2000</v>
      </c>
      <c r="G723" s="2" t="s">
        <v>176</v>
      </c>
      <c r="H723" s="1" t="s">
        <v>15</v>
      </c>
      <c r="I723" s="20" t="s">
        <v>243</v>
      </c>
      <c r="J723" s="1">
        <v>1</v>
      </c>
      <c r="K723" s="1" t="s">
        <v>15</v>
      </c>
      <c r="L723" s="1">
        <v>2</v>
      </c>
      <c r="M723" s="2" t="s">
        <v>245</v>
      </c>
      <c r="N723" s="1">
        <v>104</v>
      </c>
      <c r="O723" s="1"/>
      <c r="P723" s="18"/>
    </row>
    <row r="724" spans="1:16" ht="15.6" x14ac:dyDescent="0.3">
      <c r="A724" s="17">
        <v>4</v>
      </c>
      <c r="B724" s="2" t="s">
        <v>105</v>
      </c>
      <c r="C724" s="1" t="s">
        <v>222</v>
      </c>
      <c r="D724" s="1">
        <v>18</v>
      </c>
      <c r="E724" s="1">
        <v>8</v>
      </c>
      <c r="F724" s="1">
        <v>2000</v>
      </c>
      <c r="G724" s="2" t="s">
        <v>243</v>
      </c>
      <c r="H724" s="1" t="s">
        <v>15</v>
      </c>
      <c r="I724" s="20" t="s">
        <v>176</v>
      </c>
      <c r="J724" s="1">
        <v>1</v>
      </c>
      <c r="K724" s="1" t="s">
        <v>15</v>
      </c>
      <c r="L724" s="1">
        <v>2</v>
      </c>
      <c r="M724" s="2" t="s">
        <v>246</v>
      </c>
      <c r="N724" s="1">
        <v>160</v>
      </c>
      <c r="O724" s="1"/>
      <c r="P724" s="18"/>
    </row>
    <row r="725" spans="1:16" ht="15.6" x14ac:dyDescent="0.3">
      <c r="A725" s="17">
        <v>5</v>
      </c>
      <c r="B725" s="2" t="s">
        <v>243</v>
      </c>
      <c r="G725" s="3"/>
      <c r="O725" s="1"/>
      <c r="P725" s="18"/>
    </row>
    <row r="726" spans="1:16" ht="15.6" x14ac:dyDescent="0.3">
      <c r="A726" s="17">
        <v>6</v>
      </c>
      <c r="B726" s="2" t="s">
        <v>71</v>
      </c>
      <c r="C726" s="1" t="s">
        <v>222</v>
      </c>
      <c r="D726" s="1">
        <v>11</v>
      </c>
      <c r="E726" s="1">
        <v>8</v>
      </c>
      <c r="F726" s="1">
        <v>2000</v>
      </c>
      <c r="G726" s="20" t="s">
        <v>105</v>
      </c>
      <c r="H726" s="1" t="s">
        <v>15</v>
      </c>
      <c r="I726" s="2" t="s">
        <v>71</v>
      </c>
      <c r="J726" s="1">
        <v>2</v>
      </c>
      <c r="K726" s="1" t="s">
        <v>15</v>
      </c>
      <c r="L726" s="1">
        <v>0</v>
      </c>
      <c r="M726" s="2" t="s">
        <v>247</v>
      </c>
      <c r="N726" s="1">
        <v>225</v>
      </c>
      <c r="O726" s="1"/>
      <c r="P726" s="18"/>
    </row>
    <row r="727" spans="1:16" ht="15.6" x14ac:dyDescent="0.3">
      <c r="A727" s="17">
        <v>7</v>
      </c>
      <c r="B727" s="2" t="s">
        <v>201</v>
      </c>
      <c r="C727" s="1" t="s">
        <v>224</v>
      </c>
      <c r="D727" s="1">
        <v>14</v>
      </c>
      <c r="E727" s="1">
        <v>8</v>
      </c>
      <c r="F727" s="1">
        <v>2000</v>
      </c>
      <c r="G727" s="20" t="s">
        <v>71</v>
      </c>
      <c r="H727" s="1" t="s">
        <v>15</v>
      </c>
      <c r="I727" s="2" t="s">
        <v>105</v>
      </c>
      <c r="J727" s="1">
        <v>2</v>
      </c>
      <c r="K727" s="1" t="s">
        <v>15</v>
      </c>
      <c r="L727" s="1">
        <v>0</v>
      </c>
      <c r="M727" s="2" t="s">
        <v>248</v>
      </c>
      <c r="N727" s="1">
        <v>100</v>
      </c>
      <c r="O727" s="1"/>
      <c r="P727" s="18"/>
    </row>
    <row r="728" spans="1:16" ht="15.6" x14ac:dyDescent="0.3">
      <c r="A728" s="17">
        <v>8</v>
      </c>
      <c r="B728" s="2" t="s">
        <v>51</v>
      </c>
      <c r="C728" s="1" t="s">
        <v>222</v>
      </c>
      <c r="D728" s="1">
        <v>18</v>
      </c>
      <c r="E728" s="1">
        <v>8</v>
      </c>
      <c r="F728" s="1">
        <v>2000</v>
      </c>
      <c r="G728" s="20" t="s">
        <v>105</v>
      </c>
      <c r="H728" s="1" t="s">
        <v>15</v>
      </c>
      <c r="I728" s="2" t="s">
        <v>71</v>
      </c>
      <c r="J728" s="1">
        <v>2</v>
      </c>
      <c r="K728" s="1" t="s">
        <v>15</v>
      </c>
      <c r="L728" s="1">
        <v>1</v>
      </c>
      <c r="M728" s="2" t="s">
        <v>249</v>
      </c>
      <c r="N728" s="1">
        <v>250</v>
      </c>
      <c r="O728" s="1"/>
      <c r="P728" s="18"/>
    </row>
    <row r="729" spans="1:16" ht="15.6" x14ac:dyDescent="0.3">
      <c r="A729" s="17">
        <v>9</v>
      </c>
      <c r="B729" s="2" t="s">
        <v>8</v>
      </c>
      <c r="G729" s="19" t="s">
        <v>250</v>
      </c>
      <c r="I729" s="3"/>
      <c r="O729" s="1"/>
      <c r="P729" s="18"/>
    </row>
    <row r="730" spans="1:16" ht="15.6" x14ac:dyDescent="0.3">
      <c r="G730" s="3"/>
      <c r="I730" s="19"/>
      <c r="O730" s="1"/>
      <c r="P730" s="18"/>
    </row>
    <row r="731" spans="1:16" ht="15.6" x14ac:dyDescent="0.3">
      <c r="G731" s="19" t="s">
        <v>21</v>
      </c>
      <c r="O731" s="1"/>
      <c r="P731" s="18"/>
    </row>
    <row r="732" spans="1:16" ht="15.6" x14ac:dyDescent="0.3">
      <c r="C732" s="1" t="s">
        <v>224</v>
      </c>
      <c r="D732" s="1">
        <v>21</v>
      </c>
      <c r="E732" s="1">
        <v>8</v>
      </c>
      <c r="F732" s="1">
        <v>2000</v>
      </c>
      <c r="G732" s="20" t="s">
        <v>100</v>
      </c>
      <c r="H732" s="1" t="s">
        <v>15</v>
      </c>
      <c r="I732" s="2" t="s">
        <v>105</v>
      </c>
      <c r="J732" s="1">
        <v>2</v>
      </c>
      <c r="K732" s="1" t="s">
        <v>15</v>
      </c>
      <c r="L732" s="1">
        <v>0</v>
      </c>
      <c r="M732" s="2" t="s">
        <v>251</v>
      </c>
      <c r="N732" s="1">
        <v>150</v>
      </c>
      <c r="O732" s="1"/>
      <c r="P732" s="18"/>
    </row>
    <row r="733" spans="1:16" ht="15.6" x14ac:dyDescent="0.3">
      <c r="C733" s="1" t="s">
        <v>222</v>
      </c>
      <c r="D733" s="1">
        <v>25</v>
      </c>
      <c r="E733" s="1">
        <v>8</v>
      </c>
      <c r="F733" s="1">
        <v>2000</v>
      </c>
      <c r="G733" s="2" t="s">
        <v>105</v>
      </c>
      <c r="H733" s="1" t="s">
        <v>15</v>
      </c>
      <c r="I733" s="20" t="s">
        <v>100</v>
      </c>
      <c r="J733" s="1">
        <v>0</v>
      </c>
      <c r="K733" s="1" t="s">
        <v>15</v>
      </c>
      <c r="L733" s="1">
        <v>1</v>
      </c>
      <c r="M733" s="2" t="s">
        <v>252</v>
      </c>
      <c r="N733" s="1">
        <v>200</v>
      </c>
      <c r="O733" s="1"/>
      <c r="P733" s="18"/>
    </row>
    <row r="734" spans="1:16" ht="15.6" x14ac:dyDescent="0.3">
      <c r="G734" s="19"/>
      <c r="O734" s="1"/>
      <c r="P734" s="18"/>
    </row>
    <row r="735" spans="1:16" ht="15.6" x14ac:dyDescent="0.3">
      <c r="C735" s="1" t="s">
        <v>224</v>
      </c>
      <c r="D735" s="1">
        <v>21</v>
      </c>
      <c r="E735" s="1">
        <v>8</v>
      </c>
      <c r="F735" s="1">
        <v>2000</v>
      </c>
      <c r="G735" s="20" t="s">
        <v>68</v>
      </c>
      <c r="H735" s="1" t="s">
        <v>15</v>
      </c>
      <c r="I735" s="2" t="s">
        <v>176</v>
      </c>
      <c r="J735" s="1">
        <v>2</v>
      </c>
      <c r="K735" s="1" t="s">
        <v>15</v>
      </c>
      <c r="L735" s="1">
        <v>1</v>
      </c>
      <c r="M735" s="2" t="s">
        <v>253</v>
      </c>
      <c r="N735" s="1">
        <v>262</v>
      </c>
      <c r="O735" s="1"/>
      <c r="P735" s="18"/>
    </row>
    <row r="736" spans="1:16" ht="15.6" x14ac:dyDescent="0.3">
      <c r="C736" s="1" t="s">
        <v>222</v>
      </c>
      <c r="D736" s="1">
        <v>25</v>
      </c>
      <c r="E736" s="1">
        <v>8</v>
      </c>
      <c r="F736" s="1">
        <v>2000</v>
      </c>
      <c r="G736" s="2" t="s">
        <v>176</v>
      </c>
      <c r="H736" s="1" t="s">
        <v>15</v>
      </c>
      <c r="I736" s="20" t="s">
        <v>68</v>
      </c>
      <c r="J736" s="1">
        <v>0</v>
      </c>
      <c r="K736" s="1" t="s">
        <v>15</v>
      </c>
      <c r="L736" s="1">
        <v>2</v>
      </c>
      <c r="M736" s="2" t="s">
        <v>205</v>
      </c>
      <c r="N736" s="1">
        <v>194</v>
      </c>
      <c r="O736" s="1"/>
      <c r="P736" s="18"/>
    </row>
    <row r="737" spans="1:16" ht="15.6" x14ac:dyDescent="0.3">
      <c r="G737" s="3"/>
      <c r="I737" s="19"/>
      <c r="O737" s="1"/>
      <c r="P737" s="18"/>
    </row>
    <row r="738" spans="1:16" ht="15.6" x14ac:dyDescent="0.3">
      <c r="G738" s="19" t="s">
        <v>22</v>
      </c>
      <c r="O738" s="1"/>
      <c r="P738" s="18"/>
    </row>
    <row r="739" spans="1:16" ht="15.6" x14ac:dyDescent="0.3">
      <c r="C739" s="1" t="s">
        <v>222</v>
      </c>
      <c r="D739" s="1">
        <v>1</v>
      </c>
      <c r="E739" s="1">
        <v>9</v>
      </c>
      <c r="F739" s="1">
        <v>2000</v>
      </c>
      <c r="G739" s="2" t="s">
        <v>105</v>
      </c>
      <c r="H739" s="1" t="s">
        <v>15</v>
      </c>
      <c r="I739" s="20" t="s">
        <v>176</v>
      </c>
      <c r="J739" s="1">
        <v>1</v>
      </c>
      <c r="K739" s="1" t="s">
        <v>15</v>
      </c>
      <c r="L739" s="1">
        <v>2</v>
      </c>
      <c r="M739" s="2" t="s">
        <v>254</v>
      </c>
      <c r="N739" s="1">
        <v>225</v>
      </c>
      <c r="O739" s="1"/>
      <c r="P739" s="18"/>
    </row>
    <row r="740" spans="1:16" ht="15.6" x14ac:dyDescent="0.3">
      <c r="C740" s="1" t="s">
        <v>224</v>
      </c>
      <c r="D740" s="1">
        <v>4</v>
      </c>
      <c r="E740" s="1">
        <v>9</v>
      </c>
      <c r="F740" s="1">
        <v>2000</v>
      </c>
      <c r="G740" s="20" t="s">
        <v>176</v>
      </c>
      <c r="H740" s="1" t="s">
        <v>15</v>
      </c>
      <c r="I740" s="2" t="s">
        <v>105</v>
      </c>
      <c r="J740" s="1">
        <v>2</v>
      </c>
      <c r="K740" s="1" t="s">
        <v>15</v>
      </c>
      <c r="L740" s="1">
        <v>0</v>
      </c>
      <c r="M740" s="2" t="s">
        <v>255</v>
      </c>
      <c r="N740" s="1">
        <v>130</v>
      </c>
      <c r="O740" s="1"/>
      <c r="P740" s="18"/>
    </row>
    <row r="741" spans="1:16" ht="15.6" x14ac:dyDescent="0.3">
      <c r="G741" s="3"/>
      <c r="I741" s="3"/>
      <c r="O741" s="1"/>
      <c r="P741" s="18"/>
    </row>
    <row r="742" spans="1:16" ht="15.6" x14ac:dyDescent="0.3">
      <c r="G742" s="19" t="s">
        <v>13</v>
      </c>
      <c r="O742" s="1"/>
      <c r="P742" s="18"/>
    </row>
    <row r="743" spans="1:16" ht="15.6" x14ac:dyDescent="0.3">
      <c r="C743" s="1" t="s">
        <v>222</v>
      </c>
      <c r="D743" s="1">
        <v>1</v>
      </c>
      <c r="E743" s="1">
        <v>9</v>
      </c>
      <c r="F743" s="1">
        <v>2000</v>
      </c>
      <c r="G743" s="20" t="s">
        <v>68</v>
      </c>
      <c r="H743" s="1" t="s">
        <v>15</v>
      </c>
      <c r="I743" s="2" t="s">
        <v>100</v>
      </c>
      <c r="J743" s="1">
        <v>1</v>
      </c>
      <c r="K743" s="1" t="s">
        <v>15</v>
      </c>
      <c r="L743" s="1">
        <v>0</v>
      </c>
      <c r="M743" s="2" t="s">
        <v>256</v>
      </c>
      <c r="N743" s="1">
        <v>549</v>
      </c>
      <c r="O743" s="1"/>
      <c r="P743" s="18"/>
    </row>
    <row r="744" spans="1:16" ht="15.6" x14ac:dyDescent="0.3">
      <c r="C744" s="1" t="s">
        <v>224</v>
      </c>
      <c r="D744" s="1">
        <v>4</v>
      </c>
      <c r="E744" s="1">
        <v>9</v>
      </c>
      <c r="F744" s="1">
        <v>2000</v>
      </c>
      <c r="G744" s="2" t="s">
        <v>100</v>
      </c>
      <c r="H744" s="3" t="s">
        <v>15</v>
      </c>
      <c r="I744" s="20" t="s">
        <v>68</v>
      </c>
      <c r="J744" s="1">
        <v>0</v>
      </c>
      <c r="K744" s="1" t="s">
        <v>15</v>
      </c>
      <c r="L744" s="1">
        <v>1</v>
      </c>
      <c r="M744" s="2" t="s">
        <v>257</v>
      </c>
      <c r="N744" s="1">
        <v>200</v>
      </c>
      <c r="O744" s="1"/>
      <c r="P744" s="18"/>
    </row>
    <row r="745" spans="1:16" ht="15.6" x14ac:dyDescent="0.3">
      <c r="O745" s="1"/>
      <c r="P745" s="18"/>
    </row>
    <row r="746" spans="1:16" ht="15.6" x14ac:dyDescent="0.3">
      <c r="G746" s="3"/>
      <c r="H746" s="3"/>
      <c r="I746" s="3"/>
      <c r="O746" s="1"/>
      <c r="P746" s="18"/>
    </row>
    <row r="747" spans="1:16" ht="15.6" x14ac:dyDescent="0.3">
      <c r="A747" s="11"/>
      <c r="B747" s="12" t="s">
        <v>258</v>
      </c>
      <c r="C747" s="11"/>
      <c r="D747" s="11"/>
      <c r="E747" s="11"/>
      <c r="F747" s="11"/>
      <c r="G747" s="13" t="s">
        <v>259</v>
      </c>
      <c r="H747" s="14"/>
      <c r="I747" s="14"/>
      <c r="J747" s="11"/>
      <c r="K747" s="11"/>
      <c r="L747" s="11"/>
      <c r="M747" s="15"/>
      <c r="N747" s="11"/>
      <c r="O747" s="15"/>
      <c r="P747" s="16"/>
    </row>
    <row r="748" spans="1:16" ht="15.6" x14ac:dyDescent="0.3">
      <c r="A748" s="17">
        <v>1</v>
      </c>
      <c r="B748" s="2" t="s">
        <v>243</v>
      </c>
      <c r="G748" s="19" t="s">
        <v>20</v>
      </c>
      <c r="O748" s="1"/>
      <c r="P748" s="16"/>
    </row>
    <row r="749" spans="1:16" ht="15.6" x14ac:dyDescent="0.3">
      <c r="A749" s="17">
        <v>2</v>
      </c>
      <c r="B749" s="2" t="s">
        <v>71</v>
      </c>
      <c r="C749" s="1" t="s">
        <v>222</v>
      </c>
      <c r="D749" s="1">
        <v>3</v>
      </c>
      <c r="E749" s="1">
        <v>8</v>
      </c>
      <c r="F749" s="1">
        <v>2001</v>
      </c>
      <c r="G749" s="20" t="s">
        <v>68</v>
      </c>
      <c r="H749" s="1" t="s">
        <v>15</v>
      </c>
      <c r="I749" s="2" t="s">
        <v>96</v>
      </c>
      <c r="J749" s="1">
        <v>2</v>
      </c>
      <c r="K749" s="1" t="s">
        <v>15</v>
      </c>
      <c r="L749" s="1">
        <v>0</v>
      </c>
      <c r="M749" s="2" t="s">
        <v>260</v>
      </c>
      <c r="N749" s="1">
        <v>144</v>
      </c>
      <c r="O749" s="1"/>
      <c r="P749" s="18"/>
    </row>
    <row r="750" spans="1:16" ht="15.6" x14ac:dyDescent="0.3">
      <c r="A750" s="17">
        <v>3</v>
      </c>
      <c r="B750" s="2" t="s">
        <v>68</v>
      </c>
      <c r="C750" s="1" t="s">
        <v>224</v>
      </c>
      <c r="D750" s="1">
        <v>6</v>
      </c>
      <c r="E750" s="1">
        <v>8</v>
      </c>
      <c r="F750" s="1">
        <v>2001</v>
      </c>
      <c r="G750" s="2" t="s">
        <v>96</v>
      </c>
      <c r="H750" s="1" t="s">
        <v>15</v>
      </c>
      <c r="I750" s="20" t="s">
        <v>68</v>
      </c>
      <c r="J750" s="1">
        <v>1</v>
      </c>
      <c r="K750" s="1" t="s">
        <v>15</v>
      </c>
      <c r="L750" s="1">
        <v>2</v>
      </c>
      <c r="M750" s="2" t="s">
        <v>261</v>
      </c>
      <c r="N750" s="1">
        <v>250</v>
      </c>
      <c r="O750" s="1"/>
      <c r="P750" s="18"/>
    </row>
    <row r="751" spans="1:16" ht="15.6" x14ac:dyDescent="0.3">
      <c r="A751" s="17">
        <v>4</v>
      </c>
      <c r="B751" s="2" t="s">
        <v>8</v>
      </c>
      <c r="G751" s="3"/>
      <c r="O751" s="1"/>
      <c r="P751" s="18"/>
    </row>
    <row r="752" spans="1:16" ht="15.6" x14ac:dyDescent="0.3">
      <c r="A752" s="17">
        <v>5</v>
      </c>
      <c r="B752" s="2" t="s">
        <v>176</v>
      </c>
      <c r="C752" s="1" t="s">
        <v>222</v>
      </c>
      <c r="D752" s="1">
        <v>3</v>
      </c>
      <c r="E752" s="1">
        <v>8</v>
      </c>
      <c r="F752" s="1">
        <v>2001</v>
      </c>
      <c r="G752" s="20" t="s">
        <v>8</v>
      </c>
      <c r="H752" s="1" t="s">
        <v>15</v>
      </c>
      <c r="I752" s="2" t="s">
        <v>176</v>
      </c>
      <c r="J752" s="1">
        <v>2</v>
      </c>
      <c r="K752" s="1" t="s">
        <v>15</v>
      </c>
      <c r="L752" s="1">
        <v>1</v>
      </c>
      <c r="M752" s="2" t="s">
        <v>262</v>
      </c>
      <c r="N752" s="1">
        <v>100</v>
      </c>
      <c r="O752" s="1"/>
      <c r="P752" s="18"/>
    </row>
    <row r="753" spans="1:16" ht="15.6" x14ac:dyDescent="0.3">
      <c r="A753" s="17">
        <v>6</v>
      </c>
      <c r="B753" s="2" t="s">
        <v>96</v>
      </c>
      <c r="C753" s="1" t="s">
        <v>224</v>
      </c>
      <c r="D753" s="1">
        <v>6</v>
      </c>
      <c r="E753" s="1">
        <v>8</v>
      </c>
      <c r="F753" s="1">
        <v>2001</v>
      </c>
      <c r="G753" s="20" t="s">
        <v>176</v>
      </c>
      <c r="H753" s="1" t="s">
        <v>15</v>
      </c>
      <c r="I753" s="2" t="s">
        <v>8</v>
      </c>
      <c r="J753" s="1">
        <v>2</v>
      </c>
      <c r="K753" s="1" t="s">
        <v>15</v>
      </c>
      <c r="L753" s="1">
        <v>0</v>
      </c>
      <c r="M753" s="2" t="s">
        <v>263</v>
      </c>
      <c r="N753" s="1">
        <v>123</v>
      </c>
      <c r="O753" s="1"/>
      <c r="P753" s="18"/>
    </row>
    <row r="754" spans="1:16" ht="15.6" x14ac:dyDescent="0.3">
      <c r="A754" s="17">
        <v>7</v>
      </c>
      <c r="B754" s="2" t="s">
        <v>25</v>
      </c>
      <c r="C754" s="1" t="s">
        <v>222</v>
      </c>
      <c r="D754" s="1">
        <v>10</v>
      </c>
      <c r="E754" s="1">
        <v>8</v>
      </c>
      <c r="F754" s="1">
        <v>2001</v>
      </c>
      <c r="G754" s="20" t="s">
        <v>8</v>
      </c>
      <c r="H754" s="1" t="s">
        <v>15</v>
      </c>
      <c r="I754" s="2" t="s">
        <v>176</v>
      </c>
      <c r="J754" s="1">
        <v>2</v>
      </c>
      <c r="K754" s="1" t="s">
        <v>15</v>
      </c>
      <c r="L754" s="1">
        <v>1</v>
      </c>
      <c r="M754" s="2" t="s">
        <v>264</v>
      </c>
      <c r="N754" s="1">
        <v>148</v>
      </c>
      <c r="O754" s="1"/>
      <c r="P754" s="18"/>
    </row>
    <row r="755" spans="1:16" ht="15.6" x14ac:dyDescent="0.3">
      <c r="A755" s="17">
        <v>8</v>
      </c>
      <c r="B755" s="2" t="s">
        <v>59</v>
      </c>
      <c r="G755" s="19" t="s">
        <v>265</v>
      </c>
      <c r="O755" s="1"/>
      <c r="P755" s="18"/>
    </row>
    <row r="756" spans="1:16" ht="15.6" x14ac:dyDescent="0.3">
      <c r="A756" s="17">
        <v>9</v>
      </c>
      <c r="B756" s="2" t="s">
        <v>66</v>
      </c>
      <c r="G756" s="3"/>
      <c r="I756" s="19"/>
      <c r="O756" s="1"/>
      <c r="P756" s="18"/>
    </row>
    <row r="757" spans="1:16" ht="15.6" x14ac:dyDescent="0.3">
      <c r="A757" s="17">
        <v>10</v>
      </c>
      <c r="B757" s="2" t="s">
        <v>100</v>
      </c>
      <c r="G757" s="19" t="s">
        <v>21</v>
      </c>
      <c r="O757" s="1"/>
      <c r="P757" s="18"/>
    </row>
    <row r="758" spans="1:16" ht="15.6" x14ac:dyDescent="0.3">
      <c r="C758" s="1" t="s">
        <v>224</v>
      </c>
      <c r="D758" s="1">
        <v>13</v>
      </c>
      <c r="E758" s="1">
        <v>8</v>
      </c>
      <c r="F758" s="1">
        <v>2001</v>
      </c>
      <c r="G758" s="20" t="s">
        <v>71</v>
      </c>
      <c r="H758" s="1" t="s">
        <v>15</v>
      </c>
      <c r="I758" s="2" t="s">
        <v>8</v>
      </c>
      <c r="J758" s="1">
        <v>2</v>
      </c>
      <c r="K758" s="1" t="s">
        <v>15</v>
      </c>
      <c r="L758" s="1">
        <v>0</v>
      </c>
      <c r="M758" s="2" t="s">
        <v>266</v>
      </c>
      <c r="N758" s="1">
        <v>320</v>
      </c>
      <c r="O758" s="1"/>
      <c r="P758" s="18"/>
    </row>
    <row r="759" spans="1:16" ht="15.6" x14ac:dyDescent="0.3">
      <c r="C759" s="1" t="s">
        <v>222</v>
      </c>
      <c r="D759" s="1">
        <v>17</v>
      </c>
      <c r="E759" s="1">
        <v>8</v>
      </c>
      <c r="F759" s="1">
        <v>2001</v>
      </c>
      <c r="G759" s="2" t="s">
        <v>8</v>
      </c>
      <c r="H759" s="1" t="s">
        <v>15</v>
      </c>
      <c r="I759" s="20" t="s">
        <v>71</v>
      </c>
      <c r="J759" s="1">
        <v>1</v>
      </c>
      <c r="K759" s="1" t="s">
        <v>15</v>
      </c>
      <c r="L759" s="1">
        <v>2</v>
      </c>
      <c r="M759" s="2" t="s">
        <v>267</v>
      </c>
      <c r="N759" s="1">
        <v>257</v>
      </c>
      <c r="O759" s="1"/>
      <c r="P759" s="18"/>
    </row>
    <row r="760" spans="1:16" ht="15.6" x14ac:dyDescent="0.3">
      <c r="G760" s="19"/>
      <c r="O760" s="1"/>
      <c r="P760" s="18"/>
    </row>
    <row r="761" spans="1:16" ht="15.6" x14ac:dyDescent="0.3">
      <c r="C761" s="1" t="s">
        <v>224</v>
      </c>
      <c r="D761" s="1">
        <v>13</v>
      </c>
      <c r="E761" s="1">
        <v>8</v>
      </c>
      <c r="F761" s="1">
        <v>2001</v>
      </c>
      <c r="G761" s="20" t="s">
        <v>243</v>
      </c>
      <c r="H761" s="1" t="s">
        <v>15</v>
      </c>
      <c r="I761" s="2" t="s">
        <v>68</v>
      </c>
      <c r="J761" s="1">
        <v>2</v>
      </c>
      <c r="K761" s="1" t="s">
        <v>15</v>
      </c>
      <c r="L761" s="1">
        <v>0</v>
      </c>
      <c r="M761" s="2" t="s">
        <v>268</v>
      </c>
      <c r="N761" s="1">
        <v>225</v>
      </c>
      <c r="O761" s="1"/>
      <c r="P761" s="18"/>
    </row>
    <row r="762" spans="1:16" ht="15.6" x14ac:dyDescent="0.3">
      <c r="C762" s="1" t="s">
        <v>222</v>
      </c>
      <c r="D762" s="1">
        <v>17</v>
      </c>
      <c r="E762" s="1">
        <v>8</v>
      </c>
      <c r="F762" s="1">
        <v>2001</v>
      </c>
      <c r="G762" s="2" t="s">
        <v>68</v>
      </c>
      <c r="H762" s="1" t="s">
        <v>15</v>
      </c>
      <c r="I762" s="20" t="s">
        <v>243</v>
      </c>
      <c r="J762" s="1">
        <v>0</v>
      </c>
      <c r="K762" s="1" t="s">
        <v>15</v>
      </c>
      <c r="L762" s="1">
        <v>2</v>
      </c>
      <c r="M762" s="2" t="s">
        <v>269</v>
      </c>
      <c r="N762" s="1">
        <v>171</v>
      </c>
      <c r="O762" s="1"/>
      <c r="P762" s="18"/>
    </row>
    <row r="763" spans="1:16" ht="15.6" x14ac:dyDescent="0.3">
      <c r="G763" s="3"/>
      <c r="I763" s="19"/>
      <c r="O763" s="1"/>
      <c r="P763" s="18"/>
    </row>
    <row r="764" spans="1:16" ht="15.6" x14ac:dyDescent="0.3">
      <c r="G764" s="19" t="s">
        <v>22</v>
      </c>
      <c r="O764" s="1"/>
      <c r="P764" s="18"/>
    </row>
    <row r="765" spans="1:16" ht="15.6" x14ac:dyDescent="0.3">
      <c r="C765" s="1" t="s">
        <v>222</v>
      </c>
      <c r="D765" s="1">
        <v>24</v>
      </c>
      <c r="E765" s="1">
        <v>8</v>
      </c>
      <c r="F765" s="1">
        <v>2001</v>
      </c>
      <c r="G765" s="20" t="s">
        <v>68</v>
      </c>
      <c r="H765" s="1" t="s">
        <v>15</v>
      </c>
      <c r="I765" s="2" t="s">
        <v>8</v>
      </c>
      <c r="J765" s="1">
        <v>2</v>
      </c>
      <c r="K765" s="1" t="s">
        <v>15</v>
      </c>
      <c r="L765" s="1">
        <v>1</v>
      </c>
      <c r="M765" s="2" t="s">
        <v>270</v>
      </c>
      <c r="N765" s="1">
        <v>178</v>
      </c>
      <c r="O765" s="1"/>
      <c r="P765" s="18"/>
    </row>
    <row r="766" spans="1:16" ht="15.6" x14ac:dyDescent="0.3">
      <c r="C766" s="1" t="s">
        <v>224</v>
      </c>
      <c r="D766" s="1">
        <v>27</v>
      </c>
      <c r="E766" s="1">
        <v>8</v>
      </c>
      <c r="F766" s="1">
        <v>2001</v>
      </c>
      <c r="G766" s="2" t="s">
        <v>8</v>
      </c>
      <c r="H766" s="1" t="s">
        <v>15</v>
      </c>
      <c r="I766" s="20" t="s">
        <v>68</v>
      </c>
      <c r="J766" s="1">
        <v>0</v>
      </c>
      <c r="K766" s="1" t="s">
        <v>15</v>
      </c>
      <c r="L766" s="1">
        <v>2</v>
      </c>
      <c r="M766" s="2" t="s">
        <v>271</v>
      </c>
      <c r="N766" s="1">
        <v>161</v>
      </c>
      <c r="O766" s="1"/>
      <c r="P766" s="18"/>
    </row>
    <row r="767" spans="1:16" ht="15.6" x14ac:dyDescent="0.3">
      <c r="G767" s="3"/>
      <c r="I767" s="3"/>
      <c r="O767" s="1"/>
      <c r="P767" s="18"/>
    </row>
    <row r="768" spans="1:16" ht="15.6" x14ac:dyDescent="0.3">
      <c r="G768" s="19" t="s">
        <v>13</v>
      </c>
      <c r="O768" s="1"/>
      <c r="P768" s="18"/>
    </row>
    <row r="769" spans="1:16" ht="15.6" x14ac:dyDescent="0.3">
      <c r="C769" s="1" t="s">
        <v>222</v>
      </c>
      <c r="D769" s="1">
        <v>24</v>
      </c>
      <c r="E769" s="1">
        <v>8</v>
      </c>
      <c r="F769" s="1">
        <v>2001</v>
      </c>
      <c r="G769" s="2" t="s">
        <v>71</v>
      </c>
      <c r="H769" s="3" t="s">
        <v>15</v>
      </c>
      <c r="I769" s="20" t="s">
        <v>243</v>
      </c>
      <c r="J769" s="1">
        <v>1</v>
      </c>
      <c r="K769" s="1" t="s">
        <v>15</v>
      </c>
      <c r="L769" s="1">
        <v>2</v>
      </c>
      <c r="M769" s="2" t="s">
        <v>272</v>
      </c>
      <c r="N769" s="1">
        <v>300</v>
      </c>
      <c r="O769" s="1"/>
      <c r="P769" s="18"/>
    </row>
    <row r="770" spans="1:16" ht="15.6" x14ac:dyDescent="0.3">
      <c r="C770" s="1" t="s">
        <v>224</v>
      </c>
      <c r="D770" s="1">
        <v>27</v>
      </c>
      <c r="E770" s="1">
        <v>8</v>
      </c>
      <c r="F770" s="1">
        <v>2001</v>
      </c>
      <c r="G770" s="20" t="s">
        <v>243</v>
      </c>
      <c r="H770" s="1" t="s">
        <v>15</v>
      </c>
      <c r="I770" s="2" t="s">
        <v>71</v>
      </c>
      <c r="J770" s="1">
        <v>2</v>
      </c>
      <c r="K770" s="1" t="s">
        <v>15</v>
      </c>
      <c r="L770" s="1">
        <v>1</v>
      </c>
      <c r="M770" s="2" t="s">
        <v>273</v>
      </c>
      <c r="N770" s="1">
        <v>548</v>
      </c>
      <c r="O770" s="1"/>
      <c r="P770" s="18"/>
    </row>
    <row r="771" spans="1:16" ht="15.6" x14ac:dyDescent="0.3">
      <c r="O771" s="1"/>
      <c r="P771" s="18"/>
    </row>
    <row r="772" spans="1:16" ht="15.6" x14ac:dyDescent="0.3">
      <c r="G772" s="3"/>
      <c r="H772" s="3"/>
      <c r="I772" s="3"/>
      <c r="O772" s="1"/>
      <c r="P772" s="18"/>
    </row>
    <row r="773" spans="1:16" ht="15.6" x14ac:dyDescent="0.3">
      <c r="A773" s="11"/>
      <c r="B773" s="12" t="s">
        <v>274</v>
      </c>
      <c r="C773" s="11"/>
      <c r="D773" s="11"/>
      <c r="E773" s="11"/>
      <c r="F773" s="11"/>
      <c r="G773" s="13" t="s">
        <v>275</v>
      </c>
      <c r="H773" s="14"/>
      <c r="I773" s="14"/>
      <c r="J773" s="11"/>
      <c r="K773" s="11"/>
      <c r="L773" s="11"/>
      <c r="M773" s="15"/>
      <c r="N773" s="11"/>
      <c r="O773" s="15"/>
      <c r="P773" s="16"/>
    </row>
    <row r="774" spans="1:16" ht="15.6" x14ac:dyDescent="0.3">
      <c r="A774" s="17">
        <v>1</v>
      </c>
      <c r="B774" s="2" t="s">
        <v>243</v>
      </c>
      <c r="G774" s="19" t="s">
        <v>20</v>
      </c>
      <c r="O774" s="1"/>
      <c r="P774" s="16"/>
    </row>
    <row r="775" spans="1:16" ht="15.6" x14ac:dyDescent="0.3">
      <c r="A775" s="17">
        <v>2</v>
      </c>
      <c r="B775" s="2" t="s">
        <v>176</v>
      </c>
      <c r="C775" s="1" t="s">
        <v>224</v>
      </c>
      <c r="D775" s="1">
        <v>5</v>
      </c>
      <c r="E775" s="1">
        <v>8</v>
      </c>
      <c r="F775" s="1">
        <v>2002</v>
      </c>
      <c r="G775" s="20" t="s">
        <v>176</v>
      </c>
      <c r="H775" s="1" t="s">
        <v>15</v>
      </c>
      <c r="I775" s="2" t="s">
        <v>276</v>
      </c>
      <c r="J775" s="1">
        <v>2</v>
      </c>
      <c r="K775" s="1" t="s">
        <v>15</v>
      </c>
      <c r="L775" s="1">
        <v>1</v>
      </c>
      <c r="M775" s="2" t="s">
        <v>277</v>
      </c>
      <c r="N775" s="1">
        <v>114</v>
      </c>
      <c r="O775" s="1"/>
      <c r="P775" s="18"/>
    </row>
    <row r="776" spans="1:16" ht="15.6" x14ac:dyDescent="0.3">
      <c r="A776" s="17">
        <v>3</v>
      </c>
      <c r="B776" s="2" t="s">
        <v>68</v>
      </c>
      <c r="C776" s="1" t="s">
        <v>222</v>
      </c>
      <c r="D776" s="1">
        <v>9</v>
      </c>
      <c r="E776" s="1">
        <v>8</v>
      </c>
      <c r="F776" s="1">
        <v>2002</v>
      </c>
      <c r="G776" s="2" t="s">
        <v>276</v>
      </c>
      <c r="H776" s="1" t="s">
        <v>15</v>
      </c>
      <c r="I776" s="20" t="s">
        <v>176</v>
      </c>
      <c r="J776" s="1">
        <v>0</v>
      </c>
      <c r="K776" s="1" t="s">
        <v>15</v>
      </c>
      <c r="L776" s="1">
        <v>2</v>
      </c>
      <c r="M776" s="2" t="s">
        <v>278</v>
      </c>
      <c r="N776" s="1">
        <v>126</v>
      </c>
      <c r="O776" s="1"/>
      <c r="P776" s="18"/>
    </row>
    <row r="777" spans="1:16" ht="15.6" x14ac:dyDescent="0.3">
      <c r="A777" s="17">
        <v>4</v>
      </c>
      <c r="B777" s="2" t="s">
        <v>66</v>
      </c>
      <c r="G777" s="3"/>
      <c r="O777" s="1"/>
      <c r="P777" s="18"/>
    </row>
    <row r="778" spans="1:16" ht="15.6" x14ac:dyDescent="0.3">
      <c r="A778" s="17">
        <v>5</v>
      </c>
      <c r="B778" s="2" t="s">
        <v>276</v>
      </c>
      <c r="C778" s="1" t="s">
        <v>224</v>
      </c>
      <c r="D778" s="1">
        <v>5</v>
      </c>
      <c r="E778" s="1">
        <v>8</v>
      </c>
      <c r="F778" s="1">
        <v>2002</v>
      </c>
      <c r="G778" s="2" t="s">
        <v>71</v>
      </c>
      <c r="H778" s="1" t="s">
        <v>15</v>
      </c>
      <c r="I778" s="20" t="s">
        <v>66</v>
      </c>
      <c r="J778" s="1">
        <v>0</v>
      </c>
      <c r="K778" s="1" t="s">
        <v>15</v>
      </c>
      <c r="L778" s="1">
        <v>2</v>
      </c>
      <c r="M778" s="2" t="s">
        <v>279</v>
      </c>
      <c r="N778" s="1">
        <v>200</v>
      </c>
      <c r="O778" s="1"/>
      <c r="P778" s="18"/>
    </row>
    <row r="779" spans="1:16" ht="15.6" x14ac:dyDescent="0.3">
      <c r="A779" s="17"/>
      <c r="B779" s="2" t="s">
        <v>71</v>
      </c>
      <c r="C779" s="1" t="s">
        <v>222</v>
      </c>
      <c r="D779" s="1">
        <v>9</v>
      </c>
      <c r="E779" s="1">
        <v>8</v>
      </c>
      <c r="F779" s="1">
        <v>2002</v>
      </c>
      <c r="G779" s="20" t="s">
        <v>66</v>
      </c>
      <c r="H779" s="1" t="s">
        <v>15</v>
      </c>
      <c r="I779" s="2" t="s">
        <v>71</v>
      </c>
      <c r="J779" s="1">
        <v>1</v>
      </c>
      <c r="K779" s="1" t="s">
        <v>15</v>
      </c>
      <c r="L779" s="1">
        <v>0</v>
      </c>
      <c r="M779" s="2" t="s">
        <v>280</v>
      </c>
      <c r="N779" s="1">
        <v>173</v>
      </c>
      <c r="O779" s="1"/>
      <c r="P779" s="18"/>
    </row>
    <row r="780" spans="1:16" ht="15.6" x14ac:dyDescent="0.3">
      <c r="A780" s="17"/>
      <c r="B780" s="2" t="s">
        <v>281</v>
      </c>
      <c r="G780" s="3"/>
      <c r="I780" s="19"/>
      <c r="O780" s="1"/>
      <c r="P780" s="18"/>
    </row>
    <row r="781" spans="1:16" ht="15.6" x14ac:dyDescent="0.3">
      <c r="A781" s="17"/>
      <c r="B781" s="2" t="s">
        <v>59</v>
      </c>
      <c r="C781" s="1" t="s">
        <v>224</v>
      </c>
      <c r="D781" s="1">
        <v>5</v>
      </c>
      <c r="E781" s="1">
        <v>8</v>
      </c>
      <c r="F781" s="1">
        <v>2002</v>
      </c>
      <c r="G781" s="20" t="s">
        <v>68</v>
      </c>
      <c r="H781" s="1" t="s">
        <v>15</v>
      </c>
      <c r="I781" s="2" t="s">
        <v>281</v>
      </c>
      <c r="J781" s="1">
        <v>2</v>
      </c>
      <c r="K781" s="1" t="s">
        <v>15</v>
      </c>
      <c r="L781" s="1">
        <v>0</v>
      </c>
      <c r="M781" s="2" t="s">
        <v>282</v>
      </c>
      <c r="N781" s="1">
        <v>272</v>
      </c>
      <c r="O781" s="1"/>
      <c r="P781" s="18"/>
    </row>
    <row r="782" spans="1:16" ht="15.6" x14ac:dyDescent="0.3">
      <c r="A782" s="17">
        <v>9</v>
      </c>
      <c r="B782" s="2" t="s">
        <v>87</v>
      </c>
      <c r="C782" s="1" t="s">
        <v>222</v>
      </c>
      <c r="D782" s="1">
        <v>9</v>
      </c>
      <c r="E782" s="1">
        <v>8</v>
      </c>
      <c r="F782" s="1">
        <v>2002</v>
      </c>
      <c r="G782" s="2" t="s">
        <v>281</v>
      </c>
      <c r="H782" s="1" t="s">
        <v>15</v>
      </c>
      <c r="I782" s="20" t="s">
        <v>68</v>
      </c>
      <c r="J782" s="1">
        <v>0</v>
      </c>
      <c r="K782" s="1" t="s">
        <v>15</v>
      </c>
      <c r="L782" s="1">
        <v>1</v>
      </c>
      <c r="M782" s="2" t="s">
        <v>283</v>
      </c>
      <c r="N782" s="1">
        <v>225</v>
      </c>
      <c r="O782" s="1"/>
      <c r="P782" s="18"/>
    </row>
    <row r="783" spans="1:16" ht="15.6" x14ac:dyDescent="0.3">
      <c r="A783" s="17">
        <v>10</v>
      </c>
      <c r="B783" s="2" t="s">
        <v>25</v>
      </c>
      <c r="G783" s="3"/>
      <c r="O783" s="1"/>
      <c r="P783" s="18"/>
    </row>
    <row r="784" spans="1:16" ht="15.6" x14ac:dyDescent="0.3">
      <c r="A784" s="17">
        <v>11</v>
      </c>
      <c r="B784" s="2" t="s">
        <v>96</v>
      </c>
      <c r="C784" s="1" t="s">
        <v>224</v>
      </c>
      <c r="D784" s="1">
        <v>5</v>
      </c>
      <c r="E784" s="1">
        <v>8</v>
      </c>
      <c r="F784" s="1">
        <v>2002</v>
      </c>
      <c r="G784" s="20" t="s">
        <v>243</v>
      </c>
      <c r="H784" s="1" t="s">
        <v>15</v>
      </c>
      <c r="I784" s="2" t="s">
        <v>59</v>
      </c>
      <c r="J784" s="1">
        <v>2</v>
      </c>
      <c r="K784" s="1" t="s">
        <v>15</v>
      </c>
      <c r="L784" s="1">
        <v>1</v>
      </c>
      <c r="M784" s="2" t="s">
        <v>284</v>
      </c>
      <c r="N784" s="1">
        <v>228</v>
      </c>
      <c r="O784" s="1"/>
      <c r="P784" s="18"/>
    </row>
    <row r="785" spans="1:16" ht="15.6" x14ac:dyDescent="0.3">
      <c r="A785" s="17">
        <v>12</v>
      </c>
      <c r="B785" s="2" t="s">
        <v>100</v>
      </c>
      <c r="C785" s="1" t="s">
        <v>222</v>
      </c>
      <c r="D785" s="1">
        <v>9</v>
      </c>
      <c r="E785" s="1">
        <v>8</v>
      </c>
      <c r="F785" s="1">
        <v>2002</v>
      </c>
      <c r="G785" s="2" t="s">
        <v>59</v>
      </c>
      <c r="H785" s="1" t="s">
        <v>15</v>
      </c>
      <c r="I785" s="20" t="s">
        <v>243</v>
      </c>
      <c r="J785" s="1">
        <v>0</v>
      </c>
      <c r="K785" s="1" t="s">
        <v>15</v>
      </c>
      <c r="L785" s="1">
        <v>2</v>
      </c>
      <c r="M785" s="2" t="s">
        <v>285</v>
      </c>
      <c r="N785" s="1">
        <v>113</v>
      </c>
      <c r="O785" s="1"/>
      <c r="P785" s="18"/>
    </row>
    <row r="786" spans="1:16" ht="15.6" x14ac:dyDescent="0.3">
      <c r="G786" s="3"/>
      <c r="I786" s="19"/>
      <c r="O786" s="1"/>
      <c r="P786" s="18"/>
    </row>
    <row r="787" spans="1:16" ht="15.6" x14ac:dyDescent="0.3">
      <c r="G787" s="19" t="s">
        <v>21</v>
      </c>
      <c r="O787" s="1"/>
      <c r="P787" s="18"/>
    </row>
    <row r="788" spans="1:16" ht="15.6" x14ac:dyDescent="0.3">
      <c r="C788" s="1" t="s">
        <v>222</v>
      </c>
      <c r="D788" s="1">
        <v>16</v>
      </c>
      <c r="E788" s="1">
        <v>8</v>
      </c>
      <c r="F788" s="1">
        <v>2002</v>
      </c>
      <c r="G788" s="20" t="s">
        <v>176</v>
      </c>
      <c r="H788" s="1" t="s">
        <v>15</v>
      </c>
      <c r="I788" s="2" t="s">
        <v>66</v>
      </c>
      <c r="J788" s="1">
        <v>2</v>
      </c>
      <c r="K788" s="1" t="s">
        <v>15</v>
      </c>
      <c r="L788" s="1">
        <v>0</v>
      </c>
      <c r="M788" s="2" t="s">
        <v>286</v>
      </c>
      <c r="N788" s="1">
        <v>84</v>
      </c>
      <c r="O788" s="1"/>
      <c r="P788" s="18"/>
    </row>
    <row r="789" spans="1:16" ht="15.6" x14ac:dyDescent="0.3">
      <c r="C789" s="1" t="s">
        <v>224</v>
      </c>
      <c r="D789" s="1">
        <v>19</v>
      </c>
      <c r="E789" s="1">
        <v>8</v>
      </c>
      <c r="F789" s="1">
        <v>2002</v>
      </c>
      <c r="G789" s="2" t="s">
        <v>66</v>
      </c>
      <c r="H789" s="1" t="s">
        <v>15</v>
      </c>
      <c r="I789" s="20" t="s">
        <v>176</v>
      </c>
      <c r="J789" s="1">
        <v>0</v>
      </c>
      <c r="K789" s="1" t="s">
        <v>15</v>
      </c>
      <c r="L789" s="1">
        <v>2</v>
      </c>
      <c r="M789" s="2" t="s">
        <v>287</v>
      </c>
      <c r="N789" s="1">
        <v>117</v>
      </c>
      <c r="O789" s="1"/>
      <c r="P789" s="18"/>
    </row>
    <row r="790" spans="1:16" ht="15.6" x14ac:dyDescent="0.3">
      <c r="G790" s="19"/>
      <c r="O790" s="1"/>
      <c r="P790" s="18"/>
    </row>
    <row r="791" spans="1:16" ht="15.6" x14ac:dyDescent="0.3">
      <c r="C791" s="1" t="s">
        <v>222</v>
      </c>
      <c r="D791" s="1">
        <v>16</v>
      </c>
      <c r="E791" s="1">
        <v>8</v>
      </c>
      <c r="F791" s="1">
        <v>2002</v>
      </c>
      <c r="G791" s="2" t="s">
        <v>243</v>
      </c>
      <c r="H791" s="1" t="s">
        <v>15</v>
      </c>
      <c r="I791" s="20" t="s">
        <v>68</v>
      </c>
      <c r="J791" s="1">
        <v>0</v>
      </c>
      <c r="K791" s="1" t="s">
        <v>15</v>
      </c>
      <c r="L791" s="1">
        <v>2</v>
      </c>
      <c r="M791" s="2" t="s">
        <v>288</v>
      </c>
      <c r="N791" s="1">
        <v>222</v>
      </c>
      <c r="O791" s="1"/>
      <c r="P791" s="18"/>
    </row>
    <row r="792" spans="1:16" ht="15.6" x14ac:dyDescent="0.3">
      <c r="C792" s="1" t="s">
        <v>224</v>
      </c>
      <c r="D792" s="1">
        <v>19</v>
      </c>
      <c r="E792" s="1">
        <v>8</v>
      </c>
      <c r="F792" s="1">
        <v>2002</v>
      </c>
      <c r="G792" s="2" t="s">
        <v>68</v>
      </c>
      <c r="H792" s="1" t="s">
        <v>15</v>
      </c>
      <c r="I792" s="20" t="s">
        <v>243</v>
      </c>
      <c r="J792" s="1">
        <v>0</v>
      </c>
      <c r="K792" s="1" t="s">
        <v>15</v>
      </c>
      <c r="L792" s="1">
        <v>1</v>
      </c>
      <c r="M792" s="2" t="s">
        <v>289</v>
      </c>
      <c r="N792" s="1">
        <v>312</v>
      </c>
      <c r="O792" s="1"/>
      <c r="P792" s="18"/>
    </row>
    <row r="793" spans="1:16" ht="15.6" x14ac:dyDescent="0.3">
      <c r="C793" s="1" t="s">
        <v>222</v>
      </c>
      <c r="D793" s="1">
        <v>23</v>
      </c>
      <c r="E793" s="1">
        <v>8</v>
      </c>
      <c r="F793" s="1">
        <v>2002</v>
      </c>
      <c r="G793" s="20" t="s">
        <v>243</v>
      </c>
      <c r="H793" s="1" t="s">
        <v>15</v>
      </c>
      <c r="I793" s="2" t="s">
        <v>68</v>
      </c>
      <c r="J793" s="1">
        <v>2</v>
      </c>
      <c r="K793" s="1" t="s">
        <v>15</v>
      </c>
      <c r="L793" s="1">
        <v>1</v>
      </c>
      <c r="M793" s="2" t="s">
        <v>290</v>
      </c>
      <c r="N793" s="1">
        <v>288</v>
      </c>
      <c r="O793" s="1"/>
      <c r="P793" s="18"/>
    </row>
    <row r="794" spans="1:16" ht="15.6" x14ac:dyDescent="0.3">
      <c r="G794" s="3"/>
      <c r="I794" s="19"/>
      <c r="O794" s="1"/>
      <c r="P794" s="18"/>
    </row>
    <row r="795" spans="1:16" ht="15.6" x14ac:dyDescent="0.3">
      <c r="G795" s="19" t="s">
        <v>22</v>
      </c>
      <c r="O795" s="1"/>
      <c r="P795" s="18"/>
    </row>
    <row r="796" spans="1:16" ht="15.6" x14ac:dyDescent="0.3">
      <c r="C796" s="1" t="s">
        <v>222</v>
      </c>
      <c r="D796" s="1">
        <v>30</v>
      </c>
      <c r="E796" s="1">
        <v>8</v>
      </c>
      <c r="F796" s="1">
        <v>2002</v>
      </c>
      <c r="G796" s="20" t="s">
        <v>68</v>
      </c>
      <c r="H796" s="1" t="s">
        <v>15</v>
      </c>
      <c r="I796" s="2" t="s">
        <v>66</v>
      </c>
      <c r="J796" s="1">
        <v>2</v>
      </c>
      <c r="K796" s="1" t="s">
        <v>15</v>
      </c>
      <c r="L796" s="1">
        <v>0</v>
      </c>
      <c r="M796" s="2" t="s">
        <v>291</v>
      </c>
      <c r="N796" s="1">
        <v>412</v>
      </c>
      <c r="O796" s="1"/>
      <c r="P796" s="18"/>
    </row>
    <row r="797" spans="1:16" ht="15.6" x14ac:dyDescent="0.3">
      <c r="C797" s="1" t="s">
        <v>292</v>
      </c>
      <c r="D797" s="1">
        <v>2</v>
      </c>
      <c r="E797" s="1">
        <v>9</v>
      </c>
      <c r="F797" s="1">
        <v>2002</v>
      </c>
      <c r="G797" s="20" t="s">
        <v>66</v>
      </c>
      <c r="H797" s="1" t="s">
        <v>15</v>
      </c>
      <c r="I797" s="2" t="s">
        <v>68</v>
      </c>
      <c r="J797" s="1">
        <v>2</v>
      </c>
      <c r="K797" s="1" t="s">
        <v>15</v>
      </c>
      <c r="L797" s="1">
        <v>0</v>
      </c>
      <c r="M797" s="2" t="s">
        <v>293</v>
      </c>
      <c r="N797" s="1">
        <v>202</v>
      </c>
      <c r="O797" s="1"/>
      <c r="P797" s="18"/>
    </row>
    <row r="798" spans="1:16" ht="15.6" x14ac:dyDescent="0.3">
      <c r="C798" s="1" t="s">
        <v>294</v>
      </c>
      <c r="D798" s="1">
        <v>6</v>
      </c>
      <c r="E798" s="1">
        <v>9</v>
      </c>
      <c r="F798" s="1">
        <v>2002</v>
      </c>
      <c r="G798" s="20" t="s">
        <v>68</v>
      </c>
      <c r="H798" s="1" t="s">
        <v>15</v>
      </c>
      <c r="I798" s="2" t="s">
        <v>66</v>
      </c>
      <c r="J798" s="1">
        <v>1</v>
      </c>
      <c r="K798" s="1" t="s">
        <v>15</v>
      </c>
      <c r="L798" s="1">
        <v>0</v>
      </c>
      <c r="M798" s="2" t="s">
        <v>295</v>
      </c>
      <c r="N798" s="1">
        <v>420</v>
      </c>
      <c r="O798" s="1"/>
      <c r="P798" s="18"/>
    </row>
    <row r="799" spans="1:16" ht="15.6" x14ac:dyDescent="0.3">
      <c r="G799" s="3"/>
      <c r="I799" s="3"/>
      <c r="O799" s="1"/>
      <c r="P799" s="18"/>
    </row>
    <row r="800" spans="1:16" ht="15.6" x14ac:dyDescent="0.3">
      <c r="G800" s="19" t="s">
        <v>13</v>
      </c>
      <c r="O800" s="1"/>
      <c r="P800" s="18"/>
    </row>
    <row r="801" spans="1:16" ht="15.6" x14ac:dyDescent="0.3">
      <c r="C801" s="1" t="s">
        <v>222</v>
      </c>
      <c r="D801" s="1">
        <v>30</v>
      </c>
      <c r="E801" s="1">
        <v>8</v>
      </c>
      <c r="F801" s="1">
        <v>2002</v>
      </c>
      <c r="G801" s="20" t="s">
        <v>243</v>
      </c>
      <c r="H801" s="3" t="s">
        <v>15</v>
      </c>
      <c r="I801" s="2" t="s">
        <v>176</v>
      </c>
      <c r="J801" s="1">
        <v>2</v>
      </c>
      <c r="K801" s="1" t="s">
        <v>15</v>
      </c>
      <c r="L801" s="1">
        <v>0</v>
      </c>
      <c r="M801" s="2" t="s">
        <v>296</v>
      </c>
      <c r="N801" s="1">
        <v>430</v>
      </c>
      <c r="O801" s="1"/>
      <c r="P801" s="18"/>
    </row>
    <row r="802" spans="1:16" ht="15.6" x14ac:dyDescent="0.3">
      <c r="C802" s="1" t="s">
        <v>224</v>
      </c>
      <c r="D802" s="1">
        <v>2</v>
      </c>
      <c r="E802" s="1">
        <v>9</v>
      </c>
      <c r="F802" s="1">
        <v>2002</v>
      </c>
      <c r="G802" s="2" t="s">
        <v>176</v>
      </c>
      <c r="H802" s="1" t="s">
        <v>15</v>
      </c>
      <c r="I802" s="20" t="s">
        <v>243</v>
      </c>
      <c r="J802" s="1">
        <v>0</v>
      </c>
      <c r="K802" s="1" t="s">
        <v>15</v>
      </c>
      <c r="L802" s="1">
        <v>2</v>
      </c>
      <c r="M802" s="2" t="s">
        <v>297</v>
      </c>
      <c r="N802" s="1">
        <v>502</v>
      </c>
      <c r="O802" s="1"/>
      <c r="P802" s="18"/>
    </row>
    <row r="803" spans="1:16" ht="15.6" x14ac:dyDescent="0.3">
      <c r="O803" s="1"/>
      <c r="P803" s="18"/>
    </row>
    <row r="804" spans="1:16" ht="15.6" x14ac:dyDescent="0.3">
      <c r="G804" s="3"/>
      <c r="H804" s="3"/>
      <c r="I804" s="3"/>
      <c r="P804" s="18"/>
    </row>
    <row r="805" spans="1:16" ht="15.6" x14ac:dyDescent="0.3">
      <c r="A805" s="11"/>
      <c r="B805" s="12" t="s">
        <v>298</v>
      </c>
      <c r="C805" s="11"/>
      <c r="D805" s="11"/>
      <c r="E805" s="11"/>
      <c r="F805" s="11"/>
      <c r="G805" s="13" t="s">
        <v>299</v>
      </c>
      <c r="H805" s="14"/>
      <c r="I805" s="14"/>
      <c r="J805" s="11"/>
      <c r="K805" s="11"/>
      <c r="L805" s="11"/>
      <c r="M805" s="15"/>
      <c r="N805" s="11"/>
      <c r="O805" s="15"/>
      <c r="P805" s="16"/>
    </row>
    <row r="806" spans="1:16" ht="15.6" x14ac:dyDescent="0.3">
      <c r="A806" s="17">
        <v>1</v>
      </c>
      <c r="B806" s="2" t="s">
        <v>68</v>
      </c>
      <c r="G806" s="19" t="s">
        <v>20</v>
      </c>
      <c r="O806" s="1"/>
      <c r="P806" s="16"/>
    </row>
    <row r="807" spans="1:16" ht="15.6" x14ac:dyDescent="0.3">
      <c r="A807" s="17">
        <v>2</v>
      </c>
      <c r="B807" s="2" t="s">
        <v>276</v>
      </c>
      <c r="C807" s="1" t="s">
        <v>294</v>
      </c>
      <c r="D807" s="1">
        <v>7</v>
      </c>
      <c r="E807" s="1">
        <v>8</v>
      </c>
      <c r="F807" s="1">
        <v>2003</v>
      </c>
      <c r="G807" s="20" t="s">
        <v>68</v>
      </c>
      <c r="H807" s="1" t="s">
        <v>15</v>
      </c>
      <c r="I807" s="2" t="s">
        <v>3</v>
      </c>
      <c r="J807" s="1">
        <v>2</v>
      </c>
      <c r="K807" s="1" t="s">
        <v>15</v>
      </c>
      <c r="L807" s="1">
        <v>0</v>
      </c>
      <c r="M807" s="2" t="s">
        <v>300</v>
      </c>
      <c r="N807" s="1">
        <v>256</v>
      </c>
      <c r="O807" s="1"/>
      <c r="P807" s="18"/>
    </row>
    <row r="808" spans="1:16" ht="15.6" x14ac:dyDescent="0.3">
      <c r="A808" s="17">
        <v>3</v>
      </c>
      <c r="B808" s="2" t="s">
        <v>71</v>
      </c>
      <c r="C808" s="1" t="s">
        <v>224</v>
      </c>
      <c r="D808" s="1">
        <v>11</v>
      </c>
      <c r="E808" s="1">
        <v>8</v>
      </c>
      <c r="F808" s="1">
        <v>2003</v>
      </c>
      <c r="G808" s="2" t="s">
        <v>3</v>
      </c>
      <c r="H808" s="1" t="s">
        <v>15</v>
      </c>
      <c r="I808" s="20" t="s">
        <v>68</v>
      </c>
      <c r="J808" s="1">
        <v>1</v>
      </c>
      <c r="K808" s="1" t="s">
        <v>15</v>
      </c>
      <c r="L808" s="1">
        <v>2</v>
      </c>
      <c r="M808" s="2" t="s">
        <v>301</v>
      </c>
      <c r="N808" s="1">
        <v>110</v>
      </c>
      <c r="O808" s="1"/>
      <c r="P808" s="18"/>
    </row>
    <row r="809" spans="1:16" ht="15.6" x14ac:dyDescent="0.3">
      <c r="A809" s="17">
        <v>4</v>
      </c>
      <c r="B809" s="2" t="s">
        <v>281</v>
      </c>
      <c r="G809" s="3"/>
      <c r="O809" s="1"/>
      <c r="P809" s="18"/>
    </row>
    <row r="810" spans="1:16" ht="15.6" x14ac:dyDescent="0.3">
      <c r="A810" s="17">
        <v>5</v>
      </c>
      <c r="B810" s="2" t="s">
        <v>66</v>
      </c>
      <c r="C810" s="1" t="s">
        <v>222</v>
      </c>
      <c r="D810" s="1">
        <v>8</v>
      </c>
      <c r="E810" s="1">
        <v>8</v>
      </c>
      <c r="F810" s="1">
        <v>2003</v>
      </c>
      <c r="G810" s="20" t="s">
        <v>276</v>
      </c>
      <c r="H810" s="1" t="s">
        <v>15</v>
      </c>
      <c r="I810" s="2" t="s">
        <v>243</v>
      </c>
      <c r="J810" s="1">
        <v>2</v>
      </c>
      <c r="K810" s="1" t="s">
        <v>15</v>
      </c>
      <c r="L810" s="1">
        <v>0</v>
      </c>
      <c r="M810" s="2" t="s">
        <v>302</v>
      </c>
      <c r="N810" s="1">
        <v>158</v>
      </c>
      <c r="O810" s="1"/>
      <c r="P810" s="18"/>
    </row>
    <row r="811" spans="1:16" ht="15.6" x14ac:dyDescent="0.3">
      <c r="A811" s="17"/>
      <c r="B811" s="2" t="s">
        <v>3</v>
      </c>
      <c r="C811" s="1" t="s">
        <v>224</v>
      </c>
      <c r="D811" s="1">
        <v>11</v>
      </c>
      <c r="E811" s="1">
        <v>8</v>
      </c>
      <c r="F811" s="1">
        <v>2003</v>
      </c>
      <c r="G811" s="2" t="s">
        <v>243</v>
      </c>
      <c r="H811" s="1" t="s">
        <v>15</v>
      </c>
      <c r="I811" s="2" t="s">
        <v>276</v>
      </c>
      <c r="J811" s="1">
        <v>0</v>
      </c>
      <c r="K811" s="1" t="s">
        <v>15</v>
      </c>
      <c r="L811" s="1">
        <v>2</v>
      </c>
      <c r="M811" s="2" t="s">
        <v>303</v>
      </c>
      <c r="N811" s="1">
        <v>180</v>
      </c>
      <c r="O811" s="1"/>
      <c r="P811" s="18"/>
    </row>
    <row r="812" spans="1:16" ht="15.6" x14ac:dyDescent="0.3">
      <c r="A812" s="17"/>
      <c r="B812" s="2" t="s">
        <v>63</v>
      </c>
      <c r="G812" s="3"/>
      <c r="I812" s="19"/>
      <c r="O812" s="1"/>
      <c r="P812" s="18"/>
    </row>
    <row r="813" spans="1:16" ht="15.6" x14ac:dyDescent="0.3">
      <c r="A813" s="17"/>
      <c r="B813" s="2" t="s">
        <v>243</v>
      </c>
      <c r="C813" s="1" t="s">
        <v>222</v>
      </c>
      <c r="D813" s="1">
        <v>8</v>
      </c>
      <c r="E813" s="1">
        <v>8</v>
      </c>
      <c r="F813" s="1">
        <v>2003</v>
      </c>
      <c r="G813" s="20" t="s">
        <v>281</v>
      </c>
      <c r="H813" s="1" t="s">
        <v>15</v>
      </c>
      <c r="I813" s="2" t="s">
        <v>63</v>
      </c>
      <c r="J813" s="1">
        <v>2</v>
      </c>
      <c r="K813" s="1" t="s">
        <v>15</v>
      </c>
      <c r="L813" s="1">
        <v>1</v>
      </c>
      <c r="M813" s="2" t="s">
        <v>304</v>
      </c>
      <c r="N813" s="1">
        <v>173</v>
      </c>
      <c r="O813" s="1"/>
      <c r="P813" s="18"/>
    </row>
    <row r="814" spans="1:16" ht="15.6" x14ac:dyDescent="0.3">
      <c r="A814" s="17">
        <v>9</v>
      </c>
      <c r="B814" s="2" t="s">
        <v>59</v>
      </c>
      <c r="C814" s="1" t="s">
        <v>220</v>
      </c>
      <c r="D814" s="1">
        <v>12</v>
      </c>
      <c r="E814" s="1">
        <v>8</v>
      </c>
      <c r="F814" s="1">
        <v>2003</v>
      </c>
      <c r="G814" s="20" t="s">
        <v>63</v>
      </c>
      <c r="H814" s="1" t="s">
        <v>15</v>
      </c>
      <c r="I814" s="2" t="s">
        <v>281</v>
      </c>
      <c r="J814" s="1">
        <v>1</v>
      </c>
      <c r="K814" s="1" t="s">
        <v>15</v>
      </c>
      <c r="L814" s="1">
        <v>0</v>
      </c>
      <c r="M814" s="2" t="s">
        <v>305</v>
      </c>
      <c r="N814" s="1">
        <v>212</v>
      </c>
      <c r="O814" s="1"/>
      <c r="P814" s="18"/>
    </row>
    <row r="815" spans="1:16" ht="15.6" x14ac:dyDescent="0.3">
      <c r="A815" s="17"/>
      <c r="B815" s="2" t="s">
        <v>176</v>
      </c>
      <c r="C815" s="1" t="s">
        <v>222</v>
      </c>
      <c r="D815" s="1">
        <v>15</v>
      </c>
      <c r="E815" s="1">
        <v>8</v>
      </c>
      <c r="F815" s="1">
        <v>2003</v>
      </c>
      <c r="G815" s="20" t="s">
        <v>281</v>
      </c>
      <c r="H815" s="1" t="s">
        <v>15</v>
      </c>
      <c r="I815" s="2" t="s">
        <v>63</v>
      </c>
      <c r="J815" s="1">
        <v>2</v>
      </c>
      <c r="K815" s="1" t="s">
        <v>15</v>
      </c>
      <c r="L815" s="1">
        <v>0</v>
      </c>
      <c r="M815" s="2" t="s">
        <v>306</v>
      </c>
      <c r="N815" s="1">
        <v>202</v>
      </c>
      <c r="O815" s="1"/>
      <c r="P815" s="18"/>
    </row>
    <row r="816" spans="1:16" ht="15.6" x14ac:dyDescent="0.3">
      <c r="A816" s="17">
        <v>11</v>
      </c>
      <c r="B816" s="2" t="s">
        <v>25</v>
      </c>
      <c r="G816" s="3"/>
      <c r="O816" s="1"/>
      <c r="P816" s="18"/>
    </row>
    <row r="817" spans="1:16" ht="15.6" x14ac:dyDescent="0.3">
      <c r="A817" s="17"/>
      <c r="B817" s="2" t="s">
        <v>96</v>
      </c>
      <c r="C817" s="1" t="s">
        <v>222</v>
      </c>
      <c r="D817" s="1">
        <v>8</v>
      </c>
      <c r="E817" s="1">
        <v>8</v>
      </c>
      <c r="F817" s="1">
        <v>2003</v>
      </c>
      <c r="G817" s="20" t="s">
        <v>71</v>
      </c>
      <c r="H817" s="1" t="s">
        <v>15</v>
      </c>
      <c r="I817" s="2" t="s">
        <v>66</v>
      </c>
      <c r="J817" s="1">
        <v>1</v>
      </c>
      <c r="K817" s="1" t="s">
        <v>15</v>
      </c>
      <c r="L817" s="1">
        <v>2</v>
      </c>
      <c r="M817" s="2" t="s">
        <v>307</v>
      </c>
      <c r="N817" s="1">
        <v>100</v>
      </c>
      <c r="O817" s="1"/>
      <c r="P817" s="18"/>
    </row>
    <row r="818" spans="1:16" ht="15.6" x14ac:dyDescent="0.3">
      <c r="C818" s="1" t="s">
        <v>224</v>
      </c>
      <c r="D818" s="1">
        <v>11</v>
      </c>
      <c r="E818" s="1">
        <v>8</v>
      </c>
      <c r="F818" s="1">
        <v>2003</v>
      </c>
      <c r="G818" s="20" t="s">
        <v>66</v>
      </c>
      <c r="H818" s="1" t="s">
        <v>15</v>
      </c>
      <c r="I818" s="2" t="s">
        <v>71</v>
      </c>
      <c r="J818" s="1">
        <v>1</v>
      </c>
      <c r="K818" s="1" t="s">
        <v>15</v>
      </c>
      <c r="L818" s="1">
        <v>0</v>
      </c>
      <c r="M818" s="2" t="s">
        <v>308</v>
      </c>
      <c r="N818" s="1">
        <v>187</v>
      </c>
      <c r="O818" s="1"/>
      <c r="P818" s="18"/>
    </row>
    <row r="819" spans="1:16" ht="15.6" x14ac:dyDescent="0.3">
      <c r="C819" s="1" t="s">
        <v>222</v>
      </c>
      <c r="D819" s="1">
        <v>15</v>
      </c>
      <c r="E819" s="1">
        <v>8</v>
      </c>
      <c r="F819" s="1">
        <v>2003</v>
      </c>
      <c r="G819" s="20" t="s">
        <v>71</v>
      </c>
      <c r="H819" s="1" t="s">
        <v>15</v>
      </c>
      <c r="I819" s="2" t="s">
        <v>66</v>
      </c>
      <c r="J819" s="1">
        <v>2</v>
      </c>
      <c r="K819" s="1" t="s">
        <v>15</v>
      </c>
      <c r="L819" s="1">
        <v>0</v>
      </c>
      <c r="M819" s="2" t="s">
        <v>309</v>
      </c>
      <c r="N819" s="1">
        <v>100</v>
      </c>
      <c r="O819" s="1"/>
      <c r="P819" s="18"/>
    </row>
    <row r="820" spans="1:16" ht="15.6" x14ac:dyDescent="0.3">
      <c r="G820" s="3"/>
      <c r="I820" s="19"/>
      <c r="O820" s="1"/>
      <c r="P820" s="18"/>
    </row>
    <row r="821" spans="1:16" ht="15.6" x14ac:dyDescent="0.3">
      <c r="G821" s="19" t="s">
        <v>21</v>
      </c>
      <c r="O821" s="1"/>
      <c r="P821" s="18"/>
    </row>
    <row r="822" spans="1:16" ht="15.6" x14ac:dyDescent="0.3">
      <c r="C822" s="1" t="s">
        <v>224</v>
      </c>
      <c r="D822" s="1">
        <v>18</v>
      </c>
      <c r="E822" s="1">
        <v>8</v>
      </c>
      <c r="F822" s="1">
        <v>2003</v>
      </c>
      <c r="G822" s="20" t="s">
        <v>281</v>
      </c>
      <c r="H822" s="1" t="s">
        <v>15</v>
      </c>
      <c r="I822" s="2" t="s">
        <v>276</v>
      </c>
      <c r="J822" s="1">
        <v>2</v>
      </c>
      <c r="K822" s="1" t="s">
        <v>15</v>
      </c>
      <c r="L822" s="1">
        <v>0</v>
      </c>
      <c r="M822" s="2" t="s">
        <v>310</v>
      </c>
      <c r="N822" s="1">
        <v>176</v>
      </c>
      <c r="O822" s="1"/>
      <c r="P822" s="18"/>
    </row>
    <row r="823" spans="1:16" ht="15.6" x14ac:dyDescent="0.3">
      <c r="C823" s="1" t="s">
        <v>222</v>
      </c>
      <c r="D823" s="1">
        <v>22</v>
      </c>
      <c r="E823" s="1">
        <v>8</v>
      </c>
      <c r="F823" s="1">
        <v>2003</v>
      </c>
      <c r="G823" s="20" t="s">
        <v>276</v>
      </c>
      <c r="H823" s="1" t="s">
        <v>15</v>
      </c>
      <c r="I823" s="2" t="s">
        <v>281</v>
      </c>
      <c r="J823" s="1">
        <v>1</v>
      </c>
      <c r="K823" s="1" t="s">
        <v>15</v>
      </c>
      <c r="L823" s="1">
        <v>0</v>
      </c>
      <c r="M823" s="2" t="s">
        <v>311</v>
      </c>
      <c r="N823" s="1">
        <v>185</v>
      </c>
      <c r="O823" s="1"/>
      <c r="P823" s="18"/>
    </row>
    <row r="824" spans="1:16" ht="15.6" x14ac:dyDescent="0.3">
      <c r="C824" s="1" t="s">
        <v>224</v>
      </c>
      <c r="D824" s="1">
        <v>25</v>
      </c>
      <c r="E824" s="1">
        <v>8</v>
      </c>
      <c r="F824" s="1">
        <v>2003</v>
      </c>
      <c r="G824" s="2" t="s">
        <v>281</v>
      </c>
      <c r="H824" s="1" t="s">
        <v>15</v>
      </c>
      <c r="I824" s="20" t="s">
        <v>276</v>
      </c>
      <c r="J824" s="1">
        <v>1</v>
      </c>
      <c r="K824" s="1" t="s">
        <v>15</v>
      </c>
      <c r="L824" s="1">
        <v>2</v>
      </c>
      <c r="M824" s="2" t="s">
        <v>312</v>
      </c>
      <c r="N824" s="1">
        <v>248</v>
      </c>
      <c r="O824" s="1"/>
      <c r="P824" s="18"/>
    </row>
    <row r="825" spans="1:16" ht="15.6" x14ac:dyDescent="0.3">
      <c r="G825" s="19"/>
      <c r="O825" s="1"/>
      <c r="P825" s="18"/>
    </row>
    <row r="826" spans="1:16" ht="15.6" x14ac:dyDescent="0.3">
      <c r="C826" s="1" t="s">
        <v>224</v>
      </c>
      <c r="D826" s="1">
        <v>18</v>
      </c>
      <c r="E826" s="1">
        <v>8</v>
      </c>
      <c r="F826" s="1">
        <v>2003</v>
      </c>
      <c r="G826" s="20" t="s">
        <v>68</v>
      </c>
      <c r="H826" s="1" t="s">
        <v>15</v>
      </c>
      <c r="I826" s="2" t="s">
        <v>71</v>
      </c>
      <c r="J826" s="1">
        <v>2</v>
      </c>
      <c r="K826" s="1" t="s">
        <v>15</v>
      </c>
      <c r="L826" s="1">
        <v>0</v>
      </c>
      <c r="M826" s="2" t="s">
        <v>313</v>
      </c>
      <c r="N826" s="1">
        <v>309</v>
      </c>
      <c r="O826" s="1"/>
      <c r="P826" s="18"/>
    </row>
    <row r="827" spans="1:16" ht="15.6" x14ac:dyDescent="0.3">
      <c r="C827" s="1" t="s">
        <v>222</v>
      </c>
      <c r="D827" s="1">
        <v>22</v>
      </c>
      <c r="E827" s="1">
        <v>8</v>
      </c>
      <c r="F827" s="1">
        <v>2003</v>
      </c>
      <c r="G827" s="20" t="s">
        <v>71</v>
      </c>
      <c r="H827" s="1" t="s">
        <v>15</v>
      </c>
      <c r="I827" s="2" t="s">
        <v>68</v>
      </c>
      <c r="J827" s="1">
        <v>1</v>
      </c>
      <c r="K827" s="1" t="s">
        <v>15</v>
      </c>
      <c r="L827" s="1">
        <v>0</v>
      </c>
      <c r="M827" s="2" t="s">
        <v>314</v>
      </c>
      <c r="N827" s="1">
        <v>200</v>
      </c>
      <c r="O827" s="1"/>
      <c r="P827" s="18"/>
    </row>
    <row r="828" spans="1:16" ht="15.6" x14ac:dyDescent="0.3">
      <c r="C828" s="1" t="s">
        <v>224</v>
      </c>
      <c r="D828" s="1">
        <v>25</v>
      </c>
      <c r="E828" s="1">
        <v>8</v>
      </c>
      <c r="F828" s="1">
        <v>2003</v>
      </c>
      <c r="G828" s="19" t="s">
        <v>68</v>
      </c>
      <c r="H828" s="1" t="s">
        <v>15</v>
      </c>
      <c r="I828" s="2" t="s">
        <v>71</v>
      </c>
      <c r="J828" s="1">
        <v>2</v>
      </c>
      <c r="K828" s="1" t="s">
        <v>15</v>
      </c>
      <c r="L828" s="1">
        <v>0</v>
      </c>
      <c r="M828" s="2" t="s">
        <v>315</v>
      </c>
      <c r="N828" s="1">
        <v>431</v>
      </c>
      <c r="O828" s="1"/>
      <c r="P828" s="18"/>
    </row>
    <row r="829" spans="1:16" ht="15.6" x14ac:dyDescent="0.3">
      <c r="G829" s="3"/>
      <c r="O829" s="1"/>
      <c r="P829" s="18"/>
    </row>
    <row r="830" spans="1:16" ht="15.6" x14ac:dyDescent="0.3">
      <c r="G830" s="19" t="s">
        <v>22</v>
      </c>
      <c r="O830" s="1"/>
      <c r="P830" s="18"/>
    </row>
    <row r="831" spans="1:16" ht="15.6" x14ac:dyDescent="0.3">
      <c r="C831" s="1" t="s">
        <v>222</v>
      </c>
      <c r="D831" s="1">
        <v>29</v>
      </c>
      <c r="E831" s="1">
        <v>8</v>
      </c>
      <c r="F831" s="1">
        <v>2003</v>
      </c>
      <c r="G831" s="2" t="s">
        <v>281</v>
      </c>
      <c r="H831" s="1" t="s">
        <v>15</v>
      </c>
      <c r="I831" s="20" t="s">
        <v>71</v>
      </c>
      <c r="J831" s="1">
        <v>1</v>
      </c>
      <c r="K831" s="1" t="s">
        <v>15</v>
      </c>
      <c r="L831" s="1">
        <v>2</v>
      </c>
      <c r="M831" s="2" t="s">
        <v>316</v>
      </c>
      <c r="N831" s="1">
        <v>159</v>
      </c>
      <c r="O831" s="1"/>
      <c r="P831" s="18"/>
    </row>
    <row r="832" spans="1:16" ht="15.6" x14ac:dyDescent="0.3">
      <c r="C832" s="1" t="s">
        <v>224</v>
      </c>
      <c r="D832" s="1">
        <v>1</v>
      </c>
      <c r="E832" s="1">
        <v>9</v>
      </c>
      <c r="F832" s="1">
        <v>2003</v>
      </c>
      <c r="G832" s="20" t="s">
        <v>71</v>
      </c>
      <c r="H832" s="1" t="s">
        <v>15</v>
      </c>
      <c r="I832" s="2" t="s">
        <v>281</v>
      </c>
      <c r="J832" s="1">
        <v>2</v>
      </c>
      <c r="K832" s="1" t="s">
        <v>15</v>
      </c>
      <c r="L832" s="1">
        <v>0</v>
      </c>
      <c r="M832" s="2" t="s">
        <v>317</v>
      </c>
      <c r="N832" s="1">
        <v>150</v>
      </c>
      <c r="O832" s="1"/>
      <c r="P832" s="18"/>
    </row>
    <row r="833" spans="1:16" ht="15.6" x14ac:dyDescent="0.3">
      <c r="G833" s="3"/>
      <c r="I833" s="3"/>
      <c r="O833" s="1"/>
      <c r="P833" s="18"/>
    </row>
    <row r="834" spans="1:16" ht="15.6" x14ac:dyDescent="0.3">
      <c r="G834" s="19" t="s">
        <v>13</v>
      </c>
      <c r="O834" s="1"/>
      <c r="P834" s="18"/>
    </row>
    <row r="835" spans="1:16" ht="15.6" x14ac:dyDescent="0.3">
      <c r="C835" s="1" t="s">
        <v>222</v>
      </c>
      <c r="D835" s="1">
        <v>29</v>
      </c>
      <c r="E835" s="1">
        <v>8</v>
      </c>
      <c r="F835" s="1">
        <v>2003</v>
      </c>
      <c r="G835" s="20" t="s">
        <v>68</v>
      </c>
      <c r="H835" s="3" t="s">
        <v>15</v>
      </c>
      <c r="I835" s="2" t="s">
        <v>276</v>
      </c>
      <c r="J835" s="1">
        <v>2</v>
      </c>
      <c r="K835" s="1" t="s">
        <v>15</v>
      </c>
      <c r="L835" s="1">
        <v>0</v>
      </c>
      <c r="M835" s="2" t="s">
        <v>318</v>
      </c>
      <c r="N835" s="1">
        <v>563</v>
      </c>
      <c r="O835" s="1"/>
      <c r="P835" s="18"/>
    </row>
    <row r="836" spans="1:16" ht="15.6" x14ac:dyDescent="0.3">
      <c r="C836" s="1" t="s">
        <v>224</v>
      </c>
      <c r="D836" s="1">
        <v>1</v>
      </c>
      <c r="E836" s="1">
        <v>9</v>
      </c>
      <c r="F836" s="1">
        <v>2003</v>
      </c>
      <c r="G836" s="2" t="s">
        <v>276</v>
      </c>
      <c r="H836" s="1" t="s">
        <v>15</v>
      </c>
      <c r="I836" s="2" t="s">
        <v>68</v>
      </c>
      <c r="J836" s="1">
        <v>2</v>
      </c>
      <c r="K836" s="1" t="s">
        <v>15</v>
      </c>
      <c r="L836" s="1">
        <v>0</v>
      </c>
      <c r="M836" s="2" t="s">
        <v>319</v>
      </c>
      <c r="N836" s="1">
        <v>303</v>
      </c>
      <c r="P836" s="18"/>
    </row>
    <row r="837" spans="1:16" ht="15.6" x14ac:dyDescent="0.3">
      <c r="C837" s="1" t="s">
        <v>222</v>
      </c>
      <c r="D837" s="1">
        <v>5</v>
      </c>
      <c r="E837" s="1">
        <v>9</v>
      </c>
      <c r="F837" s="1">
        <v>2003</v>
      </c>
      <c r="G837" s="20" t="s">
        <v>68</v>
      </c>
      <c r="H837" s="1" t="s">
        <v>15</v>
      </c>
      <c r="I837" s="2" t="s">
        <v>276</v>
      </c>
      <c r="J837" s="1">
        <v>2</v>
      </c>
      <c r="K837" s="1" t="s">
        <v>15</v>
      </c>
      <c r="L837" s="1">
        <v>0</v>
      </c>
      <c r="N837" s="1">
        <v>821</v>
      </c>
      <c r="P837" s="18"/>
    </row>
    <row r="838" spans="1:16" ht="15.6" x14ac:dyDescent="0.3">
      <c r="G838" s="3"/>
      <c r="H838" s="3"/>
      <c r="I838" s="3"/>
      <c r="P838" s="18"/>
    </row>
    <row r="839" spans="1:16" ht="15.6" x14ac:dyDescent="0.3">
      <c r="G839" s="3"/>
      <c r="H839" s="3"/>
      <c r="I839" s="3"/>
      <c r="P839" s="18"/>
    </row>
    <row r="840" spans="1:16" ht="15.6" x14ac:dyDescent="0.3">
      <c r="A840" s="11"/>
      <c r="B840" s="12" t="s">
        <v>320</v>
      </c>
      <c r="C840" s="11"/>
      <c r="D840" s="11"/>
      <c r="E840" s="11"/>
      <c r="F840" s="11"/>
      <c r="G840" s="13" t="s">
        <v>321</v>
      </c>
      <c r="H840" s="14"/>
      <c r="I840" s="14"/>
      <c r="J840" s="11"/>
      <c r="K840" s="11"/>
      <c r="L840" s="11"/>
      <c r="M840" s="15"/>
      <c r="N840" s="11"/>
      <c r="O840" s="15"/>
      <c r="P840" s="16"/>
    </row>
    <row r="841" spans="1:16" ht="15.6" x14ac:dyDescent="0.3">
      <c r="A841" s="17">
        <v>1</v>
      </c>
      <c r="B841" s="2" t="s">
        <v>66</v>
      </c>
      <c r="G841" s="19" t="s">
        <v>20</v>
      </c>
      <c r="O841" s="1"/>
      <c r="P841" s="16"/>
    </row>
    <row r="842" spans="1:16" ht="15.6" x14ac:dyDescent="0.3">
      <c r="A842" s="17">
        <v>2</v>
      </c>
      <c r="B842" s="2" t="s">
        <v>8</v>
      </c>
      <c r="C842" s="1" t="s">
        <v>294</v>
      </c>
      <c r="D842" s="1">
        <v>4</v>
      </c>
      <c r="E842" s="1">
        <v>8</v>
      </c>
      <c r="F842" s="1">
        <v>2004</v>
      </c>
      <c r="G842" s="2" t="s">
        <v>8</v>
      </c>
      <c r="H842" s="1" t="s">
        <v>15</v>
      </c>
      <c r="I842" s="20" t="s">
        <v>276</v>
      </c>
      <c r="J842" s="1">
        <v>0</v>
      </c>
      <c r="K842" s="1" t="s">
        <v>15</v>
      </c>
      <c r="L842" s="1">
        <v>2</v>
      </c>
      <c r="M842" s="2" t="s">
        <v>322</v>
      </c>
      <c r="N842" s="1">
        <v>108</v>
      </c>
      <c r="O842" s="1"/>
      <c r="P842" s="18"/>
    </row>
    <row r="843" spans="1:16" ht="15.6" x14ac:dyDescent="0.3">
      <c r="A843" s="17">
        <v>3</v>
      </c>
      <c r="B843" s="2" t="s">
        <v>281</v>
      </c>
      <c r="C843" s="1" t="s">
        <v>220</v>
      </c>
      <c r="D843" s="1">
        <v>9</v>
      </c>
      <c r="E843" s="1">
        <v>8</v>
      </c>
      <c r="F843" s="1">
        <v>2004</v>
      </c>
      <c r="G843" s="2" t="s">
        <v>276</v>
      </c>
      <c r="H843" s="1" t="s">
        <v>15</v>
      </c>
      <c r="I843" s="20" t="s">
        <v>8</v>
      </c>
      <c r="J843" s="1">
        <v>0</v>
      </c>
      <c r="K843" s="1" t="s">
        <v>15</v>
      </c>
      <c r="L843" s="1">
        <v>1</v>
      </c>
      <c r="M843" s="2" t="s">
        <v>323</v>
      </c>
      <c r="N843" s="1">
        <v>127</v>
      </c>
      <c r="O843" s="1"/>
      <c r="P843" s="18"/>
    </row>
    <row r="844" spans="1:16" ht="15.6" x14ac:dyDescent="0.3">
      <c r="A844" s="17">
        <v>4</v>
      </c>
      <c r="B844" s="2" t="s">
        <v>68</v>
      </c>
      <c r="C844" s="1" t="s">
        <v>294</v>
      </c>
      <c r="D844" s="1">
        <v>11</v>
      </c>
      <c r="E844" s="1">
        <v>8</v>
      </c>
      <c r="F844" s="1">
        <v>2004</v>
      </c>
      <c r="G844" s="20" t="s">
        <v>8</v>
      </c>
      <c r="H844" s="1" t="s">
        <v>15</v>
      </c>
      <c r="I844" s="2" t="s">
        <v>276</v>
      </c>
      <c r="J844" s="1">
        <v>2</v>
      </c>
      <c r="K844" s="1" t="s">
        <v>15</v>
      </c>
      <c r="L844" s="1">
        <v>0</v>
      </c>
      <c r="M844" s="2" t="s">
        <v>324</v>
      </c>
      <c r="N844" s="1">
        <v>120</v>
      </c>
      <c r="O844" s="1"/>
      <c r="P844" s="18"/>
    </row>
    <row r="845" spans="1:16" ht="15.6" x14ac:dyDescent="0.3">
      <c r="A845" s="17">
        <v>5</v>
      </c>
      <c r="B845" s="2" t="s">
        <v>25</v>
      </c>
      <c r="G845" s="3"/>
      <c r="O845" s="1"/>
      <c r="P845" s="18"/>
    </row>
    <row r="846" spans="1:16" ht="15.6" x14ac:dyDescent="0.3">
      <c r="A846" s="17"/>
      <c r="B846" s="2" t="s">
        <v>3</v>
      </c>
      <c r="C846" s="1" t="s">
        <v>222</v>
      </c>
      <c r="D846" s="1">
        <v>5</v>
      </c>
      <c r="E846" s="1">
        <v>8</v>
      </c>
      <c r="F846" s="1">
        <v>2004</v>
      </c>
      <c r="G846" s="20" t="s">
        <v>68</v>
      </c>
      <c r="H846" s="1" t="s">
        <v>15</v>
      </c>
      <c r="I846" s="2" t="s">
        <v>59</v>
      </c>
      <c r="J846" s="1">
        <v>2</v>
      </c>
      <c r="K846" s="1" t="s">
        <v>15</v>
      </c>
      <c r="L846" s="1">
        <v>0</v>
      </c>
      <c r="M846" s="2" t="s">
        <v>325</v>
      </c>
      <c r="N846" s="1">
        <v>344</v>
      </c>
      <c r="O846" s="1"/>
      <c r="P846" s="18"/>
    </row>
    <row r="847" spans="1:16" ht="15.6" x14ac:dyDescent="0.3">
      <c r="A847" s="17"/>
      <c r="B847" s="2" t="s">
        <v>59</v>
      </c>
      <c r="C847" s="1" t="s">
        <v>220</v>
      </c>
      <c r="D847" s="1">
        <v>9</v>
      </c>
      <c r="E847" s="1">
        <v>8</v>
      </c>
      <c r="F847" s="1">
        <v>2004</v>
      </c>
      <c r="G847" s="20" t="s">
        <v>59</v>
      </c>
      <c r="H847" s="1" t="s">
        <v>15</v>
      </c>
      <c r="I847" s="2" t="s">
        <v>68</v>
      </c>
      <c r="J847" s="1">
        <v>1</v>
      </c>
      <c r="K847" s="1" t="s">
        <v>15</v>
      </c>
      <c r="L847" s="1">
        <v>0</v>
      </c>
      <c r="M847" s="2" t="s">
        <v>326</v>
      </c>
      <c r="N847" s="1">
        <v>163</v>
      </c>
      <c r="O847" s="1"/>
      <c r="P847" s="18"/>
    </row>
    <row r="848" spans="1:16" ht="15.6" x14ac:dyDescent="0.3">
      <c r="A848" s="17"/>
      <c r="B848" s="2" t="s">
        <v>276</v>
      </c>
      <c r="C848" s="1" t="s">
        <v>222</v>
      </c>
      <c r="D848" s="1">
        <v>12</v>
      </c>
      <c r="E848" s="1">
        <v>8</v>
      </c>
      <c r="F848" s="1">
        <v>2004</v>
      </c>
      <c r="G848" s="20" t="s">
        <v>68</v>
      </c>
      <c r="H848" s="1" t="s">
        <v>15</v>
      </c>
      <c r="I848" s="2" t="s">
        <v>59</v>
      </c>
      <c r="J848" s="1">
        <v>2</v>
      </c>
      <c r="K848" s="1" t="s">
        <v>15</v>
      </c>
      <c r="L848" s="1">
        <v>0</v>
      </c>
      <c r="M848" s="2" t="s">
        <v>327</v>
      </c>
      <c r="N848" s="1">
        <v>355</v>
      </c>
      <c r="O848" s="1"/>
      <c r="P848" s="18"/>
    </row>
    <row r="849" spans="1:16" ht="15.6" x14ac:dyDescent="0.3">
      <c r="A849" s="17">
        <v>9</v>
      </c>
      <c r="B849" s="2" t="s">
        <v>63</v>
      </c>
      <c r="G849" s="3"/>
      <c r="I849" s="19"/>
      <c r="O849" s="1"/>
      <c r="P849" s="18"/>
    </row>
    <row r="850" spans="1:16" ht="15.6" x14ac:dyDescent="0.3">
      <c r="A850" s="17"/>
      <c r="B850" s="2" t="s">
        <v>243</v>
      </c>
      <c r="C850" s="1" t="s">
        <v>328</v>
      </c>
      <c r="D850" s="1">
        <v>6</v>
      </c>
      <c r="E850" s="1">
        <v>8</v>
      </c>
      <c r="F850" s="1">
        <v>2004</v>
      </c>
      <c r="G850" s="20" t="s">
        <v>281</v>
      </c>
      <c r="H850" s="1" t="s">
        <v>15</v>
      </c>
      <c r="I850" s="2" t="s">
        <v>25</v>
      </c>
      <c r="J850" s="1">
        <v>2</v>
      </c>
      <c r="K850" s="1" t="s">
        <v>15</v>
      </c>
      <c r="L850" s="1">
        <v>0</v>
      </c>
      <c r="M850" s="2" t="s">
        <v>329</v>
      </c>
      <c r="N850" s="1">
        <v>210</v>
      </c>
      <c r="O850" s="1"/>
      <c r="P850" s="18"/>
    </row>
    <row r="851" spans="1:16" ht="15.6" x14ac:dyDescent="0.3">
      <c r="A851" s="17">
        <v>11</v>
      </c>
      <c r="B851" s="2" t="s">
        <v>96</v>
      </c>
      <c r="C851" s="1" t="s">
        <v>220</v>
      </c>
      <c r="D851" s="1">
        <v>9</v>
      </c>
      <c r="E851" s="1">
        <v>8</v>
      </c>
      <c r="F851" s="1">
        <v>2004</v>
      </c>
      <c r="G851" s="2" t="s">
        <v>25</v>
      </c>
      <c r="H851" s="1" t="s">
        <v>15</v>
      </c>
      <c r="I851" s="2" t="s">
        <v>281</v>
      </c>
      <c r="J851" s="1">
        <v>0</v>
      </c>
      <c r="K851" s="1" t="s">
        <v>15</v>
      </c>
      <c r="L851" s="1">
        <v>1</v>
      </c>
      <c r="M851" s="2" t="s">
        <v>330</v>
      </c>
      <c r="N851" s="1">
        <v>106</v>
      </c>
      <c r="O851" s="1"/>
      <c r="P851" s="18"/>
    </row>
    <row r="852" spans="1:16" ht="15.6" x14ac:dyDescent="0.3">
      <c r="A852" s="17"/>
      <c r="B852" s="2" t="s">
        <v>331</v>
      </c>
      <c r="G852" s="3"/>
      <c r="O852" s="1"/>
      <c r="P852" s="18"/>
    </row>
    <row r="853" spans="1:16" ht="15.6" x14ac:dyDescent="0.3">
      <c r="C853" s="1" t="s">
        <v>328</v>
      </c>
      <c r="D853" s="1">
        <v>6</v>
      </c>
      <c r="E853" s="1">
        <v>8</v>
      </c>
      <c r="F853" s="1">
        <v>2004</v>
      </c>
      <c r="G853" s="20" t="s">
        <v>66</v>
      </c>
      <c r="H853" s="1" t="s">
        <v>15</v>
      </c>
      <c r="I853" s="2" t="s">
        <v>3</v>
      </c>
      <c r="J853" s="1">
        <v>2</v>
      </c>
      <c r="K853" s="1" t="s">
        <v>15</v>
      </c>
      <c r="L853" s="1">
        <v>0</v>
      </c>
      <c r="M853" s="2" t="s">
        <v>332</v>
      </c>
      <c r="N853" s="1">
        <v>281</v>
      </c>
      <c r="O853" s="1"/>
      <c r="P853" s="18"/>
    </row>
    <row r="854" spans="1:16" ht="15.6" x14ac:dyDescent="0.3">
      <c r="C854" s="1" t="s">
        <v>220</v>
      </c>
      <c r="D854" s="1">
        <v>9</v>
      </c>
      <c r="E854" s="1">
        <v>8</v>
      </c>
      <c r="F854" s="1">
        <v>2004</v>
      </c>
      <c r="G854" s="2" t="s">
        <v>3</v>
      </c>
      <c r="H854" s="1" t="s">
        <v>15</v>
      </c>
      <c r="I854" s="20" t="s">
        <v>66</v>
      </c>
      <c r="J854" s="1">
        <v>0</v>
      </c>
      <c r="K854" s="1" t="s">
        <v>15</v>
      </c>
      <c r="L854" s="1">
        <v>1</v>
      </c>
      <c r="M854" s="2" t="s">
        <v>333</v>
      </c>
      <c r="N854" s="1">
        <v>95</v>
      </c>
      <c r="O854" s="1"/>
      <c r="P854" s="18"/>
    </row>
    <row r="855" spans="1:16" ht="15.6" x14ac:dyDescent="0.3">
      <c r="G855" s="3"/>
      <c r="I855" s="19"/>
      <c r="O855" s="1"/>
      <c r="P855" s="18"/>
    </row>
    <row r="856" spans="1:16" ht="15.6" x14ac:dyDescent="0.3">
      <c r="G856" s="19" t="s">
        <v>21</v>
      </c>
      <c r="O856" s="1"/>
      <c r="P856" s="18"/>
    </row>
    <row r="857" spans="1:16" ht="15.6" x14ac:dyDescent="0.3">
      <c r="C857" s="1" t="s">
        <v>220</v>
      </c>
      <c r="D857" s="1">
        <v>16</v>
      </c>
      <c r="E857" s="1">
        <v>8</v>
      </c>
      <c r="F857" s="1">
        <v>2004</v>
      </c>
      <c r="G857" s="20" t="s">
        <v>281</v>
      </c>
      <c r="H857" s="1" t="s">
        <v>15</v>
      </c>
      <c r="I857" s="2" t="s">
        <v>8</v>
      </c>
      <c r="J857" s="1">
        <v>2</v>
      </c>
      <c r="K857" s="1" t="s">
        <v>15</v>
      </c>
      <c r="L857" s="1">
        <v>0</v>
      </c>
      <c r="M857" s="2" t="s">
        <v>334</v>
      </c>
      <c r="N857" s="1">
        <v>182</v>
      </c>
      <c r="O857" s="1"/>
      <c r="P857" s="18"/>
    </row>
    <row r="858" spans="1:16" ht="15.6" x14ac:dyDescent="0.3">
      <c r="C858" s="1" t="s">
        <v>328</v>
      </c>
      <c r="D858" s="1">
        <v>20</v>
      </c>
      <c r="E858" s="1">
        <v>8</v>
      </c>
      <c r="F858" s="1">
        <v>2004</v>
      </c>
      <c r="G858" s="20" t="s">
        <v>8</v>
      </c>
      <c r="H858" s="1" t="s">
        <v>15</v>
      </c>
      <c r="I858" s="2" t="s">
        <v>281</v>
      </c>
      <c r="J858" s="1">
        <v>2</v>
      </c>
      <c r="K858" s="1" t="s">
        <v>15</v>
      </c>
      <c r="L858" s="1">
        <v>0</v>
      </c>
      <c r="M858" s="2" t="s">
        <v>335</v>
      </c>
      <c r="N858" s="1">
        <v>60</v>
      </c>
      <c r="O858" s="1"/>
      <c r="P858" s="18"/>
    </row>
    <row r="859" spans="1:16" ht="15.6" x14ac:dyDescent="0.3">
      <c r="C859" s="1" t="s">
        <v>220</v>
      </c>
      <c r="D859" s="1">
        <v>23</v>
      </c>
      <c r="E859" s="1">
        <v>8</v>
      </c>
      <c r="F859" s="1">
        <v>2004</v>
      </c>
      <c r="G859" s="2" t="s">
        <v>281</v>
      </c>
      <c r="H859" s="1" t="s">
        <v>15</v>
      </c>
      <c r="I859" s="20" t="s">
        <v>8</v>
      </c>
      <c r="J859" s="1">
        <v>0</v>
      </c>
      <c r="K859" s="1" t="s">
        <v>15</v>
      </c>
      <c r="L859" s="1">
        <v>1</v>
      </c>
      <c r="M859" s="2" t="s">
        <v>336</v>
      </c>
      <c r="N859" s="1">
        <v>283</v>
      </c>
      <c r="O859" s="1"/>
      <c r="P859" s="18"/>
    </row>
    <row r="860" spans="1:16" ht="15.6" x14ac:dyDescent="0.3">
      <c r="G860" s="19"/>
      <c r="O860" s="1"/>
      <c r="P860" s="18"/>
    </row>
    <row r="861" spans="1:16" ht="15.6" x14ac:dyDescent="0.3">
      <c r="C861" s="1" t="s">
        <v>220</v>
      </c>
      <c r="D861" s="1">
        <v>16</v>
      </c>
      <c r="E861" s="1">
        <v>8</v>
      </c>
      <c r="F861" s="1">
        <v>2004</v>
      </c>
      <c r="G861" s="20" t="s">
        <v>66</v>
      </c>
      <c r="H861" s="1" t="s">
        <v>15</v>
      </c>
      <c r="I861" s="2" t="s">
        <v>68</v>
      </c>
      <c r="J861" s="1">
        <v>2</v>
      </c>
      <c r="K861" s="1" t="s">
        <v>15</v>
      </c>
      <c r="L861" s="1">
        <v>0</v>
      </c>
      <c r="M861" s="2" t="s">
        <v>337</v>
      </c>
      <c r="N861" s="1">
        <v>416</v>
      </c>
      <c r="O861" s="1"/>
      <c r="P861" s="18"/>
    </row>
    <row r="862" spans="1:16" ht="15.6" x14ac:dyDescent="0.3">
      <c r="C862" s="1" t="s">
        <v>328</v>
      </c>
      <c r="D862" s="1">
        <v>20</v>
      </c>
      <c r="E862" s="1">
        <v>8</v>
      </c>
      <c r="F862" s="1">
        <v>2004</v>
      </c>
      <c r="G862" s="2" t="s">
        <v>68</v>
      </c>
      <c r="H862" s="1" t="s">
        <v>15</v>
      </c>
      <c r="I862" s="20" t="s">
        <v>66</v>
      </c>
      <c r="J862" s="1">
        <v>0</v>
      </c>
      <c r="K862" s="1" t="s">
        <v>15</v>
      </c>
      <c r="L862" s="1">
        <v>2</v>
      </c>
      <c r="M862" s="2" t="s">
        <v>338</v>
      </c>
      <c r="N862" s="1">
        <v>416</v>
      </c>
      <c r="O862" s="1"/>
      <c r="P862" s="18"/>
    </row>
    <row r="863" spans="1:16" ht="15.6" x14ac:dyDescent="0.3">
      <c r="G863" s="3"/>
      <c r="O863" s="1"/>
      <c r="P863" s="18"/>
    </row>
    <row r="864" spans="1:16" ht="15.6" x14ac:dyDescent="0.3">
      <c r="G864" s="19" t="s">
        <v>22</v>
      </c>
      <c r="O864" s="1"/>
      <c r="P864" s="18"/>
    </row>
    <row r="865" spans="1:16" ht="15.6" x14ac:dyDescent="0.3">
      <c r="C865" s="1" t="s">
        <v>328</v>
      </c>
      <c r="D865" s="1">
        <v>27</v>
      </c>
      <c r="E865" s="1">
        <v>8</v>
      </c>
      <c r="F865" s="1">
        <v>2004</v>
      </c>
      <c r="G865" s="2" t="s">
        <v>281</v>
      </c>
      <c r="H865" s="1" t="s">
        <v>15</v>
      </c>
      <c r="I865" s="2" t="s">
        <v>68</v>
      </c>
      <c r="J865" s="1">
        <v>2</v>
      </c>
      <c r="K865" s="1" t="s">
        <v>15</v>
      </c>
      <c r="L865" s="1">
        <v>0</v>
      </c>
      <c r="M865" s="2" t="s">
        <v>339</v>
      </c>
      <c r="N865" s="1">
        <v>182</v>
      </c>
      <c r="O865" s="1"/>
      <c r="P865" s="18"/>
    </row>
    <row r="866" spans="1:16" ht="15.6" x14ac:dyDescent="0.3">
      <c r="C866" s="1" t="s">
        <v>220</v>
      </c>
      <c r="D866" s="1">
        <v>30</v>
      </c>
      <c r="E866" s="1">
        <v>8</v>
      </c>
      <c r="F866" s="1">
        <v>2004</v>
      </c>
      <c r="G866" s="2" t="s">
        <v>68</v>
      </c>
      <c r="H866" s="1" t="s">
        <v>15</v>
      </c>
      <c r="I866" s="2" t="s">
        <v>281</v>
      </c>
      <c r="J866" s="1">
        <v>1</v>
      </c>
      <c r="K866" s="1" t="s">
        <v>15</v>
      </c>
      <c r="L866" s="1">
        <v>0</v>
      </c>
      <c r="M866" s="2" t="s">
        <v>340</v>
      </c>
      <c r="N866" s="1">
        <v>251</v>
      </c>
      <c r="O866" s="1"/>
      <c r="P866" s="18"/>
    </row>
    <row r="867" spans="1:16" ht="15.6" x14ac:dyDescent="0.3">
      <c r="C867" s="1" t="s">
        <v>328</v>
      </c>
      <c r="D867" s="1">
        <v>3</v>
      </c>
      <c r="E867" s="1">
        <v>9</v>
      </c>
      <c r="F867" s="1">
        <v>2004</v>
      </c>
      <c r="G867" s="2" t="s">
        <v>281</v>
      </c>
      <c r="H867" s="1" t="s">
        <v>15</v>
      </c>
      <c r="I867" s="2" t="s">
        <v>68</v>
      </c>
      <c r="J867" s="1">
        <v>2</v>
      </c>
      <c r="K867" s="1" t="s">
        <v>15</v>
      </c>
      <c r="L867" s="1">
        <v>1</v>
      </c>
      <c r="M867" s="2" t="s">
        <v>341</v>
      </c>
      <c r="N867" s="1">
        <v>250</v>
      </c>
      <c r="O867" s="1"/>
      <c r="P867" s="18"/>
    </row>
    <row r="868" spans="1:16" ht="15.6" x14ac:dyDescent="0.3">
      <c r="G868" s="3"/>
      <c r="I868" s="3"/>
      <c r="O868" s="1"/>
      <c r="P868" s="18"/>
    </row>
    <row r="869" spans="1:16" ht="15.6" x14ac:dyDescent="0.3">
      <c r="G869" s="19" t="s">
        <v>13</v>
      </c>
      <c r="O869" s="1"/>
      <c r="P869" s="18"/>
    </row>
    <row r="870" spans="1:16" ht="15.6" x14ac:dyDescent="0.3">
      <c r="C870" s="1" t="s">
        <v>220</v>
      </c>
      <c r="D870" s="1">
        <v>30</v>
      </c>
      <c r="E870" s="1">
        <v>8</v>
      </c>
      <c r="F870" s="1">
        <v>2004</v>
      </c>
      <c r="G870" s="20" t="s">
        <v>66</v>
      </c>
      <c r="H870" s="1" t="s">
        <v>15</v>
      </c>
      <c r="I870" s="2" t="s">
        <v>8</v>
      </c>
      <c r="J870" s="1">
        <v>1</v>
      </c>
      <c r="K870" s="1" t="s">
        <v>15</v>
      </c>
      <c r="L870" s="1">
        <v>0</v>
      </c>
      <c r="M870" s="2" t="s">
        <v>342</v>
      </c>
      <c r="N870" s="1">
        <v>445</v>
      </c>
      <c r="O870" s="1"/>
      <c r="P870" s="18"/>
    </row>
    <row r="871" spans="1:16" ht="15.6" x14ac:dyDescent="0.3">
      <c r="C871" s="1" t="s">
        <v>328</v>
      </c>
      <c r="D871" s="1">
        <v>3</v>
      </c>
      <c r="E871" s="1">
        <v>9</v>
      </c>
      <c r="F871" s="1">
        <v>2004</v>
      </c>
      <c r="G871" s="19" t="s">
        <v>8</v>
      </c>
      <c r="H871" s="3" t="s">
        <v>15</v>
      </c>
      <c r="I871" s="3" t="s">
        <v>66</v>
      </c>
      <c r="J871" s="1">
        <v>2</v>
      </c>
      <c r="K871" s="1" t="s">
        <v>15</v>
      </c>
      <c r="L871" s="1">
        <v>0</v>
      </c>
      <c r="M871" s="2" t="s">
        <v>343</v>
      </c>
      <c r="N871" s="1">
        <v>115</v>
      </c>
      <c r="O871" s="1"/>
      <c r="P871" s="18"/>
    </row>
    <row r="872" spans="1:16" ht="15.6" x14ac:dyDescent="0.3">
      <c r="C872" s="1" t="s">
        <v>222</v>
      </c>
      <c r="D872" s="1">
        <v>9</v>
      </c>
      <c r="E872" s="1">
        <v>9</v>
      </c>
      <c r="F872" s="1">
        <v>2004</v>
      </c>
      <c r="G872" s="20" t="s">
        <v>66</v>
      </c>
      <c r="H872" s="1" t="s">
        <v>15</v>
      </c>
      <c r="I872" s="2" t="s">
        <v>8</v>
      </c>
      <c r="J872" s="1">
        <v>2</v>
      </c>
      <c r="K872" s="1" t="s">
        <v>15</v>
      </c>
      <c r="L872" s="1">
        <v>0</v>
      </c>
      <c r="M872" s="2" t="s">
        <v>344</v>
      </c>
      <c r="N872" s="1">
        <v>656</v>
      </c>
      <c r="O872" s="1"/>
      <c r="P872" s="18"/>
    </row>
    <row r="873" spans="1:16" ht="15.6" x14ac:dyDescent="0.3">
      <c r="G873" s="19"/>
      <c r="I873" s="3"/>
      <c r="O873" s="1"/>
      <c r="P873" s="18"/>
    </row>
    <row r="874" spans="1:16" ht="15.6" x14ac:dyDescent="0.3">
      <c r="O874" s="1"/>
      <c r="P874" s="18"/>
    </row>
    <row r="875" spans="1:16" ht="15.6" x14ac:dyDescent="0.3">
      <c r="A875" s="11"/>
      <c r="B875" s="12" t="s">
        <v>345</v>
      </c>
      <c r="C875" s="11"/>
      <c r="D875" s="11"/>
      <c r="E875" s="11"/>
      <c r="F875" s="11"/>
      <c r="G875" s="13" t="s">
        <v>346</v>
      </c>
      <c r="H875" s="14"/>
      <c r="I875" s="14"/>
      <c r="J875" s="11"/>
      <c r="K875" s="11"/>
      <c r="L875" s="11"/>
      <c r="M875" s="15"/>
      <c r="N875" s="11"/>
      <c r="O875" s="15"/>
      <c r="P875" s="16"/>
    </row>
    <row r="876" spans="1:16" ht="15.6" x14ac:dyDescent="0.3">
      <c r="A876" s="17">
        <v>1</v>
      </c>
      <c r="B876" s="2" t="s">
        <v>66</v>
      </c>
      <c r="G876" s="19" t="s">
        <v>22</v>
      </c>
      <c r="O876" s="1"/>
      <c r="P876" s="16"/>
    </row>
    <row r="877" spans="1:16" ht="15.6" x14ac:dyDescent="0.3">
      <c r="A877" s="17">
        <v>2</v>
      </c>
      <c r="B877" s="2" t="s">
        <v>3</v>
      </c>
      <c r="C877" s="1" t="s">
        <v>224</v>
      </c>
      <c r="D877" s="1">
        <v>22</v>
      </c>
      <c r="E877" s="1">
        <v>8</v>
      </c>
      <c r="F877" s="1">
        <v>2005</v>
      </c>
      <c r="G877" s="2" t="s">
        <v>347</v>
      </c>
      <c r="H877" s="1" t="s">
        <v>15</v>
      </c>
      <c r="I877" s="20" t="s">
        <v>8</v>
      </c>
      <c r="J877" s="1">
        <v>1</v>
      </c>
      <c r="K877" s="1" t="s">
        <v>15</v>
      </c>
      <c r="L877" s="1">
        <v>2</v>
      </c>
      <c r="M877" s="2" t="s">
        <v>348</v>
      </c>
      <c r="N877" s="1">
        <v>214</v>
      </c>
      <c r="O877" s="1"/>
      <c r="P877" s="18"/>
    </row>
    <row r="878" spans="1:16" ht="15.6" x14ac:dyDescent="0.3">
      <c r="A878" s="17">
        <v>3</v>
      </c>
      <c r="B878" s="2" t="s">
        <v>347</v>
      </c>
      <c r="C878" s="1" t="s">
        <v>294</v>
      </c>
      <c r="D878" s="1">
        <v>25</v>
      </c>
      <c r="E878" s="1">
        <v>8</v>
      </c>
      <c r="F878" s="1">
        <v>2005</v>
      </c>
      <c r="G878" s="2" t="s">
        <v>8</v>
      </c>
      <c r="H878" s="1" t="s">
        <v>15</v>
      </c>
      <c r="I878" s="20" t="s">
        <v>347</v>
      </c>
      <c r="J878" s="1">
        <v>0</v>
      </c>
      <c r="K878" s="1" t="s">
        <v>15</v>
      </c>
      <c r="L878" s="1">
        <v>2</v>
      </c>
      <c r="M878" s="2" t="s">
        <v>349</v>
      </c>
      <c r="O878" s="1"/>
      <c r="P878" s="18"/>
    </row>
    <row r="879" spans="1:16" ht="15.6" x14ac:dyDescent="0.3">
      <c r="A879" s="17">
        <v>4</v>
      </c>
      <c r="B879" s="2" t="s">
        <v>8</v>
      </c>
      <c r="C879" s="1" t="s">
        <v>292</v>
      </c>
      <c r="D879" s="1">
        <v>28</v>
      </c>
      <c r="E879" s="1">
        <v>8</v>
      </c>
      <c r="F879" s="1">
        <v>2005</v>
      </c>
      <c r="G879" s="20" t="s">
        <v>347</v>
      </c>
      <c r="H879" s="1" t="s">
        <v>15</v>
      </c>
      <c r="I879" s="2" t="s">
        <v>8</v>
      </c>
      <c r="J879" s="1">
        <v>2</v>
      </c>
      <c r="K879" s="1" t="s">
        <v>15</v>
      </c>
      <c r="L879" s="1">
        <v>1</v>
      </c>
      <c r="M879" s="2" t="s">
        <v>350</v>
      </c>
      <c r="N879" s="1">
        <v>234</v>
      </c>
      <c r="O879" s="1"/>
      <c r="P879" s="18"/>
    </row>
    <row r="880" spans="1:16" ht="15.6" x14ac:dyDescent="0.3">
      <c r="A880" s="17">
        <v>5</v>
      </c>
      <c r="B880" s="2" t="s">
        <v>80</v>
      </c>
      <c r="G880" s="3"/>
      <c r="I880" s="3"/>
      <c r="O880" s="1"/>
      <c r="P880" s="18"/>
    </row>
    <row r="881" spans="1:16" ht="15.6" x14ac:dyDescent="0.3">
      <c r="A881" s="17">
        <v>6</v>
      </c>
      <c r="B881" s="2" t="s">
        <v>63</v>
      </c>
      <c r="G881" s="19" t="s">
        <v>13</v>
      </c>
      <c r="O881" s="1"/>
      <c r="P881" s="18"/>
    </row>
    <row r="882" spans="1:16" ht="15.6" x14ac:dyDescent="0.3">
      <c r="A882" s="17">
        <v>7</v>
      </c>
      <c r="B882" s="2" t="s">
        <v>276</v>
      </c>
      <c r="C882" s="1" t="s">
        <v>224</v>
      </c>
      <c r="D882" s="1">
        <v>22</v>
      </c>
      <c r="E882" s="1">
        <v>8</v>
      </c>
      <c r="F882" s="1">
        <v>2005</v>
      </c>
      <c r="G882" s="2" t="s">
        <v>3</v>
      </c>
      <c r="H882" s="1" t="s">
        <v>15</v>
      </c>
      <c r="I882" s="20" t="s">
        <v>66</v>
      </c>
      <c r="J882" s="1">
        <v>1</v>
      </c>
      <c r="K882" s="1" t="s">
        <v>15</v>
      </c>
      <c r="L882" s="1">
        <v>2</v>
      </c>
      <c r="M882" s="2" t="s">
        <v>351</v>
      </c>
      <c r="N882" s="1">
        <v>256</v>
      </c>
      <c r="O882" s="1"/>
      <c r="P882" s="18"/>
    </row>
    <row r="883" spans="1:16" ht="15.6" x14ac:dyDescent="0.3">
      <c r="A883" s="17">
        <v>8</v>
      </c>
      <c r="B883" s="2" t="s">
        <v>57</v>
      </c>
      <c r="C883" s="1" t="s">
        <v>222</v>
      </c>
      <c r="D883" s="1">
        <v>26</v>
      </c>
      <c r="E883" s="1">
        <v>8</v>
      </c>
      <c r="F883" s="1">
        <v>2005</v>
      </c>
      <c r="G883" s="20" t="s">
        <v>66</v>
      </c>
      <c r="H883" s="3" t="s">
        <v>15</v>
      </c>
      <c r="I883" s="2" t="s">
        <v>3</v>
      </c>
      <c r="J883" s="1">
        <v>1</v>
      </c>
      <c r="K883" s="1" t="s">
        <v>15</v>
      </c>
      <c r="L883" s="1">
        <v>0</v>
      </c>
      <c r="M883" s="2" t="s">
        <v>352</v>
      </c>
      <c r="N883" s="1">
        <v>476</v>
      </c>
      <c r="O883" s="1"/>
      <c r="P883" s="18"/>
    </row>
    <row r="884" spans="1:16" ht="15.6" x14ac:dyDescent="0.3">
      <c r="A884" s="17">
        <v>9</v>
      </c>
      <c r="B884" s="2" t="s">
        <v>68</v>
      </c>
      <c r="G884" s="3"/>
      <c r="O884" s="1"/>
      <c r="P884" s="18"/>
    </row>
    <row r="885" spans="1:16" ht="15.6" x14ac:dyDescent="0.3">
      <c r="A885" s="17"/>
      <c r="B885" s="2" t="s">
        <v>353</v>
      </c>
      <c r="G885" s="3"/>
      <c r="O885" s="1"/>
      <c r="P885" s="18"/>
    </row>
    <row r="886" spans="1:16" ht="15.6" x14ac:dyDescent="0.3">
      <c r="A886" s="17"/>
      <c r="B886" s="2" t="s">
        <v>281</v>
      </c>
      <c r="G886" s="3"/>
      <c r="O886" s="1"/>
      <c r="P886" s="18"/>
    </row>
    <row r="887" spans="1:16" ht="15.6" x14ac:dyDescent="0.3">
      <c r="A887" s="17"/>
      <c r="B887" s="2" t="s">
        <v>354</v>
      </c>
      <c r="G887" s="3"/>
      <c r="O887" s="1"/>
      <c r="P887" s="18"/>
    </row>
    <row r="888" spans="1:16" ht="15.6" x14ac:dyDescent="0.3">
      <c r="A888" s="17">
        <v>13</v>
      </c>
      <c r="B888" s="2" t="s">
        <v>243</v>
      </c>
      <c r="G888" s="3"/>
      <c r="O888" s="1"/>
      <c r="P888" s="18"/>
    </row>
    <row r="889" spans="1:16" ht="15.6" x14ac:dyDescent="0.3">
      <c r="A889" s="17"/>
      <c r="B889" s="2" t="s">
        <v>5</v>
      </c>
      <c r="G889" s="3"/>
      <c r="O889" s="1"/>
      <c r="P889" s="18"/>
    </row>
    <row r="890" spans="1:16" ht="15.6" x14ac:dyDescent="0.3">
      <c r="A890" s="17"/>
      <c r="B890" s="2" t="s">
        <v>51</v>
      </c>
      <c r="G890" s="3"/>
      <c r="O890" s="1"/>
      <c r="P890" s="18"/>
    </row>
    <row r="891" spans="1:16" ht="15.6" x14ac:dyDescent="0.3">
      <c r="A891" s="17"/>
      <c r="B891" s="2" t="s">
        <v>355</v>
      </c>
      <c r="G891" s="3"/>
      <c r="O891" s="1"/>
      <c r="P891" s="18"/>
    </row>
    <row r="892" spans="1:16" ht="15.6" x14ac:dyDescent="0.3">
      <c r="A892" s="17">
        <v>17</v>
      </c>
      <c r="B892" s="2" t="s">
        <v>94</v>
      </c>
      <c r="G892" s="3"/>
      <c r="O892" s="1"/>
      <c r="P892" s="18"/>
    </row>
    <row r="893" spans="1:16" ht="15.6" x14ac:dyDescent="0.3">
      <c r="A893" s="17"/>
      <c r="B893" s="2" t="s">
        <v>356</v>
      </c>
      <c r="G893" s="3"/>
      <c r="O893" s="1"/>
      <c r="P893" s="18"/>
    </row>
    <row r="894" spans="1:16" ht="15.6" x14ac:dyDescent="0.3">
      <c r="A894" s="17"/>
      <c r="B894" s="2" t="s">
        <v>105</v>
      </c>
      <c r="G894" s="3"/>
      <c r="O894" s="1"/>
      <c r="P894" s="18"/>
    </row>
    <row r="895" spans="1:16" ht="15.6" x14ac:dyDescent="0.3">
      <c r="G895" s="3"/>
      <c r="H895" s="3"/>
      <c r="I895" s="19"/>
      <c r="O895" s="1"/>
      <c r="P895" s="18"/>
    </row>
    <row r="896" spans="1:16" ht="15.6" x14ac:dyDescent="0.3">
      <c r="G896" s="3"/>
      <c r="H896" s="3"/>
      <c r="I896" s="3"/>
      <c r="P896" s="18"/>
    </row>
    <row r="897" spans="1:16" ht="15.6" x14ac:dyDescent="0.3">
      <c r="A897" s="11"/>
      <c r="B897" s="12" t="s">
        <v>357</v>
      </c>
      <c r="C897" s="11"/>
      <c r="D897" s="11"/>
      <c r="E897" s="11"/>
      <c r="F897" s="11"/>
      <c r="G897" s="13" t="s">
        <v>358</v>
      </c>
      <c r="H897" s="14"/>
      <c r="I897" s="14"/>
      <c r="J897" s="11"/>
      <c r="K897" s="11"/>
      <c r="L897" s="11"/>
      <c r="M897" s="15"/>
      <c r="N897" s="11"/>
      <c r="O897" s="15"/>
      <c r="P897" s="16"/>
    </row>
    <row r="898" spans="1:16" ht="15.6" x14ac:dyDescent="0.3">
      <c r="A898" s="17">
        <v>1</v>
      </c>
      <c r="B898" s="2" t="s">
        <v>66</v>
      </c>
      <c r="G898" s="19" t="s">
        <v>21</v>
      </c>
      <c r="O898" s="1"/>
      <c r="P898" s="16"/>
    </row>
    <row r="899" spans="1:16" ht="15.6" x14ac:dyDescent="0.3">
      <c r="A899" s="17">
        <v>2</v>
      </c>
      <c r="B899" s="2" t="s">
        <v>57</v>
      </c>
      <c r="C899" s="1" t="s">
        <v>222</v>
      </c>
      <c r="D899" s="1">
        <v>25</v>
      </c>
      <c r="E899" s="1">
        <v>8</v>
      </c>
      <c r="F899" s="1">
        <v>2006</v>
      </c>
      <c r="G899" s="2" t="s">
        <v>68</v>
      </c>
      <c r="H899" s="1" t="s">
        <v>15</v>
      </c>
      <c r="I899" s="20" t="s">
        <v>57</v>
      </c>
      <c r="J899" s="1">
        <v>0</v>
      </c>
      <c r="K899" s="1" t="s">
        <v>15</v>
      </c>
      <c r="L899" s="1">
        <v>1</v>
      </c>
      <c r="M899" s="2" t="s">
        <v>359</v>
      </c>
      <c r="N899" s="1">
        <v>286</v>
      </c>
      <c r="O899" s="1"/>
      <c r="P899" s="18"/>
    </row>
    <row r="900" spans="1:16" ht="15.6" x14ac:dyDescent="0.3">
      <c r="A900" s="17">
        <v>3</v>
      </c>
      <c r="B900" s="2" t="s">
        <v>68</v>
      </c>
      <c r="C900" s="1" t="s">
        <v>224</v>
      </c>
      <c r="D900" s="1">
        <v>28</v>
      </c>
      <c r="E900" s="1">
        <v>8</v>
      </c>
      <c r="F900" s="1">
        <v>2006</v>
      </c>
      <c r="G900" s="2" t="s">
        <v>57</v>
      </c>
      <c r="H900" s="1" t="s">
        <v>15</v>
      </c>
      <c r="I900" s="20" t="s">
        <v>68</v>
      </c>
      <c r="J900" s="1">
        <v>1</v>
      </c>
      <c r="K900" s="1" t="s">
        <v>15</v>
      </c>
      <c r="L900" s="1">
        <v>2</v>
      </c>
      <c r="M900" s="2" t="s">
        <v>360</v>
      </c>
      <c r="N900" s="1">
        <v>205</v>
      </c>
      <c r="O900" s="1"/>
      <c r="P900" s="18"/>
    </row>
    <row r="901" spans="1:16" ht="15.6" x14ac:dyDescent="0.3">
      <c r="A901" s="17">
        <v>4</v>
      </c>
      <c r="B901" s="2" t="s">
        <v>3</v>
      </c>
      <c r="C901" s="1" t="s">
        <v>292</v>
      </c>
      <c r="D901" s="1">
        <v>3</v>
      </c>
      <c r="E901" s="1">
        <v>9</v>
      </c>
      <c r="F901" s="1">
        <v>2006</v>
      </c>
      <c r="G901" s="2" t="s">
        <v>68</v>
      </c>
      <c r="H901" s="1" t="s">
        <v>15</v>
      </c>
      <c r="I901" s="20" t="s">
        <v>57</v>
      </c>
      <c r="J901" s="1">
        <v>0</v>
      </c>
      <c r="K901" s="1" t="s">
        <v>15</v>
      </c>
      <c r="L901" s="1">
        <v>2</v>
      </c>
      <c r="M901" s="2" t="s">
        <v>361</v>
      </c>
      <c r="N901" s="1">
        <v>342</v>
      </c>
      <c r="O901" s="1"/>
      <c r="P901" s="18"/>
    </row>
    <row r="902" spans="1:16" ht="15.6" x14ac:dyDescent="0.3">
      <c r="A902" s="17">
        <v>5</v>
      </c>
      <c r="B902" s="2" t="s">
        <v>80</v>
      </c>
      <c r="G902" s="19"/>
      <c r="O902" s="1"/>
      <c r="P902" s="18"/>
    </row>
    <row r="903" spans="1:16" ht="15.6" x14ac:dyDescent="0.3">
      <c r="A903" s="17">
        <v>6</v>
      </c>
      <c r="B903" s="2" t="s">
        <v>63</v>
      </c>
      <c r="C903" s="1" t="s">
        <v>222</v>
      </c>
      <c r="D903" s="1">
        <v>25</v>
      </c>
      <c r="E903" s="1">
        <v>8</v>
      </c>
      <c r="F903" s="1">
        <v>2006</v>
      </c>
      <c r="G903" s="20" t="s">
        <v>66</v>
      </c>
      <c r="H903" s="1" t="s">
        <v>15</v>
      </c>
      <c r="I903" s="2" t="s">
        <v>3</v>
      </c>
      <c r="J903" s="1">
        <v>1</v>
      </c>
      <c r="K903" s="1" t="s">
        <v>15</v>
      </c>
      <c r="L903" s="1">
        <v>0</v>
      </c>
      <c r="M903" s="2" t="s">
        <v>362</v>
      </c>
      <c r="N903" s="1">
        <v>185</v>
      </c>
      <c r="O903" s="1"/>
      <c r="P903" s="18"/>
    </row>
    <row r="904" spans="1:16" ht="15.6" x14ac:dyDescent="0.3">
      <c r="A904" s="17">
        <v>7</v>
      </c>
      <c r="B904" s="2" t="s">
        <v>353</v>
      </c>
      <c r="C904" s="1" t="s">
        <v>224</v>
      </c>
      <c r="D904" s="1">
        <v>28</v>
      </c>
      <c r="E904" s="1">
        <v>8</v>
      </c>
      <c r="F904" s="1">
        <v>2006</v>
      </c>
      <c r="G904" s="20" t="s">
        <v>3</v>
      </c>
      <c r="H904" s="1" t="s">
        <v>15</v>
      </c>
      <c r="I904" s="2" t="s">
        <v>66</v>
      </c>
      <c r="J904" s="1">
        <v>2</v>
      </c>
      <c r="K904" s="1" t="s">
        <v>15</v>
      </c>
      <c r="L904" s="1">
        <v>0</v>
      </c>
      <c r="M904" s="2" t="s">
        <v>363</v>
      </c>
      <c r="N904" s="1">
        <v>232</v>
      </c>
      <c r="O904" s="1"/>
      <c r="P904" s="18"/>
    </row>
    <row r="905" spans="1:16" ht="15.6" x14ac:dyDescent="0.3">
      <c r="A905" s="17">
        <v>8</v>
      </c>
      <c r="B905" s="2" t="s">
        <v>71</v>
      </c>
      <c r="C905" s="1" t="s">
        <v>222</v>
      </c>
      <c r="D905" s="1">
        <v>1</v>
      </c>
      <c r="E905" s="1">
        <v>9</v>
      </c>
      <c r="F905" s="1">
        <v>2006</v>
      </c>
      <c r="G905" s="20" t="s">
        <v>66</v>
      </c>
      <c r="H905" s="1" t="s">
        <v>15</v>
      </c>
      <c r="I905" s="2" t="s">
        <v>3</v>
      </c>
      <c r="J905" s="1">
        <v>2</v>
      </c>
      <c r="K905" s="1" t="s">
        <v>15</v>
      </c>
      <c r="L905" s="1">
        <v>0</v>
      </c>
      <c r="M905" s="2" t="s">
        <v>364</v>
      </c>
      <c r="N905" s="1">
        <v>396</v>
      </c>
      <c r="O905" s="1"/>
      <c r="P905" s="18"/>
    </row>
    <row r="906" spans="1:16" ht="15.6" x14ac:dyDescent="0.3">
      <c r="A906" s="17">
        <v>9</v>
      </c>
      <c r="B906" s="2" t="s">
        <v>8</v>
      </c>
      <c r="G906" s="3"/>
      <c r="O906" s="1"/>
      <c r="P906" s="18"/>
    </row>
    <row r="907" spans="1:16" ht="15.6" x14ac:dyDescent="0.3">
      <c r="A907" s="17">
        <v>10</v>
      </c>
      <c r="B907" s="2" t="s">
        <v>243</v>
      </c>
      <c r="G907" s="19" t="s">
        <v>22</v>
      </c>
      <c r="O907" s="1"/>
      <c r="P907" s="18"/>
    </row>
    <row r="908" spans="1:16" ht="15.6" x14ac:dyDescent="0.3">
      <c r="A908" s="17">
        <v>11</v>
      </c>
      <c r="B908" s="2" t="s">
        <v>347</v>
      </c>
      <c r="C908" s="1" t="s">
        <v>224</v>
      </c>
      <c r="D908" s="1">
        <v>4</v>
      </c>
      <c r="E908" s="1">
        <v>9</v>
      </c>
      <c r="F908" s="1">
        <v>2006</v>
      </c>
      <c r="G908" s="20" t="s">
        <v>68</v>
      </c>
      <c r="H908" s="1" t="s">
        <v>15</v>
      </c>
      <c r="I908" s="2" t="s">
        <v>3</v>
      </c>
      <c r="J908" s="1">
        <v>2</v>
      </c>
      <c r="K908" s="1" t="s">
        <v>15</v>
      </c>
      <c r="L908" s="1">
        <v>0</v>
      </c>
      <c r="M908" s="2" t="s">
        <v>365</v>
      </c>
      <c r="N908" s="1">
        <v>309</v>
      </c>
      <c r="O908" s="1"/>
      <c r="P908" s="18"/>
    </row>
    <row r="909" spans="1:16" ht="15.6" x14ac:dyDescent="0.3">
      <c r="A909" s="17"/>
      <c r="B909" s="2" t="s">
        <v>5</v>
      </c>
      <c r="C909" s="1" t="s">
        <v>222</v>
      </c>
      <c r="D909" s="1">
        <v>8</v>
      </c>
      <c r="E909" s="1">
        <v>9</v>
      </c>
      <c r="F909" s="1">
        <v>2006</v>
      </c>
      <c r="G909" s="20" t="s">
        <v>3</v>
      </c>
      <c r="H909" s="1" t="s">
        <v>15</v>
      </c>
      <c r="I909" s="2" t="s">
        <v>68</v>
      </c>
      <c r="J909" s="1">
        <v>2</v>
      </c>
      <c r="K909" s="1" t="s">
        <v>15</v>
      </c>
      <c r="L909" s="1">
        <v>0</v>
      </c>
      <c r="M909" s="2" t="s">
        <v>366</v>
      </c>
      <c r="N909" s="1">
        <v>204</v>
      </c>
      <c r="O909" s="1"/>
      <c r="P909" s="18"/>
    </row>
    <row r="910" spans="1:16" ht="15.6" x14ac:dyDescent="0.3">
      <c r="A910" s="17">
        <v>13</v>
      </c>
      <c r="B910" s="2" t="s">
        <v>276</v>
      </c>
      <c r="C910" s="1" t="s">
        <v>328</v>
      </c>
      <c r="D910" s="1">
        <v>9</v>
      </c>
      <c r="E910" s="1">
        <v>9</v>
      </c>
      <c r="F910" s="1">
        <v>2006</v>
      </c>
      <c r="G910" s="20" t="s">
        <v>68</v>
      </c>
      <c r="H910" s="1" t="s">
        <v>15</v>
      </c>
      <c r="I910" s="2" t="s">
        <v>3</v>
      </c>
      <c r="J910" s="1">
        <v>2</v>
      </c>
      <c r="K910" s="1" t="s">
        <v>15</v>
      </c>
      <c r="L910" s="1">
        <v>1</v>
      </c>
      <c r="M910" s="2" t="s">
        <v>367</v>
      </c>
      <c r="N910" s="1">
        <v>312</v>
      </c>
      <c r="O910" s="1"/>
      <c r="P910" s="18"/>
    </row>
    <row r="911" spans="1:16" ht="15.6" x14ac:dyDescent="0.3">
      <c r="A911" s="17"/>
      <c r="B911" s="2" t="s">
        <v>368</v>
      </c>
      <c r="G911" s="3"/>
      <c r="I911" s="3"/>
      <c r="O911" s="1"/>
      <c r="P911" s="18"/>
    </row>
    <row r="912" spans="1:16" ht="15.6" x14ac:dyDescent="0.3">
      <c r="A912" s="17"/>
      <c r="B912" s="2" t="s">
        <v>51</v>
      </c>
      <c r="G912" s="19" t="s">
        <v>13</v>
      </c>
      <c r="O912" s="1"/>
      <c r="P912" s="18"/>
    </row>
    <row r="913" spans="1:16" ht="15.6" x14ac:dyDescent="0.3">
      <c r="A913" s="17"/>
      <c r="B913" s="2" t="s">
        <v>369</v>
      </c>
      <c r="C913" s="1" t="s">
        <v>224</v>
      </c>
      <c r="D913" s="1">
        <v>4</v>
      </c>
      <c r="E913" s="1">
        <v>9</v>
      </c>
      <c r="F913" s="1">
        <v>2006</v>
      </c>
      <c r="G913" s="20" t="s">
        <v>66</v>
      </c>
      <c r="H913" s="1" t="s">
        <v>15</v>
      </c>
      <c r="I913" s="2" t="s">
        <v>57</v>
      </c>
      <c r="J913" s="1">
        <v>2</v>
      </c>
      <c r="K913" s="1" t="s">
        <v>15</v>
      </c>
      <c r="L913" s="1">
        <v>1</v>
      </c>
      <c r="M913" s="2" t="s">
        <v>370</v>
      </c>
      <c r="N913" s="1">
        <v>423</v>
      </c>
      <c r="O913" s="1"/>
      <c r="P913" s="18"/>
    </row>
    <row r="914" spans="1:16" ht="15.6" x14ac:dyDescent="0.3">
      <c r="A914" s="17">
        <v>17</v>
      </c>
      <c r="B914" s="2" t="s">
        <v>77</v>
      </c>
      <c r="C914" s="1" t="s">
        <v>222</v>
      </c>
      <c r="D914" s="1">
        <v>8</v>
      </c>
      <c r="E914" s="1">
        <v>9</v>
      </c>
      <c r="F914" s="1">
        <v>2006</v>
      </c>
      <c r="G914" s="2" t="s">
        <v>57</v>
      </c>
      <c r="H914" s="3" t="s">
        <v>15</v>
      </c>
      <c r="I914" s="20" t="s">
        <v>66</v>
      </c>
      <c r="J914" s="1">
        <v>1</v>
      </c>
      <c r="K914" s="1" t="s">
        <v>15</v>
      </c>
      <c r="L914" s="1">
        <v>2</v>
      </c>
      <c r="M914" s="2" t="s">
        <v>371</v>
      </c>
      <c r="N914" s="1">
        <v>312</v>
      </c>
      <c r="O914" s="1"/>
      <c r="P914" s="18"/>
    </row>
    <row r="915" spans="1:16" ht="15.6" x14ac:dyDescent="0.3">
      <c r="A915" s="17"/>
      <c r="B915" s="2" t="s">
        <v>281</v>
      </c>
      <c r="O915" s="1"/>
      <c r="P915" s="18"/>
    </row>
    <row r="916" spans="1:16" ht="15.6" x14ac:dyDescent="0.3">
      <c r="A916" s="17"/>
      <c r="B916" s="2" t="s">
        <v>355</v>
      </c>
      <c r="O916" s="1"/>
      <c r="P916" s="18"/>
    </row>
    <row r="917" spans="1:16" ht="15.6" x14ac:dyDescent="0.3">
      <c r="A917" s="17"/>
      <c r="B917" s="2" t="s">
        <v>12</v>
      </c>
      <c r="O917" s="1"/>
      <c r="P917" s="18"/>
    </row>
    <row r="918" spans="1:16" ht="15.6" x14ac:dyDescent="0.3">
      <c r="A918" s="17">
        <v>21</v>
      </c>
      <c r="B918" s="2" t="s">
        <v>19</v>
      </c>
      <c r="O918" s="1"/>
      <c r="P918" s="18"/>
    </row>
    <row r="919" spans="1:16" ht="15.6" x14ac:dyDescent="0.3">
      <c r="O919" s="1"/>
      <c r="P919" s="18"/>
    </row>
    <row r="920" spans="1:16" ht="15.6" x14ac:dyDescent="0.3">
      <c r="G920" s="3"/>
      <c r="H920" s="3"/>
      <c r="I920" s="3"/>
      <c r="P920" s="18"/>
    </row>
    <row r="921" spans="1:16" ht="15.6" x14ac:dyDescent="0.3">
      <c r="A921" s="11"/>
      <c r="B921" s="12" t="s">
        <v>372</v>
      </c>
      <c r="C921" s="11"/>
      <c r="D921" s="11"/>
      <c r="E921" s="11"/>
      <c r="F921" s="11"/>
      <c r="G921" s="13" t="s">
        <v>373</v>
      </c>
      <c r="H921" s="14"/>
      <c r="I921" s="14"/>
      <c r="J921" s="11"/>
      <c r="K921" s="11"/>
      <c r="L921" s="11"/>
      <c r="M921" s="15"/>
      <c r="N921" s="11"/>
      <c r="O921" s="15"/>
      <c r="P921" s="16"/>
    </row>
    <row r="922" spans="1:16" ht="15.6" x14ac:dyDescent="0.3">
      <c r="A922" s="17">
        <v>1</v>
      </c>
      <c r="B922" s="2" t="s">
        <v>3</v>
      </c>
      <c r="G922" s="19" t="s">
        <v>21</v>
      </c>
      <c r="O922" s="1"/>
      <c r="P922" s="16"/>
    </row>
    <row r="923" spans="1:16" ht="15.6" x14ac:dyDescent="0.3">
      <c r="A923" s="17">
        <v>2</v>
      </c>
      <c r="B923" s="2" t="s">
        <v>57</v>
      </c>
      <c r="C923" s="1" t="s">
        <v>222</v>
      </c>
      <c r="D923" s="1">
        <v>24</v>
      </c>
      <c r="E923" s="1">
        <v>8</v>
      </c>
      <c r="F923" s="1">
        <v>2007</v>
      </c>
      <c r="G923" s="20" t="s">
        <v>57</v>
      </c>
      <c r="H923" s="1" t="s">
        <v>15</v>
      </c>
      <c r="I923" s="2" t="s">
        <v>66</v>
      </c>
      <c r="J923" s="1">
        <v>2</v>
      </c>
      <c r="K923" s="1" t="s">
        <v>15</v>
      </c>
      <c r="L923" s="1">
        <v>0</v>
      </c>
      <c r="M923" s="2" t="s">
        <v>374</v>
      </c>
      <c r="N923" s="1">
        <v>251</v>
      </c>
      <c r="O923" s="1"/>
      <c r="P923" s="18"/>
    </row>
    <row r="924" spans="1:16" ht="15.6" x14ac:dyDescent="0.3">
      <c r="A924" s="17">
        <v>3</v>
      </c>
      <c r="B924" s="2" t="s">
        <v>66</v>
      </c>
      <c r="C924" s="1" t="s">
        <v>224</v>
      </c>
      <c r="D924" s="1">
        <v>27</v>
      </c>
      <c r="E924" s="1">
        <v>8</v>
      </c>
      <c r="F924" s="1">
        <v>2007</v>
      </c>
      <c r="G924" s="20" t="s">
        <v>66</v>
      </c>
      <c r="H924" s="1" t="s">
        <v>15</v>
      </c>
      <c r="I924" s="2" t="s">
        <v>57</v>
      </c>
      <c r="J924" s="1">
        <v>2</v>
      </c>
      <c r="K924" s="1" t="s">
        <v>15</v>
      </c>
      <c r="L924" s="1">
        <v>0</v>
      </c>
      <c r="M924" s="2" t="s">
        <v>375</v>
      </c>
      <c r="N924" s="1">
        <v>232</v>
      </c>
      <c r="O924" s="1"/>
      <c r="P924" s="18"/>
    </row>
    <row r="925" spans="1:16" ht="15.6" x14ac:dyDescent="0.3">
      <c r="A925" s="17">
        <v>4</v>
      </c>
      <c r="B925" s="2" t="s">
        <v>347</v>
      </c>
      <c r="C925" s="1" t="s">
        <v>222</v>
      </c>
      <c r="D925" s="1">
        <v>31</v>
      </c>
      <c r="E925" s="1">
        <v>8</v>
      </c>
      <c r="F925" s="1">
        <v>2007</v>
      </c>
      <c r="G925" s="20" t="s">
        <v>57</v>
      </c>
      <c r="H925" s="1" t="s">
        <v>15</v>
      </c>
      <c r="I925" s="2" t="s">
        <v>66</v>
      </c>
      <c r="J925" s="1">
        <v>2</v>
      </c>
      <c r="K925" s="1" t="s">
        <v>15</v>
      </c>
      <c r="L925" s="1">
        <v>1</v>
      </c>
      <c r="M925" s="2" t="s">
        <v>376</v>
      </c>
      <c r="N925" s="1">
        <v>351</v>
      </c>
      <c r="O925" s="1"/>
      <c r="P925" s="18"/>
    </row>
    <row r="926" spans="1:16" ht="15.6" x14ac:dyDescent="0.3">
      <c r="A926" s="17">
        <v>5</v>
      </c>
      <c r="B926" s="2" t="s">
        <v>71</v>
      </c>
      <c r="G926" s="19"/>
      <c r="O926" s="1"/>
      <c r="P926" s="18"/>
    </row>
    <row r="927" spans="1:16" ht="15.6" x14ac:dyDescent="0.3">
      <c r="A927" s="17">
        <v>6</v>
      </c>
      <c r="B927" s="2" t="s">
        <v>63</v>
      </c>
      <c r="C927" s="1" t="s">
        <v>222</v>
      </c>
      <c r="D927" s="1">
        <v>24</v>
      </c>
      <c r="E927" s="1">
        <v>8</v>
      </c>
      <c r="F927" s="1">
        <v>2007</v>
      </c>
      <c r="G927" s="20" t="s">
        <v>3</v>
      </c>
      <c r="H927" s="1" t="s">
        <v>15</v>
      </c>
      <c r="I927" s="2" t="s">
        <v>347</v>
      </c>
      <c r="J927" s="1">
        <v>2</v>
      </c>
      <c r="K927" s="1" t="s">
        <v>15</v>
      </c>
      <c r="L927" s="1">
        <v>0</v>
      </c>
      <c r="M927" s="2" t="s">
        <v>377</v>
      </c>
      <c r="N927" s="1">
        <v>306</v>
      </c>
      <c r="O927" s="1"/>
      <c r="P927" s="18"/>
    </row>
    <row r="928" spans="1:16" ht="15.6" x14ac:dyDescent="0.3">
      <c r="A928" s="17">
        <v>7</v>
      </c>
      <c r="B928" s="2" t="s">
        <v>68</v>
      </c>
      <c r="C928" s="1" t="s">
        <v>224</v>
      </c>
      <c r="D928" s="1">
        <v>27</v>
      </c>
      <c r="E928" s="1">
        <v>8</v>
      </c>
      <c r="F928" s="1">
        <v>2007</v>
      </c>
      <c r="G928" s="2" t="s">
        <v>347</v>
      </c>
      <c r="H928" s="1" t="s">
        <v>15</v>
      </c>
      <c r="I928" s="20" t="s">
        <v>3</v>
      </c>
      <c r="J928" s="1">
        <v>0</v>
      </c>
      <c r="K928" s="1" t="s">
        <v>15</v>
      </c>
      <c r="L928" s="1">
        <v>2</v>
      </c>
      <c r="M928" s="2" t="s">
        <v>378</v>
      </c>
      <c r="N928" s="1">
        <v>157</v>
      </c>
      <c r="O928" s="1"/>
      <c r="P928" s="18"/>
    </row>
    <row r="929" spans="1:16" ht="15.6" x14ac:dyDescent="0.3">
      <c r="A929" s="17">
        <v>8</v>
      </c>
      <c r="B929" s="2" t="s">
        <v>276</v>
      </c>
      <c r="G929" s="3"/>
      <c r="O929" s="1"/>
      <c r="P929" s="18"/>
    </row>
    <row r="930" spans="1:16" ht="15.6" x14ac:dyDescent="0.3">
      <c r="A930" s="17">
        <v>9</v>
      </c>
      <c r="B930" s="2" t="s">
        <v>80</v>
      </c>
      <c r="G930" s="19" t="s">
        <v>22</v>
      </c>
      <c r="O930" s="1"/>
      <c r="P930" s="18"/>
    </row>
    <row r="931" spans="1:16" ht="15.6" x14ac:dyDescent="0.3">
      <c r="A931" s="17">
        <v>10</v>
      </c>
      <c r="B931" s="2" t="s">
        <v>176</v>
      </c>
      <c r="C931" s="1" t="s">
        <v>224</v>
      </c>
      <c r="D931" s="1">
        <v>3</v>
      </c>
      <c r="E931" s="1">
        <v>9</v>
      </c>
      <c r="F931" s="1">
        <v>2007</v>
      </c>
      <c r="G931" s="20" t="s">
        <v>66</v>
      </c>
      <c r="H931" s="1" t="s">
        <v>15</v>
      </c>
      <c r="I931" s="2" t="s">
        <v>347</v>
      </c>
      <c r="J931" s="1">
        <v>2</v>
      </c>
      <c r="K931" s="1" t="s">
        <v>15</v>
      </c>
      <c r="L931" s="1">
        <v>1</v>
      </c>
      <c r="M931" s="2" t="s">
        <v>379</v>
      </c>
      <c r="N931" s="1">
        <v>244</v>
      </c>
      <c r="O931" s="1"/>
      <c r="P931" s="18"/>
    </row>
    <row r="932" spans="1:16" ht="15.6" x14ac:dyDescent="0.3">
      <c r="A932" s="17">
        <v>11</v>
      </c>
      <c r="B932" s="2" t="s">
        <v>19</v>
      </c>
      <c r="C932" s="1" t="s">
        <v>294</v>
      </c>
      <c r="D932" s="1">
        <v>6</v>
      </c>
      <c r="E932" s="1">
        <v>9</v>
      </c>
      <c r="F932" s="1">
        <v>2007</v>
      </c>
      <c r="G932" s="20" t="s">
        <v>347</v>
      </c>
      <c r="H932" s="1" t="s">
        <v>15</v>
      </c>
      <c r="I932" s="2" t="s">
        <v>66</v>
      </c>
      <c r="J932" s="1">
        <v>1</v>
      </c>
      <c r="K932" s="1" t="s">
        <v>15</v>
      </c>
      <c r="L932" s="1">
        <v>0</v>
      </c>
      <c r="M932" s="2" t="s">
        <v>380</v>
      </c>
      <c r="N932" s="1">
        <v>66</v>
      </c>
      <c r="O932" s="1"/>
      <c r="P932" s="18"/>
    </row>
    <row r="933" spans="1:16" ht="15.6" x14ac:dyDescent="0.3">
      <c r="A933" s="17"/>
      <c r="B933" s="2" t="s">
        <v>381</v>
      </c>
      <c r="C933" s="1" t="s">
        <v>220</v>
      </c>
      <c r="D933" s="1">
        <v>11</v>
      </c>
      <c r="E933" s="1">
        <v>9</v>
      </c>
      <c r="F933" s="1">
        <v>2007</v>
      </c>
      <c r="G933" s="20" t="s">
        <v>66</v>
      </c>
      <c r="H933" s="1" t="s">
        <v>15</v>
      </c>
      <c r="I933" s="2" t="s">
        <v>347</v>
      </c>
      <c r="J933" s="1">
        <v>2</v>
      </c>
      <c r="K933" s="1" t="s">
        <v>15</v>
      </c>
      <c r="L933" s="1">
        <v>0</v>
      </c>
      <c r="M933" s="2" t="s">
        <v>210</v>
      </c>
      <c r="N933" s="1">
        <v>360</v>
      </c>
      <c r="O933" s="1"/>
      <c r="P933" s="18"/>
    </row>
    <row r="934" spans="1:16" ht="15.6" x14ac:dyDescent="0.3">
      <c r="A934" s="17">
        <v>13</v>
      </c>
      <c r="B934" s="2" t="s">
        <v>353</v>
      </c>
      <c r="G934" s="3"/>
      <c r="I934" s="3"/>
      <c r="O934" s="1"/>
      <c r="P934" s="18"/>
    </row>
    <row r="935" spans="1:16" ht="15.6" x14ac:dyDescent="0.3">
      <c r="A935" s="17"/>
      <c r="B935" s="2" t="s">
        <v>89</v>
      </c>
      <c r="G935" s="19" t="s">
        <v>13</v>
      </c>
      <c r="O935" s="1"/>
      <c r="P935" s="18"/>
    </row>
    <row r="936" spans="1:16" ht="15.6" x14ac:dyDescent="0.3">
      <c r="A936" s="17"/>
      <c r="B936" s="2" t="s">
        <v>243</v>
      </c>
      <c r="C936" s="1" t="s">
        <v>292</v>
      </c>
      <c r="D936" s="1">
        <v>2</v>
      </c>
      <c r="E936" s="1">
        <v>9</v>
      </c>
      <c r="F936" s="1">
        <v>2007</v>
      </c>
      <c r="G936" s="2" t="s">
        <v>3</v>
      </c>
      <c r="H936" s="1" t="s">
        <v>15</v>
      </c>
      <c r="I936" s="20" t="s">
        <v>57</v>
      </c>
      <c r="J936" s="1">
        <v>0</v>
      </c>
      <c r="K936" s="1" t="s">
        <v>15</v>
      </c>
      <c r="L936" s="1">
        <v>1</v>
      </c>
      <c r="M936" s="2" t="s">
        <v>382</v>
      </c>
      <c r="N936" s="1">
        <v>346</v>
      </c>
      <c r="O936" s="1"/>
      <c r="P936" s="18"/>
    </row>
    <row r="937" spans="1:16" ht="15.6" x14ac:dyDescent="0.3">
      <c r="A937" s="17"/>
      <c r="B937" s="2" t="s">
        <v>77</v>
      </c>
      <c r="C937" s="1" t="s">
        <v>292</v>
      </c>
      <c r="D937" s="1">
        <v>9</v>
      </c>
      <c r="E937" s="1">
        <v>9</v>
      </c>
      <c r="F937" s="1">
        <v>2007</v>
      </c>
      <c r="G937" s="2" t="s">
        <v>57</v>
      </c>
      <c r="H937" s="1" t="s">
        <v>15</v>
      </c>
      <c r="I937" s="20" t="s">
        <v>3</v>
      </c>
      <c r="J937" s="1">
        <v>1</v>
      </c>
      <c r="K937" s="1" t="s">
        <v>15</v>
      </c>
      <c r="L937" s="1">
        <v>2</v>
      </c>
      <c r="M937" s="2" t="s">
        <v>383</v>
      </c>
      <c r="N937" s="1">
        <v>550</v>
      </c>
      <c r="O937" s="1"/>
      <c r="P937" s="18"/>
    </row>
    <row r="938" spans="1:16" ht="15.6" x14ac:dyDescent="0.3">
      <c r="A938" s="17">
        <v>17</v>
      </c>
      <c r="B938" s="2" t="s">
        <v>281</v>
      </c>
      <c r="C938" s="1" t="s">
        <v>220</v>
      </c>
      <c r="D938" s="1">
        <v>11</v>
      </c>
      <c r="E938" s="1">
        <v>9</v>
      </c>
      <c r="F938" s="1">
        <v>2007</v>
      </c>
      <c r="G938" s="20" t="s">
        <v>3</v>
      </c>
      <c r="H938" s="1" t="s">
        <v>15</v>
      </c>
      <c r="I938" s="2" t="s">
        <v>57</v>
      </c>
      <c r="J938" s="1">
        <v>1</v>
      </c>
      <c r="K938" s="1" t="s">
        <v>15</v>
      </c>
      <c r="L938" s="1">
        <v>0</v>
      </c>
      <c r="M938" s="2" t="s">
        <v>384</v>
      </c>
      <c r="N938" s="1">
        <v>506</v>
      </c>
      <c r="O938" s="1"/>
      <c r="P938" s="18"/>
    </row>
    <row r="939" spans="1:16" ht="15.6" x14ac:dyDescent="0.3">
      <c r="A939" s="17"/>
      <c r="B939" s="2" t="s">
        <v>385</v>
      </c>
      <c r="G939" s="3"/>
      <c r="H939" s="3"/>
      <c r="I939" s="19"/>
      <c r="O939" s="1"/>
      <c r="P939" s="18"/>
    </row>
    <row r="940" spans="1:16" ht="15.6" x14ac:dyDescent="0.3">
      <c r="A940" s="17"/>
      <c r="B940" s="2" t="s">
        <v>368</v>
      </c>
      <c r="G940" s="3"/>
      <c r="H940" s="3"/>
      <c r="I940" s="19"/>
      <c r="O940" s="1"/>
      <c r="P940" s="18"/>
    </row>
    <row r="941" spans="1:16" ht="15.6" x14ac:dyDescent="0.3">
      <c r="A941" s="17"/>
      <c r="B941" s="2" t="s">
        <v>44</v>
      </c>
      <c r="G941" s="3"/>
      <c r="H941" s="3"/>
      <c r="I941" s="19"/>
      <c r="O941" s="1"/>
      <c r="P941" s="18"/>
    </row>
    <row r="942" spans="1:16" ht="15.6" x14ac:dyDescent="0.3">
      <c r="A942" s="17">
        <v>21</v>
      </c>
      <c r="B942" s="2" t="s">
        <v>94</v>
      </c>
      <c r="G942" s="3"/>
      <c r="H942" s="3"/>
      <c r="I942" s="19"/>
      <c r="O942" s="1"/>
      <c r="P942" s="18"/>
    </row>
    <row r="943" spans="1:16" ht="15.6" x14ac:dyDescent="0.3">
      <c r="A943" s="17"/>
      <c r="B943" s="2" t="s">
        <v>5</v>
      </c>
      <c r="G943" s="3"/>
      <c r="H943" s="3"/>
      <c r="I943" s="19"/>
      <c r="O943" s="1"/>
      <c r="P943" s="18"/>
    </row>
    <row r="944" spans="1:16" ht="15.6" x14ac:dyDescent="0.3">
      <c r="A944" s="17"/>
      <c r="B944" s="2" t="s">
        <v>386</v>
      </c>
      <c r="G944" s="3"/>
      <c r="H944" s="3"/>
      <c r="I944" s="19"/>
      <c r="O944" s="1"/>
      <c r="P944" s="18"/>
    </row>
    <row r="945" spans="1:16" ht="15.6" x14ac:dyDescent="0.3">
      <c r="A945" s="17"/>
      <c r="B945" s="2" t="s">
        <v>354</v>
      </c>
      <c r="G945" s="3"/>
      <c r="H945" s="3"/>
      <c r="I945" s="19"/>
      <c r="O945" s="1"/>
      <c r="P945" s="18"/>
    </row>
    <row r="946" spans="1:16" ht="15.6" x14ac:dyDescent="0.3">
      <c r="A946" s="17">
        <v>25</v>
      </c>
      <c r="B946" s="2" t="s">
        <v>356</v>
      </c>
      <c r="G946" s="3"/>
      <c r="H946" s="3"/>
      <c r="I946" s="19"/>
      <c r="O946" s="1"/>
      <c r="P946" s="18"/>
    </row>
    <row r="947" spans="1:16" ht="15.6" x14ac:dyDescent="0.3">
      <c r="G947" s="3"/>
      <c r="H947" s="3"/>
      <c r="I947" s="19"/>
      <c r="O947" s="1"/>
      <c r="P947" s="18"/>
    </row>
    <row r="948" spans="1:16" ht="15.6" x14ac:dyDescent="0.3">
      <c r="G948" s="3"/>
      <c r="H948" s="3"/>
      <c r="I948" s="19"/>
      <c r="O948" s="1"/>
      <c r="P948" s="18"/>
    </row>
    <row r="949" spans="1:16" ht="15.6" x14ac:dyDescent="0.3">
      <c r="A949" s="11"/>
      <c r="B949" s="12" t="s">
        <v>387</v>
      </c>
      <c r="C949" s="11"/>
      <c r="D949" s="11"/>
      <c r="E949" s="11"/>
      <c r="F949" s="11"/>
      <c r="G949" s="13" t="s">
        <v>388</v>
      </c>
      <c r="H949" s="14"/>
      <c r="I949" s="14"/>
      <c r="J949" s="11"/>
      <c r="K949" s="11"/>
      <c r="L949" s="11"/>
      <c r="M949" s="15"/>
      <c r="N949" s="11"/>
      <c r="O949" s="15"/>
      <c r="P949" s="16"/>
    </row>
    <row r="950" spans="1:16" ht="15.6" x14ac:dyDescent="0.3">
      <c r="A950" s="17">
        <v>1</v>
      </c>
      <c r="B950" s="2" t="s">
        <v>57</v>
      </c>
      <c r="G950" s="19" t="s">
        <v>21</v>
      </c>
      <c r="O950" s="1"/>
      <c r="P950" s="16"/>
    </row>
    <row r="951" spans="1:16" ht="15.6" x14ac:dyDescent="0.3">
      <c r="A951" s="17">
        <v>2</v>
      </c>
      <c r="B951" s="2" t="s">
        <v>68</v>
      </c>
      <c r="D951" s="1">
        <v>10</v>
      </c>
      <c r="E951" s="1">
        <v>9</v>
      </c>
      <c r="F951" s="1">
        <v>2008</v>
      </c>
      <c r="G951" s="20" t="s">
        <v>68</v>
      </c>
      <c r="H951" s="1" t="s">
        <v>15</v>
      </c>
      <c r="I951" s="2" t="s">
        <v>347</v>
      </c>
      <c r="J951" s="1">
        <v>2</v>
      </c>
      <c r="K951" s="1" t="s">
        <v>15</v>
      </c>
      <c r="L951" s="1">
        <v>0</v>
      </c>
      <c r="M951" s="2" t="s">
        <v>389</v>
      </c>
      <c r="O951" s="1"/>
      <c r="P951" s="18"/>
    </row>
    <row r="952" spans="1:16" ht="15.6" x14ac:dyDescent="0.3">
      <c r="A952" s="17">
        <v>3</v>
      </c>
      <c r="B952" s="2" t="s">
        <v>66</v>
      </c>
      <c r="D952" s="1">
        <v>14</v>
      </c>
      <c r="E952" s="1">
        <v>9</v>
      </c>
      <c r="F952" s="1">
        <v>2008</v>
      </c>
      <c r="G952" s="20" t="s">
        <v>347</v>
      </c>
      <c r="H952" s="1" t="s">
        <v>15</v>
      </c>
      <c r="I952" s="2" t="s">
        <v>68</v>
      </c>
      <c r="J952" s="1">
        <v>1</v>
      </c>
      <c r="K952" s="1" t="s">
        <v>15</v>
      </c>
      <c r="L952" s="1">
        <v>0</v>
      </c>
      <c r="M952" s="2" t="s">
        <v>390</v>
      </c>
      <c r="O952" s="1"/>
      <c r="P952" s="18"/>
    </row>
    <row r="953" spans="1:16" ht="15.6" x14ac:dyDescent="0.3">
      <c r="A953" s="17">
        <v>4</v>
      </c>
      <c r="B953" s="2" t="s">
        <v>347</v>
      </c>
      <c r="D953" s="1">
        <v>18</v>
      </c>
      <c r="E953" s="1">
        <v>9</v>
      </c>
      <c r="F953" s="1">
        <v>2008</v>
      </c>
      <c r="G953" s="20" t="s">
        <v>68</v>
      </c>
      <c r="H953" s="1" t="s">
        <v>15</v>
      </c>
      <c r="I953" s="2" t="s">
        <v>347</v>
      </c>
      <c r="J953" s="1">
        <v>3</v>
      </c>
      <c r="K953" s="1" t="s">
        <v>15</v>
      </c>
      <c r="L953" s="1">
        <v>2</v>
      </c>
      <c r="M953" s="2" t="s">
        <v>391</v>
      </c>
      <c r="O953" s="1"/>
      <c r="P953" s="18"/>
    </row>
    <row r="954" spans="1:16" ht="15.6" x14ac:dyDescent="0.3">
      <c r="A954" s="17">
        <v>5</v>
      </c>
      <c r="B954" s="2" t="s">
        <v>176</v>
      </c>
      <c r="G954" s="19"/>
      <c r="O954" s="1"/>
      <c r="P954" s="18"/>
    </row>
    <row r="955" spans="1:16" ht="15.6" x14ac:dyDescent="0.3">
      <c r="A955" s="17">
        <v>6</v>
      </c>
      <c r="B955" s="2" t="s">
        <v>80</v>
      </c>
      <c r="D955" s="1">
        <v>12</v>
      </c>
      <c r="E955" s="1">
        <v>9</v>
      </c>
      <c r="F955" s="1">
        <v>2008</v>
      </c>
      <c r="G955" s="20" t="s">
        <v>57</v>
      </c>
      <c r="H955" s="1" t="s">
        <v>15</v>
      </c>
      <c r="I955" s="2" t="s">
        <v>66</v>
      </c>
      <c r="J955" s="1">
        <v>2</v>
      </c>
      <c r="K955" s="1" t="s">
        <v>15</v>
      </c>
      <c r="L955" s="1">
        <v>0</v>
      </c>
      <c r="M955" s="2" t="s">
        <v>392</v>
      </c>
      <c r="O955" s="1"/>
      <c r="P955" s="18"/>
    </row>
    <row r="956" spans="1:16" ht="15.6" x14ac:dyDescent="0.3">
      <c r="A956" s="17">
        <v>7</v>
      </c>
      <c r="B956" s="2" t="s">
        <v>281</v>
      </c>
      <c r="D956" s="1">
        <v>16</v>
      </c>
      <c r="E956" s="1">
        <v>9</v>
      </c>
      <c r="F956" s="1">
        <v>2008</v>
      </c>
      <c r="G956" s="2" t="s">
        <v>66</v>
      </c>
      <c r="H956" s="1" t="s">
        <v>15</v>
      </c>
      <c r="I956" s="20" t="s">
        <v>57</v>
      </c>
      <c r="J956" s="1">
        <v>1</v>
      </c>
      <c r="K956" s="1" t="s">
        <v>15</v>
      </c>
      <c r="L956" s="1">
        <v>2</v>
      </c>
      <c r="M956" s="2" t="s">
        <v>393</v>
      </c>
      <c r="O956" s="1"/>
      <c r="P956" s="18"/>
    </row>
    <row r="957" spans="1:16" ht="15.6" x14ac:dyDescent="0.3">
      <c r="A957" s="17">
        <v>8</v>
      </c>
      <c r="B957" s="2" t="s">
        <v>3</v>
      </c>
      <c r="G957" s="3"/>
      <c r="O957" s="1"/>
      <c r="P957" s="18"/>
    </row>
    <row r="958" spans="1:16" ht="15.6" x14ac:dyDescent="0.3">
      <c r="A958" s="17">
        <v>9</v>
      </c>
      <c r="B958" s="2" t="s">
        <v>353</v>
      </c>
      <c r="G958" s="19" t="s">
        <v>22</v>
      </c>
      <c r="O958" s="1"/>
      <c r="P958" s="18"/>
    </row>
    <row r="959" spans="1:16" ht="15.6" x14ac:dyDescent="0.3">
      <c r="A959" s="17">
        <v>10</v>
      </c>
      <c r="B959" s="2" t="s">
        <v>19</v>
      </c>
      <c r="D959" s="1">
        <v>20</v>
      </c>
      <c r="E959" s="1">
        <v>9</v>
      </c>
      <c r="F959" s="1">
        <v>2008</v>
      </c>
      <c r="G959" s="20" t="s">
        <v>347</v>
      </c>
      <c r="H959" s="1" t="s">
        <v>15</v>
      </c>
      <c r="I959" s="2" t="s">
        <v>66</v>
      </c>
      <c r="J959" s="1">
        <v>1</v>
      </c>
      <c r="K959" s="1" t="s">
        <v>15</v>
      </c>
      <c r="L959" s="1">
        <v>0</v>
      </c>
      <c r="M959" s="2" t="s">
        <v>394</v>
      </c>
      <c r="O959" s="1"/>
      <c r="P959" s="18"/>
    </row>
    <row r="960" spans="1:16" ht="15.6" x14ac:dyDescent="0.3">
      <c r="A960" s="17">
        <v>11</v>
      </c>
      <c r="B960" s="2" t="s">
        <v>89</v>
      </c>
      <c r="D960" s="1">
        <v>21</v>
      </c>
      <c r="E960" s="1">
        <v>9</v>
      </c>
      <c r="F960" s="1">
        <v>2008</v>
      </c>
      <c r="G960" s="20" t="s">
        <v>66</v>
      </c>
      <c r="H960" s="1" t="s">
        <v>15</v>
      </c>
      <c r="I960" s="2" t="s">
        <v>347</v>
      </c>
      <c r="J960" s="1">
        <v>2</v>
      </c>
      <c r="K960" s="1" t="s">
        <v>15</v>
      </c>
      <c r="L960" s="1">
        <v>0</v>
      </c>
      <c r="M960" s="2" t="s">
        <v>395</v>
      </c>
      <c r="O960" s="1"/>
      <c r="P960" s="18"/>
    </row>
    <row r="961" spans="1:16" ht="15.6" x14ac:dyDescent="0.3">
      <c r="A961" s="17"/>
      <c r="B961" s="2" t="s">
        <v>381</v>
      </c>
      <c r="D961" s="1">
        <v>27</v>
      </c>
      <c r="E961" s="1">
        <v>9</v>
      </c>
      <c r="F961" s="1">
        <v>2008</v>
      </c>
      <c r="G961" s="2" t="s">
        <v>347</v>
      </c>
      <c r="H961" s="1" t="s">
        <v>15</v>
      </c>
      <c r="I961" s="20" t="s">
        <v>66</v>
      </c>
      <c r="J961" s="1">
        <v>0</v>
      </c>
      <c r="K961" s="1" t="s">
        <v>15</v>
      </c>
      <c r="L961" s="1">
        <v>1</v>
      </c>
      <c r="M961" s="2" t="s">
        <v>223</v>
      </c>
      <c r="O961" s="1"/>
      <c r="P961" s="18"/>
    </row>
    <row r="962" spans="1:16" ht="15.6" x14ac:dyDescent="0.3">
      <c r="A962" s="17">
        <v>13</v>
      </c>
      <c r="B962" s="2" t="s">
        <v>243</v>
      </c>
      <c r="G962" s="3"/>
      <c r="I962" s="3"/>
      <c r="O962" s="1"/>
      <c r="P962" s="18"/>
    </row>
    <row r="963" spans="1:16" ht="15.6" x14ac:dyDescent="0.3">
      <c r="A963" s="17"/>
      <c r="B963" s="2" t="s">
        <v>71</v>
      </c>
      <c r="G963" s="19" t="s">
        <v>13</v>
      </c>
      <c r="O963" s="1"/>
      <c r="P963" s="18"/>
    </row>
    <row r="964" spans="1:16" ht="15.6" x14ac:dyDescent="0.3">
      <c r="A964" s="17"/>
      <c r="B964" s="2" t="s">
        <v>63</v>
      </c>
      <c r="D964" s="1">
        <v>20</v>
      </c>
      <c r="E964" s="1">
        <v>9</v>
      </c>
      <c r="F964" s="1">
        <v>2008</v>
      </c>
      <c r="G964" s="20" t="s">
        <v>57</v>
      </c>
      <c r="H964" s="1" t="s">
        <v>15</v>
      </c>
      <c r="I964" s="2" t="s">
        <v>68</v>
      </c>
      <c r="J964" s="1">
        <v>2</v>
      </c>
      <c r="K964" s="1" t="s">
        <v>15</v>
      </c>
      <c r="L964" s="1">
        <v>0</v>
      </c>
      <c r="M964" s="2" t="s">
        <v>396</v>
      </c>
      <c r="O964" s="1"/>
      <c r="P964" s="18"/>
    </row>
    <row r="965" spans="1:16" ht="15.6" x14ac:dyDescent="0.3">
      <c r="A965" s="17"/>
      <c r="B965" s="2" t="s">
        <v>397</v>
      </c>
      <c r="D965" s="1">
        <v>21</v>
      </c>
      <c r="E965" s="1">
        <v>9</v>
      </c>
      <c r="F965" s="1">
        <v>2008</v>
      </c>
      <c r="G965" s="2" t="s">
        <v>68</v>
      </c>
      <c r="H965" s="3" t="s">
        <v>15</v>
      </c>
      <c r="I965" s="20" t="s">
        <v>57</v>
      </c>
      <c r="J965" s="1">
        <v>0</v>
      </c>
      <c r="K965" s="1" t="s">
        <v>15</v>
      </c>
      <c r="L965" s="1">
        <v>1</v>
      </c>
      <c r="M965" s="2" t="s">
        <v>359</v>
      </c>
      <c r="O965" s="1"/>
      <c r="P965" s="18"/>
    </row>
    <row r="966" spans="1:16" ht="15.6" x14ac:dyDescent="0.3">
      <c r="A966" s="17">
        <v>17</v>
      </c>
      <c r="B966" s="2" t="s">
        <v>73</v>
      </c>
      <c r="O966" s="1"/>
      <c r="P966" s="18"/>
    </row>
    <row r="967" spans="1:16" ht="15.6" x14ac:dyDescent="0.3">
      <c r="A967" s="17"/>
      <c r="B967" s="2" t="s">
        <v>385</v>
      </c>
      <c r="O967" s="1"/>
      <c r="P967" s="18"/>
    </row>
    <row r="968" spans="1:16" ht="15.6" x14ac:dyDescent="0.3">
      <c r="A968" s="17"/>
      <c r="B968" s="2" t="s">
        <v>368</v>
      </c>
      <c r="O968" s="1"/>
      <c r="P968" s="18"/>
    </row>
    <row r="969" spans="1:16" ht="15.6" x14ac:dyDescent="0.3">
      <c r="A969" s="17"/>
      <c r="B969" s="2" t="s">
        <v>105</v>
      </c>
      <c r="O969" s="1"/>
      <c r="P969" s="18"/>
    </row>
    <row r="970" spans="1:16" ht="15.6" x14ac:dyDescent="0.3">
      <c r="A970" s="17">
        <v>21</v>
      </c>
      <c r="B970" s="2" t="s">
        <v>398</v>
      </c>
      <c r="O970" s="1"/>
      <c r="P970" s="18"/>
    </row>
    <row r="971" spans="1:16" ht="15.6" x14ac:dyDescent="0.3">
      <c r="A971" s="17"/>
      <c r="B971" s="2" t="s">
        <v>77</v>
      </c>
      <c r="O971" s="1"/>
      <c r="P971" s="18"/>
    </row>
    <row r="972" spans="1:16" ht="15.6" x14ac:dyDescent="0.3">
      <c r="A972" s="17"/>
      <c r="B972" s="2" t="s">
        <v>399</v>
      </c>
      <c r="G972" s="3"/>
      <c r="H972" s="3"/>
      <c r="I972" s="3"/>
      <c r="P972" s="18"/>
    </row>
    <row r="973" spans="1:16" ht="15.6" x14ac:dyDescent="0.3">
      <c r="A973" s="17"/>
      <c r="B973" s="2" t="s">
        <v>51</v>
      </c>
      <c r="G973" s="3"/>
      <c r="H973" s="3"/>
      <c r="I973" s="3"/>
      <c r="P973" s="18"/>
    </row>
    <row r="974" spans="1:16" ht="15.6" x14ac:dyDescent="0.3">
      <c r="A974" s="17">
        <v>25</v>
      </c>
      <c r="B974" s="2" t="s">
        <v>400</v>
      </c>
      <c r="G974" s="3"/>
      <c r="H974" s="3"/>
      <c r="I974" s="3"/>
      <c r="P974" s="18"/>
    </row>
    <row r="975" spans="1:16" ht="15.6" x14ac:dyDescent="0.3">
      <c r="G975" s="3"/>
      <c r="H975" s="3"/>
      <c r="I975" s="3"/>
      <c r="P975" s="18"/>
    </row>
    <row r="976" spans="1:16" ht="15.6" x14ac:dyDescent="0.3">
      <c r="G976" s="3"/>
      <c r="H976" s="3"/>
      <c r="I976" s="3"/>
      <c r="P976" s="18"/>
    </row>
    <row r="977" spans="1:16" ht="15.6" x14ac:dyDescent="0.3">
      <c r="A977" s="11"/>
      <c r="B977" s="12" t="s">
        <v>401</v>
      </c>
      <c r="C977" s="11"/>
      <c r="D977" s="11"/>
      <c r="E977" s="11"/>
      <c r="F977" s="11"/>
      <c r="G977" s="13" t="s">
        <v>402</v>
      </c>
      <c r="H977" s="14"/>
      <c r="I977" s="14"/>
      <c r="J977" s="11"/>
      <c r="K977" s="11"/>
      <c r="L977" s="11"/>
      <c r="M977" s="15"/>
      <c r="N977" s="11"/>
      <c r="O977" s="15"/>
      <c r="P977" s="16"/>
    </row>
    <row r="978" spans="1:16" ht="15.6" x14ac:dyDescent="0.3">
      <c r="A978" s="17">
        <v>1</v>
      </c>
      <c r="B978" s="2" t="s">
        <v>347</v>
      </c>
      <c r="G978" s="19" t="s">
        <v>21</v>
      </c>
      <c r="O978" s="1"/>
      <c r="P978" s="18"/>
    </row>
    <row r="979" spans="1:16" ht="15.6" x14ac:dyDescent="0.3">
      <c r="A979" s="17">
        <v>2</v>
      </c>
      <c r="B979" s="2" t="s">
        <v>73</v>
      </c>
      <c r="C979" s="1" t="s">
        <v>224</v>
      </c>
      <c r="D979" s="1">
        <v>7</v>
      </c>
      <c r="E979" s="1">
        <v>9</v>
      </c>
      <c r="F979" s="1">
        <v>2009</v>
      </c>
      <c r="G979" s="2" t="s">
        <v>73</v>
      </c>
      <c r="H979" s="1" t="s">
        <v>15</v>
      </c>
      <c r="I979" s="20" t="s">
        <v>66</v>
      </c>
      <c r="J979" s="1">
        <v>1</v>
      </c>
      <c r="K979" s="1" t="s">
        <v>15</v>
      </c>
      <c r="L979" s="1">
        <v>2</v>
      </c>
      <c r="M979" s="2" t="s">
        <v>403</v>
      </c>
      <c r="N979" s="1">
        <v>223</v>
      </c>
      <c r="O979" s="1"/>
      <c r="P979" s="18"/>
    </row>
    <row r="980" spans="1:16" ht="15.6" x14ac:dyDescent="0.3">
      <c r="A980" s="17">
        <v>3</v>
      </c>
      <c r="B980" s="2" t="s">
        <v>68</v>
      </c>
      <c r="C980" s="1" t="s">
        <v>222</v>
      </c>
      <c r="D980" s="1">
        <v>11</v>
      </c>
      <c r="E980" s="1">
        <v>9</v>
      </c>
      <c r="F980" s="1">
        <v>2009</v>
      </c>
      <c r="G980" s="2" t="s">
        <v>66</v>
      </c>
      <c r="H980" s="1" t="s">
        <v>15</v>
      </c>
      <c r="I980" s="20" t="s">
        <v>73</v>
      </c>
      <c r="J980" s="1">
        <v>1</v>
      </c>
      <c r="K980" s="1" t="s">
        <v>15</v>
      </c>
      <c r="L980" s="1">
        <v>2</v>
      </c>
      <c r="M980" s="2" t="s">
        <v>404</v>
      </c>
      <c r="N980" s="1">
        <v>252</v>
      </c>
      <c r="O980" s="1"/>
      <c r="P980" s="18"/>
    </row>
    <row r="981" spans="1:16" ht="15.6" x14ac:dyDescent="0.3">
      <c r="A981" s="17">
        <v>4</v>
      </c>
      <c r="B981" s="2" t="s">
        <v>66</v>
      </c>
      <c r="C981" s="1" t="s">
        <v>224</v>
      </c>
      <c r="D981" s="1">
        <v>14</v>
      </c>
      <c r="E981" s="1">
        <v>9</v>
      </c>
      <c r="F981" s="1">
        <v>2009</v>
      </c>
      <c r="G981" s="20" t="s">
        <v>73</v>
      </c>
      <c r="H981" s="1" t="s">
        <v>15</v>
      </c>
      <c r="I981" s="2" t="s">
        <v>66</v>
      </c>
      <c r="J981" s="1">
        <v>2</v>
      </c>
      <c r="K981" s="1" t="s">
        <v>15</v>
      </c>
      <c r="L981" s="1">
        <v>0</v>
      </c>
      <c r="M981" s="2" t="s">
        <v>405</v>
      </c>
      <c r="N981" s="1">
        <v>288</v>
      </c>
      <c r="O981" s="1"/>
      <c r="P981" s="18"/>
    </row>
    <row r="982" spans="1:16" ht="15.6" x14ac:dyDescent="0.3">
      <c r="A982" s="17">
        <v>5</v>
      </c>
      <c r="B982" s="2" t="s">
        <v>80</v>
      </c>
      <c r="G982" s="19"/>
      <c r="O982" s="1"/>
      <c r="P982" s="18"/>
    </row>
    <row r="983" spans="1:16" ht="15.6" x14ac:dyDescent="0.3">
      <c r="A983" s="17">
        <v>6</v>
      </c>
      <c r="B983" s="2" t="s">
        <v>176</v>
      </c>
      <c r="C983" s="1" t="s">
        <v>220</v>
      </c>
      <c r="D983" s="1">
        <v>8</v>
      </c>
      <c r="E983" s="1">
        <v>9</v>
      </c>
      <c r="F983" s="1">
        <v>2009</v>
      </c>
      <c r="G983" s="20" t="s">
        <v>347</v>
      </c>
      <c r="H983" s="1" t="s">
        <v>15</v>
      </c>
      <c r="I983" s="2" t="s">
        <v>68</v>
      </c>
      <c r="J983" s="1">
        <v>2</v>
      </c>
      <c r="K983" s="1" t="s">
        <v>15</v>
      </c>
      <c r="L983" s="1">
        <v>0</v>
      </c>
      <c r="M983" s="2" t="s">
        <v>406</v>
      </c>
      <c r="N983" s="1">
        <v>196</v>
      </c>
      <c r="O983" s="1"/>
      <c r="P983" s="18"/>
    </row>
    <row r="984" spans="1:16" ht="15.6" x14ac:dyDescent="0.3">
      <c r="A984" s="17">
        <v>7</v>
      </c>
      <c r="B984" s="2" t="s">
        <v>281</v>
      </c>
      <c r="C984" s="1" t="s">
        <v>294</v>
      </c>
      <c r="D984" s="1">
        <v>10</v>
      </c>
      <c r="E984" s="1">
        <v>9</v>
      </c>
      <c r="F984" s="1">
        <v>2009</v>
      </c>
      <c r="G984" s="2" t="s">
        <v>68</v>
      </c>
      <c r="H984" s="1" t="s">
        <v>15</v>
      </c>
      <c r="I984" s="20" t="s">
        <v>347</v>
      </c>
      <c r="J984" s="1">
        <v>0</v>
      </c>
      <c r="K984" s="1" t="s">
        <v>15</v>
      </c>
      <c r="L984" s="1">
        <v>2</v>
      </c>
      <c r="M984" s="2" t="s">
        <v>407</v>
      </c>
      <c r="N984" s="1">
        <v>158</v>
      </c>
      <c r="O984" s="1"/>
      <c r="P984" s="18"/>
    </row>
    <row r="985" spans="1:16" ht="15.6" x14ac:dyDescent="0.3">
      <c r="A985" s="17">
        <v>8</v>
      </c>
      <c r="B985" s="2" t="s">
        <v>89</v>
      </c>
      <c r="G985" s="3"/>
      <c r="O985" s="1"/>
      <c r="P985" s="18"/>
    </row>
    <row r="986" spans="1:16" ht="15.6" x14ac:dyDescent="0.3">
      <c r="A986" s="17">
        <v>9</v>
      </c>
      <c r="B986" s="2" t="s">
        <v>19</v>
      </c>
      <c r="G986" s="19" t="s">
        <v>22</v>
      </c>
      <c r="O986" s="1"/>
      <c r="P986" s="18"/>
    </row>
    <row r="987" spans="1:16" ht="15.6" x14ac:dyDescent="0.3">
      <c r="A987" s="17">
        <v>10</v>
      </c>
      <c r="B987" s="2" t="s">
        <v>243</v>
      </c>
      <c r="C987" s="1" t="s">
        <v>222</v>
      </c>
      <c r="D987" s="1">
        <v>18</v>
      </c>
      <c r="E987" s="1">
        <v>9</v>
      </c>
      <c r="F987" s="1">
        <v>2009</v>
      </c>
      <c r="G987" s="20" t="s">
        <v>68</v>
      </c>
      <c r="H987" s="1" t="s">
        <v>15</v>
      </c>
      <c r="I987" s="2" t="s">
        <v>66</v>
      </c>
      <c r="J987" s="1">
        <v>0</v>
      </c>
      <c r="K987" s="1" t="s">
        <v>15</v>
      </c>
      <c r="L987" s="1">
        <v>2</v>
      </c>
      <c r="M987" s="2" t="s">
        <v>408</v>
      </c>
      <c r="N987" s="1">
        <v>183</v>
      </c>
      <c r="O987" s="1"/>
      <c r="P987" s="18"/>
    </row>
    <row r="988" spans="1:16" ht="15.6" x14ac:dyDescent="0.3">
      <c r="A988" s="17">
        <v>11</v>
      </c>
      <c r="B988" s="2" t="s">
        <v>353</v>
      </c>
      <c r="C988" s="1" t="s">
        <v>328</v>
      </c>
      <c r="D988" s="1">
        <v>19</v>
      </c>
      <c r="E988" s="1">
        <v>9</v>
      </c>
      <c r="F988" s="1">
        <v>2009</v>
      </c>
      <c r="G988" s="2" t="s">
        <v>66</v>
      </c>
      <c r="H988" s="1" t="s">
        <v>15</v>
      </c>
      <c r="I988" s="20" t="s">
        <v>68</v>
      </c>
      <c r="J988" s="1">
        <v>0</v>
      </c>
      <c r="K988" s="1" t="s">
        <v>15</v>
      </c>
      <c r="L988" s="1">
        <v>1</v>
      </c>
      <c r="M988" s="2" t="s">
        <v>409</v>
      </c>
      <c r="N988" s="1">
        <v>333</v>
      </c>
      <c r="O988" s="1"/>
      <c r="P988" s="18"/>
    </row>
    <row r="989" spans="1:16" ht="15.6" x14ac:dyDescent="0.3">
      <c r="A989" s="17"/>
      <c r="B989" s="2" t="s">
        <v>381</v>
      </c>
      <c r="G989" s="3"/>
      <c r="I989" s="3"/>
      <c r="O989" s="1"/>
      <c r="P989" s="18"/>
    </row>
    <row r="990" spans="1:16" ht="15.6" x14ac:dyDescent="0.3">
      <c r="A990" s="17">
        <v>13</v>
      </c>
      <c r="B990" s="2" t="s">
        <v>3</v>
      </c>
      <c r="G990" s="19" t="s">
        <v>13</v>
      </c>
      <c r="O990" s="1"/>
      <c r="P990" s="18"/>
    </row>
    <row r="991" spans="1:16" ht="15.6" x14ac:dyDescent="0.3">
      <c r="A991" s="17"/>
      <c r="B991" s="2" t="s">
        <v>385</v>
      </c>
      <c r="C991" s="1" t="s">
        <v>328</v>
      </c>
      <c r="D991" s="1">
        <v>19</v>
      </c>
      <c r="E991" s="1">
        <v>9</v>
      </c>
      <c r="F991" s="1">
        <v>2009</v>
      </c>
      <c r="G991" s="2" t="s">
        <v>73</v>
      </c>
      <c r="H991" s="3" t="s">
        <v>15</v>
      </c>
      <c r="I991" s="20" t="s">
        <v>347</v>
      </c>
      <c r="J991" s="1">
        <v>0</v>
      </c>
      <c r="K991" s="1" t="s">
        <v>15</v>
      </c>
      <c r="L991" s="1">
        <v>2</v>
      </c>
      <c r="M991" s="2" t="s">
        <v>410</v>
      </c>
      <c r="N991" s="1">
        <v>408</v>
      </c>
      <c r="O991" s="1"/>
      <c r="P991" s="18"/>
    </row>
    <row r="992" spans="1:16" ht="15.6" x14ac:dyDescent="0.3">
      <c r="A992" s="17"/>
      <c r="B992" s="2" t="s">
        <v>71</v>
      </c>
      <c r="C992" s="1" t="s">
        <v>292</v>
      </c>
      <c r="D992" s="1">
        <v>20</v>
      </c>
      <c r="E992" s="1">
        <v>9</v>
      </c>
      <c r="F992" s="1">
        <v>2009</v>
      </c>
      <c r="G992" s="20" t="s">
        <v>347</v>
      </c>
      <c r="H992" s="1" t="s">
        <v>15</v>
      </c>
      <c r="I992" s="2" t="s">
        <v>73</v>
      </c>
      <c r="J992" s="1">
        <v>2</v>
      </c>
      <c r="K992" s="1" t="s">
        <v>15</v>
      </c>
      <c r="L992" s="1">
        <v>0</v>
      </c>
      <c r="M992" s="2" t="s">
        <v>411</v>
      </c>
      <c r="N992" s="1">
        <v>469</v>
      </c>
      <c r="O992" s="1"/>
      <c r="P992" s="18"/>
    </row>
    <row r="993" spans="1:16" ht="15.6" x14ac:dyDescent="0.3">
      <c r="A993" s="17"/>
      <c r="B993" s="2" t="s">
        <v>368</v>
      </c>
      <c r="G993" s="3"/>
      <c r="H993" s="3"/>
      <c r="I993" s="3"/>
      <c r="O993" s="1"/>
      <c r="P993" s="18"/>
    </row>
    <row r="994" spans="1:16" ht="15.6" x14ac:dyDescent="0.3">
      <c r="A994" s="17">
        <v>17</v>
      </c>
      <c r="B994" s="2" t="s">
        <v>400</v>
      </c>
      <c r="G994" s="3"/>
      <c r="H994" s="3"/>
      <c r="I994" s="3"/>
      <c r="O994" s="1"/>
      <c r="P994" s="18"/>
    </row>
    <row r="995" spans="1:16" ht="15.6" x14ac:dyDescent="0.3">
      <c r="A995" s="17"/>
      <c r="B995" s="2" t="s">
        <v>398</v>
      </c>
      <c r="G995" s="3"/>
      <c r="H995" s="3"/>
      <c r="I995" s="3"/>
      <c r="O995" s="1"/>
      <c r="P995" s="18"/>
    </row>
    <row r="996" spans="1:16" ht="15.6" x14ac:dyDescent="0.3">
      <c r="A996" s="17"/>
      <c r="B996" s="2" t="s">
        <v>412</v>
      </c>
      <c r="G996" s="3"/>
      <c r="H996" s="3"/>
      <c r="I996" s="3"/>
      <c r="O996" s="1"/>
      <c r="P996" s="18"/>
    </row>
    <row r="997" spans="1:16" ht="15.6" x14ac:dyDescent="0.3">
      <c r="A997" s="17"/>
      <c r="B997" s="2" t="s">
        <v>413</v>
      </c>
      <c r="G997" s="3"/>
      <c r="H997" s="3"/>
      <c r="I997" s="3"/>
      <c r="O997" s="1"/>
      <c r="P997" s="18"/>
    </row>
    <row r="998" spans="1:16" ht="15.6" x14ac:dyDescent="0.3">
      <c r="A998" s="17">
        <v>21</v>
      </c>
      <c r="B998" s="2" t="s">
        <v>414</v>
      </c>
      <c r="G998" s="3"/>
      <c r="H998" s="3"/>
      <c r="I998" s="3"/>
      <c r="O998" s="1"/>
      <c r="P998" s="18"/>
    </row>
    <row r="999" spans="1:16" ht="15.6" x14ac:dyDescent="0.3">
      <c r="A999" s="17"/>
      <c r="B999" s="2" t="s">
        <v>77</v>
      </c>
      <c r="G999" s="3"/>
      <c r="H999" s="3"/>
      <c r="I999" s="3"/>
      <c r="O999" s="1"/>
      <c r="P999" s="18"/>
    </row>
    <row r="1000" spans="1:16" ht="15.6" x14ac:dyDescent="0.3">
      <c r="A1000" s="17"/>
      <c r="B1000" s="2" t="s">
        <v>415</v>
      </c>
      <c r="C1000" s="3"/>
      <c r="G1000" s="3"/>
      <c r="H1000" s="3"/>
      <c r="I1000" s="3"/>
      <c r="O1000" s="1"/>
      <c r="P1000" s="18"/>
    </row>
    <row r="1001" spans="1:16" ht="15.6" x14ac:dyDescent="0.3">
      <c r="A1001" s="17">
        <v>25</v>
      </c>
      <c r="B1001" s="2" t="s">
        <v>96</v>
      </c>
      <c r="C1001" s="3"/>
      <c r="G1001" s="3"/>
      <c r="H1001" s="3"/>
      <c r="I1001" s="3"/>
      <c r="P1001" s="18"/>
    </row>
    <row r="1002" spans="1:16" ht="15.6" x14ac:dyDescent="0.3">
      <c r="A1002" s="17"/>
      <c r="B1002" s="2" t="s">
        <v>63</v>
      </c>
      <c r="C1002" s="3"/>
      <c r="G1002" s="3"/>
      <c r="H1002" s="3"/>
      <c r="I1002" s="3"/>
      <c r="P1002" s="18"/>
    </row>
    <row r="1003" spans="1:16" ht="15.6" x14ac:dyDescent="0.3">
      <c r="A1003" s="17"/>
      <c r="B1003" s="2" t="s">
        <v>416</v>
      </c>
      <c r="C1003" s="3"/>
      <c r="G1003" s="3"/>
      <c r="H1003" s="3"/>
      <c r="I1003" s="3"/>
      <c r="P1003" s="18"/>
    </row>
    <row r="1004" spans="1:16" ht="15.6" x14ac:dyDescent="0.3">
      <c r="A1004" s="17"/>
      <c r="B1004" s="2" t="s">
        <v>399</v>
      </c>
      <c r="C1004" s="3"/>
      <c r="G1004" s="3"/>
      <c r="H1004" s="3"/>
      <c r="I1004" s="3"/>
      <c r="P1004" s="18"/>
    </row>
    <row r="1005" spans="1:16" ht="15.6" x14ac:dyDescent="0.3">
      <c r="A1005" s="17">
        <v>29</v>
      </c>
      <c r="B1005" s="2" t="s">
        <v>105</v>
      </c>
      <c r="C1005" s="3"/>
      <c r="G1005" s="3"/>
      <c r="H1005" s="3"/>
      <c r="I1005" s="3"/>
      <c r="P1005" s="18"/>
    </row>
    <row r="1006" spans="1:16" ht="15.6" x14ac:dyDescent="0.3">
      <c r="G1006" s="3"/>
      <c r="H1006" s="3"/>
      <c r="I1006" s="3"/>
      <c r="P1006" s="18"/>
    </row>
    <row r="1007" spans="1:16" ht="15.6" x14ac:dyDescent="0.3">
      <c r="G1007" s="3"/>
      <c r="H1007" s="3"/>
      <c r="I1007" s="3"/>
      <c r="P1007" s="18"/>
    </row>
    <row r="1008" spans="1:16" ht="15.6" x14ac:dyDescent="0.3">
      <c r="G1008" s="3"/>
      <c r="H1008" s="3"/>
      <c r="I1008" s="3"/>
      <c r="P1008" s="18"/>
    </row>
    <row r="1009" spans="1:16" ht="15.6" x14ac:dyDescent="0.3">
      <c r="A1009" s="11"/>
      <c r="B1009" s="12" t="s">
        <v>417</v>
      </c>
      <c r="C1009" s="11"/>
      <c r="D1009" s="11"/>
      <c r="E1009" s="11"/>
      <c r="F1009" s="11"/>
      <c r="G1009" s="13" t="s">
        <v>418</v>
      </c>
      <c r="H1009" s="14"/>
      <c r="I1009" s="14"/>
      <c r="J1009" s="11"/>
      <c r="K1009" s="11"/>
      <c r="L1009" s="11"/>
      <c r="M1009" s="15"/>
      <c r="N1009" s="11"/>
      <c r="O1009" s="15"/>
      <c r="P1009" s="16"/>
    </row>
    <row r="1010" spans="1:16" ht="15.6" x14ac:dyDescent="0.3">
      <c r="A1010" s="17">
        <v>1</v>
      </c>
      <c r="B1010" s="2" t="s">
        <v>3</v>
      </c>
      <c r="G1010" s="19" t="s">
        <v>21</v>
      </c>
      <c r="O1010" s="1"/>
      <c r="P1010" s="18"/>
    </row>
    <row r="1011" spans="1:16" ht="15.6" x14ac:dyDescent="0.3">
      <c r="A1011" s="17">
        <v>2</v>
      </c>
      <c r="B1011" s="2" t="s">
        <v>347</v>
      </c>
      <c r="C1011" s="1" t="s">
        <v>224</v>
      </c>
      <c r="D1011" s="1">
        <v>23</v>
      </c>
      <c r="E1011" s="1">
        <v>8</v>
      </c>
      <c r="F1011" s="1">
        <v>2010</v>
      </c>
      <c r="G1011" s="20" t="s">
        <v>3</v>
      </c>
      <c r="H1011" s="1" t="s">
        <v>15</v>
      </c>
      <c r="I1011" s="2" t="s">
        <v>66</v>
      </c>
      <c r="J1011" s="1">
        <v>1</v>
      </c>
      <c r="K1011" s="1" t="s">
        <v>15</v>
      </c>
      <c r="L1011" s="1">
        <v>0</v>
      </c>
      <c r="M1011" s="2" t="s">
        <v>419</v>
      </c>
      <c r="N1011" s="1">
        <v>162</v>
      </c>
      <c r="O1011" s="1"/>
      <c r="P1011" s="18"/>
    </row>
    <row r="1012" spans="1:16" ht="15.6" x14ac:dyDescent="0.3">
      <c r="A1012" s="17">
        <v>3</v>
      </c>
      <c r="B1012" s="2" t="s">
        <v>73</v>
      </c>
      <c r="C1012" s="1" t="s">
        <v>222</v>
      </c>
      <c r="D1012" s="1">
        <v>27</v>
      </c>
      <c r="E1012" s="1">
        <v>8</v>
      </c>
      <c r="F1012" s="1">
        <v>2010</v>
      </c>
      <c r="G1012" s="2" t="s">
        <v>66</v>
      </c>
      <c r="H1012" s="1" t="s">
        <v>15</v>
      </c>
      <c r="I1012" s="20" t="s">
        <v>3</v>
      </c>
      <c r="J1012" s="1">
        <v>0</v>
      </c>
      <c r="K1012" s="1" t="s">
        <v>15</v>
      </c>
      <c r="L1012" s="1">
        <v>2</v>
      </c>
      <c r="M1012" s="2" t="s">
        <v>420</v>
      </c>
      <c r="N1012" s="1">
        <v>235</v>
      </c>
      <c r="O1012" s="1"/>
      <c r="P1012" s="18"/>
    </row>
    <row r="1013" spans="1:16" ht="15.6" x14ac:dyDescent="0.3">
      <c r="A1013" s="17">
        <v>4</v>
      </c>
      <c r="B1013" s="2" t="s">
        <v>66</v>
      </c>
      <c r="G1013" s="19"/>
      <c r="O1013" s="1"/>
      <c r="P1013" s="18"/>
    </row>
    <row r="1014" spans="1:16" ht="15.6" x14ac:dyDescent="0.3">
      <c r="A1014" s="17">
        <v>5</v>
      </c>
      <c r="B1014" s="2" t="s">
        <v>19</v>
      </c>
      <c r="C1014" s="1" t="s">
        <v>224</v>
      </c>
      <c r="D1014" s="1">
        <v>23</v>
      </c>
      <c r="E1014" s="1">
        <v>8</v>
      </c>
      <c r="F1014" s="1">
        <v>2010</v>
      </c>
      <c r="G1014" s="2" t="s">
        <v>73</v>
      </c>
      <c r="H1014" s="1" t="s">
        <v>15</v>
      </c>
      <c r="I1014" s="20" t="s">
        <v>347</v>
      </c>
      <c r="J1014" s="1">
        <v>0</v>
      </c>
      <c r="K1014" s="1" t="s">
        <v>15</v>
      </c>
      <c r="L1014" s="1">
        <v>2</v>
      </c>
      <c r="M1014" s="2" t="s">
        <v>421</v>
      </c>
      <c r="N1014" s="1">
        <v>110</v>
      </c>
      <c r="O1014" s="1"/>
      <c r="P1014" s="18"/>
    </row>
    <row r="1015" spans="1:16" ht="15.6" x14ac:dyDescent="0.3">
      <c r="A1015" s="17">
        <v>6</v>
      </c>
      <c r="B1015" s="2" t="s">
        <v>80</v>
      </c>
      <c r="C1015" s="1" t="s">
        <v>222</v>
      </c>
      <c r="D1015" s="1">
        <v>27</v>
      </c>
      <c r="E1015" s="1">
        <v>8</v>
      </c>
      <c r="F1015" s="1">
        <v>2010</v>
      </c>
      <c r="G1015" s="20" t="s">
        <v>347</v>
      </c>
      <c r="H1015" s="1" t="s">
        <v>15</v>
      </c>
      <c r="I1015" s="2" t="s">
        <v>73</v>
      </c>
      <c r="J1015" s="1">
        <v>2</v>
      </c>
      <c r="K1015" s="1" t="s">
        <v>15</v>
      </c>
      <c r="L1015" s="1">
        <v>0</v>
      </c>
      <c r="M1015" s="2" t="s">
        <v>422</v>
      </c>
      <c r="N1015" s="1">
        <v>160</v>
      </c>
      <c r="O1015" s="1"/>
      <c r="P1015" s="18"/>
    </row>
    <row r="1016" spans="1:16" ht="15.6" x14ac:dyDescent="0.3">
      <c r="A1016" s="17">
        <v>7</v>
      </c>
      <c r="B1016" s="2" t="s">
        <v>385</v>
      </c>
      <c r="G1016" s="3"/>
      <c r="O1016" s="1"/>
      <c r="P1016" s="18"/>
    </row>
    <row r="1017" spans="1:16" ht="15.6" x14ac:dyDescent="0.3">
      <c r="A1017" s="17">
        <v>8</v>
      </c>
      <c r="B1017" s="2" t="s">
        <v>67</v>
      </c>
      <c r="G1017" s="19" t="s">
        <v>22</v>
      </c>
      <c r="O1017" s="1"/>
      <c r="P1017" s="18"/>
    </row>
    <row r="1018" spans="1:16" ht="15.6" x14ac:dyDescent="0.3">
      <c r="A1018" s="17">
        <v>9</v>
      </c>
      <c r="B1018" s="2" t="s">
        <v>68</v>
      </c>
      <c r="C1018" s="1" t="s">
        <v>222</v>
      </c>
      <c r="D1018" s="1">
        <v>3</v>
      </c>
      <c r="E1018" s="1">
        <v>9</v>
      </c>
      <c r="F1018" s="1">
        <v>2010</v>
      </c>
      <c r="G1018" s="20" t="s">
        <v>73</v>
      </c>
      <c r="H1018" s="1" t="s">
        <v>15</v>
      </c>
      <c r="I1018" s="2" t="s">
        <v>66</v>
      </c>
      <c r="J1018" s="1">
        <v>2</v>
      </c>
      <c r="K1018" s="1" t="s">
        <v>15</v>
      </c>
      <c r="L1018" s="1">
        <v>0</v>
      </c>
      <c r="M1018" s="2" t="s">
        <v>423</v>
      </c>
      <c r="N1018" s="1">
        <v>58</v>
      </c>
      <c r="O1018" s="1"/>
      <c r="P1018" s="18"/>
    </row>
    <row r="1019" spans="1:16" ht="15.6" x14ac:dyDescent="0.3">
      <c r="A1019" s="17">
        <v>10</v>
      </c>
      <c r="B1019" s="2" t="s">
        <v>71</v>
      </c>
      <c r="C1019" s="1" t="s">
        <v>224</v>
      </c>
      <c r="D1019" s="1">
        <v>6</v>
      </c>
      <c r="E1019" s="1">
        <v>9</v>
      </c>
      <c r="F1019" s="1">
        <v>2010</v>
      </c>
      <c r="G1019" s="2" t="s">
        <v>66</v>
      </c>
      <c r="H1019" s="1" t="s">
        <v>15</v>
      </c>
      <c r="I1019" s="20" t="s">
        <v>73</v>
      </c>
      <c r="J1019" s="1">
        <v>0</v>
      </c>
      <c r="K1019" s="1" t="s">
        <v>15</v>
      </c>
      <c r="L1019" s="1">
        <v>2</v>
      </c>
      <c r="M1019" s="2" t="s">
        <v>424</v>
      </c>
      <c r="N1019" s="1">
        <v>137</v>
      </c>
      <c r="O1019" s="1"/>
      <c r="P1019" s="18"/>
    </row>
    <row r="1020" spans="1:16" ht="15.6" x14ac:dyDescent="0.3">
      <c r="A1020" s="17">
        <v>11</v>
      </c>
      <c r="B1020" s="2" t="s">
        <v>400</v>
      </c>
      <c r="G1020" s="3"/>
      <c r="I1020" s="3"/>
      <c r="O1020" s="1"/>
      <c r="P1020" s="18"/>
    </row>
    <row r="1021" spans="1:16" ht="15.6" x14ac:dyDescent="0.3">
      <c r="A1021" s="17"/>
      <c r="B1021" s="2" t="s">
        <v>353</v>
      </c>
      <c r="G1021" s="19" t="s">
        <v>13</v>
      </c>
      <c r="O1021" s="1"/>
      <c r="P1021" s="18"/>
    </row>
    <row r="1022" spans="1:16" ht="15.6" x14ac:dyDescent="0.3">
      <c r="A1022" s="17">
        <v>13</v>
      </c>
      <c r="B1022" s="2" t="s">
        <v>414</v>
      </c>
      <c r="C1022" s="1" t="s">
        <v>222</v>
      </c>
      <c r="D1022" s="1">
        <v>3</v>
      </c>
      <c r="E1022" s="1">
        <v>9</v>
      </c>
      <c r="F1022" s="1">
        <v>2010</v>
      </c>
      <c r="G1022" s="2" t="s">
        <v>3</v>
      </c>
      <c r="H1022" s="1" t="s">
        <v>15</v>
      </c>
      <c r="I1022" s="20" t="s">
        <v>347</v>
      </c>
      <c r="J1022" s="1">
        <v>1</v>
      </c>
      <c r="K1022" s="1" t="s">
        <v>15</v>
      </c>
      <c r="L1022" s="1">
        <v>2</v>
      </c>
      <c r="M1022" s="2" t="s">
        <v>425</v>
      </c>
      <c r="N1022" s="1">
        <v>293</v>
      </c>
      <c r="O1022" s="1"/>
      <c r="P1022" s="18"/>
    </row>
    <row r="1023" spans="1:16" ht="15.6" x14ac:dyDescent="0.3">
      <c r="A1023" s="17"/>
      <c r="B1023" s="2" t="s">
        <v>77</v>
      </c>
      <c r="C1023" s="1" t="s">
        <v>224</v>
      </c>
      <c r="D1023" s="1">
        <v>6</v>
      </c>
      <c r="E1023" s="1">
        <v>9</v>
      </c>
      <c r="F1023" s="1">
        <v>2010</v>
      </c>
      <c r="G1023" s="2" t="s">
        <v>347</v>
      </c>
      <c r="H1023" s="1" t="s">
        <v>15</v>
      </c>
      <c r="I1023" s="20" t="s">
        <v>3</v>
      </c>
      <c r="J1023" s="1">
        <v>0</v>
      </c>
      <c r="K1023" s="1" t="s">
        <v>15</v>
      </c>
      <c r="L1023" s="1">
        <v>2</v>
      </c>
      <c r="M1023" s="2" t="s">
        <v>426</v>
      </c>
      <c r="N1023" s="1">
        <v>496</v>
      </c>
      <c r="O1023" s="1"/>
      <c r="P1023" s="18"/>
    </row>
    <row r="1024" spans="1:16" ht="15.6" x14ac:dyDescent="0.3">
      <c r="A1024" s="17"/>
      <c r="B1024" s="2" t="s">
        <v>96</v>
      </c>
      <c r="C1024" s="1" t="s">
        <v>222</v>
      </c>
      <c r="D1024" s="1">
        <v>10</v>
      </c>
      <c r="E1024" s="1">
        <v>9</v>
      </c>
      <c r="F1024" s="1">
        <v>2010</v>
      </c>
      <c r="G1024" s="20" t="s">
        <v>3</v>
      </c>
      <c r="H1024" s="1" t="s">
        <v>15</v>
      </c>
      <c r="I1024" s="2" t="s">
        <v>347</v>
      </c>
      <c r="J1024" s="1">
        <v>2</v>
      </c>
      <c r="K1024" s="1" t="s">
        <v>15</v>
      </c>
      <c r="L1024" s="1">
        <v>0</v>
      </c>
      <c r="M1024" s="2" t="s">
        <v>427</v>
      </c>
      <c r="N1024" s="1">
        <v>501</v>
      </c>
      <c r="O1024" s="1"/>
      <c r="P1024" s="18"/>
    </row>
    <row r="1025" spans="1:16" ht="15.6" x14ac:dyDescent="0.3">
      <c r="A1025" s="17"/>
      <c r="B1025" s="2" t="s">
        <v>428</v>
      </c>
      <c r="G1025" s="3"/>
      <c r="H1025" s="3"/>
      <c r="I1025" s="3"/>
      <c r="O1025" s="1"/>
      <c r="P1025" s="18"/>
    </row>
    <row r="1026" spans="1:16" ht="15.6" x14ac:dyDescent="0.3">
      <c r="A1026" s="17">
        <v>17</v>
      </c>
      <c r="B1026" s="2" t="s">
        <v>398</v>
      </c>
      <c r="G1026" s="3"/>
      <c r="H1026" s="3"/>
      <c r="I1026" s="3"/>
      <c r="O1026" s="1"/>
      <c r="P1026" s="18"/>
    </row>
    <row r="1027" spans="1:16" ht="15.6" x14ac:dyDescent="0.3">
      <c r="A1027" s="17"/>
      <c r="B1027" s="2" t="s">
        <v>100</v>
      </c>
      <c r="G1027" s="3"/>
      <c r="H1027" s="3"/>
      <c r="I1027" s="3"/>
      <c r="O1027" s="1"/>
      <c r="P1027" s="18"/>
    </row>
    <row r="1028" spans="1:16" ht="15.6" x14ac:dyDescent="0.3">
      <c r="A1028" s="17"/>
      <c r="B1028" s="2" t="s">
        <v>381</v>
      </c>
      <c r="G1028" s="3"/>
      <c r="H1028" s="3"/>
      <c r="I1028" s="3"/>
      <c r="O1028" s="1"/>
      <c r="P1028" s="18"/>
    </row>
    <row r="1029" spans="1:16" ht="15.6" x14ac:dyDescent="0.3">
      <c r="A1029" s="17"/>
      <c r="B1029" s="2" t="s">
        <v>176</v>
      </c>
      <c r="G1029" s="3"/>
      <c r="H1029" s="3"/>
      <c r="I1029" s="3"/>
      <c r="O1029" s="1"/>
      <c r="P1029" s="18"/>
    </row>
    <row r="1030" spans="1:16" ht="15.6" x14ac:dyDescent="0.3">
      <c r="A1030" s="17">
        <v>21</v>
      </c>
      <c r="B1030" s="2" t="s">
        <v>87</v>
      </c>
      <c r="G1030" s="3"/>
      <c r="H1030" s="3"/>
      <c r="I1030" s="3"/>
      <c r="P1030" s="18"/>
    </row>
    <row r="1031" spans="1:16" ht="15.6" x14ac:dyDescent="0.3">
      <c r="A1031" s="17"/>
      <c r="B1031" s="2" t="s">
        <v>63</v>
      </c>
      <c r="G1031" s="3"/>
      <c r="H1031" s="3"/>
      <c r="I1031" s="3"/>
      <c r="P1031" s="18"/>
    </row>
    <row r="1032" spans="1:16" ht="15.6" x14ac:dyDescent="0.3">
      <c r="A1032" s="17"/>
      <c r="B1032" s="2" t="s">
        <v>368</v>
      </c>
      <c r="G1032" s="3"/>
      <c r="H1032" s="3"/>
      <c r="I1032" s="3"/>
      <c r="P1032" s="18"/>
    </row>
    <row r="1033" spans="1:16" ht="15.6" x14ac:dyDescent="0.3">
      <c r="A1033" s="17">
        <v>24</v>
      </c>
      <c r="B1033" s="2" t="s">
        <v>44</v>
      </c>
      <c r="G1033" s="3"/>
      <c r="H1033" s="3"/>
      <c r="I1033" s="3"/>
      <c r="P1033" s="18"/>
    </row>
    <row r="1034" spans="1:16" ht="15.6" x14ac:dyDescent="0.3">
      <c r="A1034" s="17"/>
      <c r="B1034" s="2" t="s">
        <v>412</v>
      </c>
      <c r="G1034" s="3"/>
      <c r="H1034" s="3"/>
      <c r="I1034" s="3"/>
      <c r="P1034" s="18"/>
    </row>
    <row r="1035" spans="1:16" ht="15.6" x14ac:dyDescent="0.3">
      <c r="A1035" s="17"/>
      <c r="B1035" s="2" t="s">
        <v>42</v>
      </c>
      <c r="G1035" s="3"/>
      <c r="H1035" s="3"/>
      <c r="I1035" s="3"/>
      <c r="P1035" s="18"/>
    </row>
    <row r="1036" spans="1:16" ht="15.6" x14ac:dyDescent="0.3">
      <c r="G1036" s="3"/>
      <c r="H1036" s="3"/>
      <c r="I1036" s="3"/>
      <c r="P1036" s="18"/>
    </row>
    <row r="1037" spans="1:16" ht="15.6" x14ac:dyDescent="0.3">
      <c r="G1037" s="3"/>
      <c r="H1037" s="3"/>
      <c r="I1037" s="3"/>
      <c r="P1037" s="18"/>
    </row>
    <row r="1038" spans="1:16" ht="15.6" x14ac:dyDescent="0.3">
      <c r="A1038" s="11"/>
      <c r="B1038" s="12" t="s">
        <v>429</v>
      </c>
      <c r="C1038" s="11"/>
      <c r="D1038" s="11"/>
      <c r="E1038" s="11"/>
      <c r="F1038" s="11"/>
      <c r="G1038" s="13" t="s">
        <v>430</v>
      </c>
      <c r="H1038" s="14"/>
      <c r="I1038" s="14"/>
      <c r="J1038" s="11"/>
      <c r="K1038" s="11"/>
      <c r="L1038" s="11"/>
      <c r="M1038" s="15"/>
      <c r="N1038" s="11"/>
      <c r="O1038" s="15"/>
      <c r="P1038" s="16"/>
    </row>
    <row r="1039" spans="1:16" ht="15.6" x14ac:dyDescent="0.3">
      <c r="A1039" s="17">
        <v>1</v>
      </c>
      <c r="B1039" s="2" t="s">
        <v>3</v>
      </c>
      <c r="G1039" s="19" t="s">
        <v>21</v>
      </c>
      <c r="P1039" s="18"/>
    </row>
    <row r="1040" spans="1:16" ht="15.6" x14ac:dyDescent="0.3">
      <c r="A1040" s="17">
        <v>2</v>
      </c>
      <c r="B1040" s="2" t="s">
        <v>66</v>
      </c>
      <c r="C1040" s="1" t="s">
        <v>224</v>
      </c>
      <c r="D1040" s="1">
        <v>22</v>
      </c>
      <c r="E1040" s="1">
        <v>8</v>
      </c>
      <c r="F1040" s="1">
        <v>2011</v>
      </c>
      <c r="G1040" s="2" t="s">
        <v>68</v>
      </c>
      <c r="H1040" s="1" t="s">
        <v>15</v>
      </c>
      <c r="I1040" s="20" t="s">
        <v>66</v>
      </c>
      <c r="J1040" s="1">
        <v>1</v>
      </c>
      <c r="K1040" s="1" t="s">
        <v>15</v>
      </c>
      <c r="L1040" s="1">
        <v>2</v>
      </c>
      <c r="M1040" s="2" t="s">
        <v>431</v>
      </c>
      <c r="N1040" s="1">
        <v>320</v>
      </c>
      <c r="P1040" s="18"/>
    </row>
    <row r="1041" spans="1:16" ht="15.6" x14ac:dyDescent="0.3">
      <c r="A1041" s="17">
        <v>3</v>
      </c>
      <c r="B1041" s="2" t="s">
        <v>68</v>
      </c>
      <c r="C1041" s="1" t="s">
        <v>222</v>
      </c>
      <c r="D1041" s="1">
        <v>26</v>
      </c>
      <c r="E1041" s="1">
        <v>8</v>
      </c>
      <c r="F1041" s="1">
        <v>2011</v>
      </c>
      <c r="G1041" s="2" t="s">
        <v>66</v>
      </c>
      <c r="H1041" s="1" t="s">
        <v>15</v>
      </c>
      <c r="I1041" s="20" t="s">
        <v>68</v>
      </c>
      <c r="J1041" s="1">
        <v>1</v>
      </c>
      <c r="K1041" s="1" t="s">
        <v>15</v>
      </c>
      <c r="L1041" s="1">
        <v>2</v>
      </c>
      <c r="M1041" s="2" t="s">
        <v>432</v>
      </c>
      <c r="N1041" s="1">
        <v>368</v>
      </c>
      <c r="P1041" s="18"/>
    </row>
    <row r="1042" spans="1:16" ht="15.6" x14ac:dyDescent="0.3">
      <c r="A1042" s="17">
        <v>4</v>
      </c>
      <c r="B1042" s="2" t="s">
        <v>80</v>
      </c>
      <c r="C1042" s="1" t="s">
        <v>224</v>
      </c>
      <c r="D1042" s="1">
        <v>29</v>
      </c>
      <c r="E1042" s="1">
        <v>8</v>
      </c>
      <c r="F1042" s="1">
        <v>2011</v>
      </c>
      <c r="G1042" s="2" t="s">
        <v>68</v>
      </c>
      <c r="H1042" s="1" t="s">
        <v>15</v>
      </c>
      <c r="I1042" s="20" t="s">
        <v>66</v>
      </c>
      <c r="J1042" s="1">
        <v>0</v>
      </c>
      <c r="K1042" s="1" t="s">
        <v>15</v>
      </c>
      <c r="L1042" s="1">
        <v>1</v>
      </c>
      <c r="M1042" s="2" t="s">
        <v>433</v>
      </c>
      <c r="N1042" s="1">
        <v>478</v>
      </c>
      <c r="P1042" s="18"/>
    </row>
    <row r="1043" spans="1:16" ht="15.6" x14ac:dyDescent="0.3">
      <c r="A1043" s="17">
        <v>5</v>
      </c>
      <c r="B1043" s="2" t="s">
        <v>400</v>
      </c>
      <c r="G1043" s="19"/>
      <c r="P1043" s="18"/>
    </row>
    <row r="1044" spans="1:16" ht="15.6" x14ac:dyDescent="0.3">
      <c r="A1044" s="17">
        <v>6</v>
      </c>
      <c r="B1044" s="2" t="s">
        <v>44</v>
      </c>
      <c r="C1044" s="1" t="s">
        <v>224</v>
      </c>
      <c r="D1044" s="1">
        <v>22</v>
      </c>
      <c r="E1044" s="1">
        <v>8</v>
      </c>
      <c r="F1044" s="1">
        <v>2011</v>
      </c>
      <c r="G1044" s="20" t="s">
        <v>3</v>
      </c>
      <c r="H1044" s="1" t="s">
        <v>15</v>
      </c>
      <c r="I1044" s="2" t="s">
        <v>80</v>
      </c>
      <c r="J1044" s="1">
        <v>2</v>
      </c>
      <c r="K1044" s="1" t="s">
        <v>15</v>
      </c>
      <c r="L1044" s="1">
        <v>0</v>
      </c>
      <c r="M1044" s="2" t="s">
        <v>266</v>
      </c>
      <c r="N1044" s="1">
        <v>165</v>
      </c>
      <c r="P1044" s="18"/>
    </row>
    <row r="1045" spans="1:16" ht="15.6" x14ac:dyDescent="0.3">
      <c r="A1045" s="17">
        <v>7</v>
      </c>
      <c r="B1045" s="2" t="s">
        <v>414</v>
      </c>
      <c r="C1045" s="1" t="s">
        <v>222</v>
      </c>
      <c r="D1045" s="1">
        <v>26</v>
      </c>
      <c r="E1045" s="1">
        <v>8</v>
      </c>
      <c r="F1045" s="1">
        <v>2011</v>
      </c>
      <c r="G1045" s="2" t="s">
        <v>80</v>
      </c>
      <c r="H1045" s="1" t="s">
        <v>15</v>
      </c>
      <c r="I1045" s="20" t="s">
        <v>3</v>
      </c>
      <c r="J1045" s="1">
        <v>0</v>
      </c>
      <c r="K1045" s="1" t="s">
        <v>15</v>
      </c>
      <c r="L1045" s="1">
        <v>2</v>
      </c>
      <c r="M1045" s="2" t="s">
        <v>434</v>
      </c>
      <c r="N1045" s="1">
        <v>132</v>
      </c>
      <c r="P1045" s="18"/>
    </row>
    <row r="1046" spans="1:16" ht="15.6" x14ac:dyDescent="0.3">
      <c r="A1046" s="17">
        <v>8</v>
      </c>
      <c r="B1046" s="2" t="s">
        <v>73</v>
      </c>
      <c r="G1046" s="3"/>
      <c r="P1046" s="18"/>
    </row>
    <row r="1047" spans="1:16" ht="15.6" x14ac:dyDescent="0.3">
      <c r="A1047" s="17">
        <v>9</v>
      </c>
      <c r="B1047" s="2" t="s">
        <v>46</v>
      </c>
      <c r="G1047" s="19" t="s">
        <v>22</v>
      </c>
      <c r="P1047" s="18"/>
    </row>
    <row r="1048" spans="1:16" ht="15.6" x14ac:dyDescent="0.3">
      <c r="A1048" s="17">
        <v>10</v>
      </c>
      <c r="B1048" s="2" t="s">
        <v>77</v>
      </c>
      <c r="C1048" s="1" t="s">
        <v>222</v>
      </c>
      <c r="D1048" s="1">
        <v>2</v>
      </c>
      <c r="E1048" s="1">
        <v>9</v>
      </c>
      <c r="F1048" s="1">
        <v>2011</v>
      </c>
      <c r="G1048" s="2" t="s">
        <v>68</v>
      </c>
      <c r="H1048" s="1" t="s">
        <v>15</v>
      </c>
      <c r="I1048" s="20" t="s">
        <v>80</v>
      </c>
      <c r="J1048" s="1">
        <v>1</v>
      </c>
      <c r="K1048" s="1" t="s">
        <v>15</v>
      </c>
      <c r="L1048" s="1">
        <v>2</v>
      </c>
      <c r="M1048" s="2" t="s">
        <v>435</v>
      </c>
      <c r="N1048" s="1">
        <v>215</v>
      </c>
      <c r="P1048" s="18"/>
    </row>
    <row r="1049" spans="1:16" ht="15.6" x14ac:dyDescent="0.3">
      <c r="A1049" s="17">
        <v>11</v>
      </c>
      <c r="B1049" s="2" t="s">
        <v>67</v>
      </c>
      <c r="C1049" s="1" t="s">
        <v>224</v>
      </c>
      <c r="D1049" s="1">
        <v>5</v>
      </c>
      <c r="E1049" s="1">
        <v>9</v>
      </c>
      <c r="F1049" s="1">
        <v>2011</v>
      </c>
      <c r="G1049" s="2" t="s">
        <v>80</v>
      </c>
      <c r="H1049" s="1" t="s">
        <v>15</v>
      </c>
      <c r="I1049" s="20" t="s">
        <v>68</v>
      </c>
      <c r="J1049" s="1">
        <v>0</v>
      </c>
      <c r="K1049" s="1" t="s">
        <v>15</v>
      </c>
      <c r="L1049" s="1">
        <v>2</v>
      </c>
      <c r="M1049" s="2" t="s">
        <v>436</v>
      </c>
      <c r="N1049" s="1">
        <v>120</v>
      </c>
      <c r="P1049" s="18"/>
    </row>
    <row r="1050" spans="1:16" ht="15.6" x14ac:dyDescent="0.3">
      <c r="A1050" s="17"/>
      <c r="B1050" s="2" t="s">
        <v>398</v>
      </c>
      <c r="C1050" s="1" t="s">
        <v>222</v>
      </c>
      <c r="D1050" s="1">
        <v>9</v>
      </c>
      <c r="E1050" s="1">
        <v>9</v>
      </c>
      <c r="F1050" s="1">
        <v>2011</v>
      </c>
      <c r="G1050" s="20" t="s">
        <v>68</v>
      </c>
      <c r="H1050" s="1" t="s">
        <v>15</v>
      </c>
      <c r="I1050" s="2" t="s">
        <v>80</v>
      </c>
      <c r="J1050" s="1">
        <v>2</v>
      </c>
      <c r="K1050" s="1" t="s">
        <v>15</v>
      </c>
      <c r="L1050" s="1">
        <v>1</v>
      </c>
      <c r="M1050" s="2" t="s">
        <v>437</v>
      </c>
      <c r="N1050" s="1">
        <v>375</v>
      </c>
      <c r="P1050" s="18"/>
    </row>
    <row r="1051" spans="1:16" ht="15.6" x14ac:dyDescent="0.3">
      <c r="A1051" s="17">
        <v>13</v>
      </c>
      <c r="B1051" s="2" t="s">
        <v>353</v>
      </c>
      <c r="G1051" s="3"/>
      <c r="I1051" s="3"/>
      <c r="P1051" s="18"/>
    </row>
    <row r="1052" spans="1:16" ht="15.6" x14ac:dyDescent="0.3">
      <c r="A1052" s="17"/>
      <c r="B1052" s="2" t="s">
        <v>438</v>
      </c>
      <c r="G1052" s="19" t="s">
        <v>13</v>
      </c>
      <c r="P1052" s="18"/>
    </row>
    <row r="1053" spans="1:16" ht="15.6" x14ac:dyDescent="0.3">
      <c r="A1053" s="17"/>
      <c r="B1053" s="2" t="s">
        <v>87</v>
      </c>
      <c r="C1053" s="1" t="s">
        <v>222</v>
      </c>
      <c r="D1053" s="1">
        <v>2</v>
      </c>
      <c r="E1053" s="1">
        <v>9</v>
      </c>
      <c r="F1053" s="1">
        <v>2011</v>
      </c>
      <c r="G1053" s="2" t="s">
        <v>3</v>
      </c>
      <c r="H1053" s="1" t="s">
        <v>15</v>
      </c>
      <c r="I1053" s="20" t="s">
        <v>66</v>
      </c>
      <c r="J1053" s="1">
        <v>1</v>
      </c>
      <c r="K1053" s="1" t="s">
        <v>15</v>
      </c>
      <c r="L1053" s="1">
        <v>2</v>
      </c>
      <c r="M1053" s="2" t="s">
        <v>439</v>
      </c>
      <c r="N1053" s="1">
        <v>242</v>
      </c>
      <c r="P1053" s="18"/>
    </row>
    <row r="1054" spans="1:16" ht="15.6" x14ac:dyDescent="0.3">
      <c r="A1054" s="17"/>
      <c r="B1054" s="2" t="s">
        <v>412</v>
      </c>
      <c r="C1054" s="1" t="s">
        <v>224</v>
      </c>
      <c r="D1054" s="1">
        <v>5</v>
      </c>
      <c r="E1054" s="1">
        <v>9</v>
      </c>
      <c r="F1054" s="1">
        <v>2011</v>
      </c>
      <c r="G1054" s="2" t="s">
        <v>66</v>
      </c>
      <c r="H1054" s="3" t="s">
        <v>15</v>
      </c>
      <c r="I1054" s="20" t="s">
        <v>3</v>
      </c>
      <c r="J1054" s="1">
        <v>0</v>
      </c>
      <c r="K1054" s="1" t="s">
        <v>15</v>
      </c>
      <c r="L1054" s="1">
        <v>1</v>
      </c>
      <c r="M1054" s="2" t="s">
        <v>440</v>
      </c>
      <c r="N1054" s="1">
        <v>560</v>
      </c>
      <c r="P1054" s="18"/>
    </row>
    <row r="1055" spans="1:16" ht="15.6" x14ac:dyDescent="0.3">
      <c r="A1055" s="17">
        <v>17</v>
      </c>
      <c r="B1055" s="2" t="s">
        <v>276</v>
      </c>
      <c r="C1055" s="1" t="s">
        <v>222</v>
      </c>
      <c r="D1055" s="1">
        <v>9</v>
      </c>
      <c r="E1055" s="1">
        <v>9</v>
      </c>
      <c r="F1055" s="1">
        <v>2011</v>
      </c>
      <c r="G1055" s="20" t="s">
        <v>3</v>
      </c>
      <c r="H1055" s="3" t="s">
        <v>15</v>
      </c>
      <c r="I1055" s="2" t="s">
        <v>66</v>
      </c>
      <c r="J1055" s="1">
        <v>2</v>
      </c>
      <c r="K1055" s="1" t="s">
        <v>15</v>
      </c>
      <c r="L1055" s="1">
        <v>1</v>
      </c>
      <c r="M1055" s="2" t="s">
        <v>441</v>
      </c>
      <c r="N1055" s="1">
        <v>369</v>
      </c>
      <c r="P1055" s="18"/>
    </row>
    <row r="1056" spans="1:16" ht="15.6" x14ac:dyDescent="0.3">
      <c r="A1056" s="17"/>
      <c r="B1056" s="2" t="s">
        <v>63</v>
      </c>
      <c r="P1056" s="18"/>
    </row>
    <row r="1057" spans="1:16" ht="15.6" x14ac:dyDescent="0.3">
      <c r="A1057" s="17"/>
      <c r="B1057" s="2" t="s">
        <v>57</v>
      </c>
      <c r="P1057" s="18"/>
    </row>
    <row r="1058" spans="1:16" ht="15.6" x14ac:dyDescent="0.3">
      <c r="A1058" s="17"/>
      <c r="B1058" s="2" t="s">
        <v>105</v>
      </c>
      <c r="P1058" s="18"/>
    </row>
    <row r="1059" spans="1:16" ht="15.6" x14ac:dyDescent="0.3">
      <c r="A1059" s="17">
        <v>21</v>
      </c>
      <c r="B1059" s="2" t="s">
        <v>90</v>
      </c>
      <c r="P1059" s="18"/>
    </row>
    <row r="1060" spans="1:16" ht="15.6" x14ac:dyDescent="0.3">
      <c r="A1060" s="17"/>
      <c r="B1060" s="2" t="s">
        <v>347</v>
      </c>
      <c r="P1060" s="18"/>
    </row>
    <row r="1061" spans="1:16" ht="15.6" x14ac:dyDescent="0.3">
      <c r="A1061" s="17"/>
      <c r="B1061" s="2" t="s">
        <v>442</v>
      </c>
      <c r="P1061" s="18"/>
    </row>
    <row r="1062" spans="1:16" ht="15.6" x14ac:dyDescent="0.3">
      <c r="A1062" s="17"/>
      <c r="B1062" s="2" t="s">
        <v>100</v>
      </c>
      <c r="P1062" s="18"/>
    </row>
    <row r="1063" spans="1:16" ht="15.6" x14ac:dyDescent="0.3">
      <c r="A1063" s="17">
        <v>25</v>
      </c>
      <c r="B1063" s="2" t="s">
        <v>381</v>
      </c>
      <c r="P1063" s="18"/>
    </row>
    <row r="1064" spans="1:16" ht="15.6" x14ac:dyDescent="0.3">
      <c r="A1064" s="17"/>
      <c r="B1064" s="2" t="s">
        <v>64</v>
      </c>
      <c r="P1064" s="18"/>
    </row>
    <row r="1065" spans="1:16" ht="15.6" x14ac:dyDescent="0.3">
      <c r="A1065" s="17"/>
      <c r="B1065" s="2" t="s">
        <v>71</v>
      </c>
      <c r="P1065" s="18"/>
    </row>
    <row r="1066" spans="1:16" ht="15.6" x14ac:dyDescent="0.3">
      <c r="A1066" s="17">
        <v>28</v>
      </c>
      <c r="B1066" s="2" t="s">
        <v>443</v>
      </c>
      <c r="P1066" s="18"/>
    </row>
    <row r="1067" spans="1:16" ht="15.6" x14ac:dyDescent="0.3">
      <c r="P1067" s="18"/>
    </row>
    <row r="1068" spans="1:16" ht="15.6" x14ac:dyDescent="0.3">
      <c r="P1068" s="18"/>
    </row>
    <row r="1069" spans="1:16" ht="15.6" x14ac:dyDescent="0.3">
      <c r="G1069" s="3"/>
      <c r="H1069" s="3"/>
      <c r="I1069" s="3"/>
      <c r="P1069" s="18"/>
    </row>
    <row r="1070" spans="1:16" ht="15.6" x14ac:dyDescent="0.3">
      <c r="A1070" s="11"/>
      <c r="B1070" s="12" t="s">
        <v>444</v>
      </c>
      <c r="C1070" s="11"/>
      <c r="D1070" s="11"/>
      <c r="E1070" s="11"/>
      <c r="F1070" s="11"/>
      <c r="G1070" s="13" t="s">
        <v>445</v>
      </c>
      <c r="H1070" s="14"/>
      <c r="I1070" s="14"/>
      <c r="J1070" s="11"/>
      <c r="K1070" s="11"/>
      <c r="L1070" s="11"/>
      <c r="M1070" s="15"/>
      <c r="N1070" s="11"/>
      <c r="O1070" s="15"/>
      <c r="P1070" s="16"/>
    </row>
    <row r="1071" spans="1:16" ht="15.6" x14ac:dyDescent="0.3">
      <c r="A1071" s="17">
        <v>1</v>
      </c>
      <c r="B1071" s="2" t="s">
        <v>68</v>
      </c>
      <c r="G1071" s="19" t="s">
        <v>21</v>
      </c>
      <c r="P1071" s="18"/>
    </row>
    <row r="1072" spans="1:16" ht="15.6" x14ac:dyDescent="0.3">
      <c r="A1072" s="17">
        <v>2</v>
      </c>
      <c r="B1072" s="2" t="s">
        <v>414</v>
      </c>
      <c r="C1072" s="1" t="s">
        <v>220</v>
      </c>
      <c r="D1072" s="1">
        <v>28</v>
      </c>
      <c r="E1072" s="1">
        <v>8</v>
      </c>
      <c r="F1072" s="1">
        <v>2012</v>
      </c>
      <c r="G1072" s="20" t="s">
        <v>68</v>
      </c>
      <c r="H1072" s="1" t="s">
        <v>15</v>
      </c>
      <c r="I1072" s="2" t="s">
        <v>44</v>
      </c>
      <c r="J1072" s="1">
        <v>2</v>
      </c>
      <c r="K1072" s="1" t="s">
        <v>15</v>
      </c>
      <c r="L1072" s="1">
        <v>0</v>
      </c>
      <c r="M1072" s="2" t="s">
        <v>446</v>
      </c>
      <c r="N1072" s="1">
        <v>279</v>
      </c>
      <c r="O1072" s="1"/>
      <c r="P1072" s="18"/>
    </row>
    <row r="1073" spans="1:16" ht="15.6" x14ac:dyDescent="0.3">
      <c r="A1073" s="17">
        <v>3</v>
      </c>
      <c r="B1073" s="2" t="s">
        <v>3</v>
      </c>
      <c r="C1073" s="1" t="s">
        <v>294</v>
      </c>
      <c r="D1073" s="1">
        <v>30</v>
      </c>
      <c r="E1073" s="1">
        <v>8</v>
      </c>
      <c r="F1073" s="1">
        <v>2012</v>
      </c>
      <c r="G1073" s="2" t="s">
        <v>44</v>
      </c>
      <c r="H1073" s="1" t="s">
        <v>15</v>
      </c>
      <c r="I1073" s="20" t="s">
        <v>68</v>
      </c>
      <c r="J1073" s="1">
        <v>1</v>
      </c>
      <c r="K1073" s="1" t="s">
        <v>15</v>
      </c>
      <c r="L1073" s="1">
        <v>2</v>
      </c>
      <c r="M1073" s="2" t="s">
        <v>447</v>
      </c>
      <c r="N1073" s="1">
        <v>212</v>
      </c>
      <c r="O1073" s="1"/>
      <c r="P1073" s="18"/>
    </row>
    <row r="1074" spans="1:16" ht="15.6" x14ac:dyDescent="0.3">
      <c r="A1074" s="17">
        <v>4</v>
      </c>
      <c r="B1074" s="2" t="s">
        <v>44</v>
      </c>
      <c r="G1074" s="19"/>
      <c r="O1074" s="1"/>
      <c r="P1074" s="18"/>
    </row>
    <row r="1075" spans="1:16" ht="15.6" x14ac:dyDescent="0.3">
      <c r="A1075" s="17">
        <v>5</v>
      </c>
      <c r="B1075" s="2" t="s">
        <v>46</v>
      </c>
      <c r="C1075" s="1" t="s">
        <v>220</v>
      </c>
      <c r="D1075" s="1">
        <v>28</v>
      </c>
      <c r="E1075" s="1">
        <v>8</v>
      </c>
      <c r="F1075" s="1">
        <v>2012</v>
      </c>
      <c r="G1075" s="2" t="s">
        <v>3</v>
      </c>
      <c r="H1075" s="1" t="s">
        <v>15</v>
      </c>
      <c r="I1075" s="20" t="s">
        <v>414</v>
      </c>
      <c r="J1075" s="1">
        <v>1</v>
      </c>
      <c r="K1075" s="1" t="s">
        <v>15</v>
      </c>
      <c r="L1075" s="1">
        <v>2</v>
      </c>
      <c r="M1075" s="2" t="s">
        <v>448</v>
      </c>
      <c r="N1075" s="1">
        <v>142</v>
      </c>
      <c r="O1075" s="1"/>
      <c r="P1075" s="18"/>
    </row>
    <row r="1076" spans="1:16" ht="15.6" x14ac:dyDescent="0.3">
      <c r="A1076" s="17">
        <v>6</v>
      </c>
      <c r="B1076" s="2" t="s">
        <v>73</v>
      </c>
      <c r="C1076" s="1" t="s">
        <v>294</v>
      </c>
      <c r="D1076" s="1">
        <v>30</v>
      </c>
      <c r="E1076" s="1">
        <v>8</v>
      </c>
      <c r="F1076" s="1">
        <v>2012</v>
      </c>
      <c r="G1076" s="20" t="s">
        <v>414</v>
      </c>
      <c r="H1076" s="1" t="s">
        <v>15</v>
      </c>
      <c r="I1076" s="2" t="s">
        <v>3</v>
      </c>
      <c r="J1076" s="1">
        <v>2</v>
      </c>
      <c r="K1076" s="1" t="s">
        <v>15</v>
      </c>
      <c r="L1076" s="1">
        <v>0</v>
      </c>
      <c r="M1076" s="2" t="s">
        <v>449</v>
      </c>
      <c r="N1076" s="1">
        <v>214</v>
      </c>
      <c r="O1076" s="1"/>
      <c r="P1076" s="18"/>
    </row>
    <row r="1077" spans="1:16" ht="15.6" x14ac:dyDescent="0.3">
      <c r="A1077" s="17">
        <v>7</v>
      </c>
      <c r="B1077" s="2" t="s">
        <v>80</v>
      </c>
      <c r="G1077" s="3"/>
      <c r="O1077" s="1"/>
      <c r="P1077" s="18"/>
    </row>
    <row r="1078" spans="1:16" ht="15.6" x14ac:dyDescent="0.3">
      <c r="A1078" s="17">
        <v>8</v>
      </c>
      <c r="B1078" s="2" t="s">
        <v>67</v>
      </c>
      <c r="G1078" s="19" t="s">
        <v>22</v>
      </c>
      <c r="O1078" s="1"/>
      <c r="P1078" s="18"/>
    </row>
    <row r="1079" spans="1:16" ht="15.6" x14ac:dyDescent="0.3">
      <c r="A1079" s="17">
        <v>9</v>
      </c>
      <c r="B1079" s="2" t="s">
        <v>77</v>
      </c>
      <c r="C1079" s="1" t="s">
        <v>294</v>
      </c>
      <c r="D1079" s="1">
        <v>6</v>
      </c>
      <c r="E1079" s="1">
        <v>9</v>
      </c>
      <c r="F1079" s="1">
        <v>2012</v>
      </c>
      <c r="G1079" s="20" t="s">
        <v>3</v>
      </c>
      <c r="H1079" s="1" t="s">
        <v>15</v>
      </c>
      <c r="I1079" s="2" t="s">
        <v>44</v>
      </c>
      <c r="J1079" s="1">
        <v>2</v>
      </c>
      <c r="K1079" s="1" t="s">
        <v>15</v>
      </c>
      <c r="L1079" s="1">
        <v>1</v>
      </c>
      <c r="M1079" s="2" t="s">
        <v>450</v>
      </c>
      <c r="N1079" s="1">
        <v>116</v>
      </c>
      <c r="O1079" s="1"/>
      <c r="P1079" s="18"/>
    </row>
    <row r="1080" spans="1:16" ht="15.6" x14ac:dyDescent="0.3">
      <c r="A1080" s="17">
        <v>10</v>
      </c>
      <c r="B1080" s="2" t="s">
        <v>66</v>
      </c>
      <c r="C1080" s="1" t="s">
        <v>294</v>
      </c>
      <c r="D1080" s="1">
        <v>13</v>
      </c>
      <c r="E1080" s="1">
        <v>9</v>
      </c>
      <c r="F1080" s="1">
        <v>2012</v>
      </c>
      <c r="G1080" s="20" t="s">
        <v>44</v>
      </c>
      <c r="H1080" s="1" t="s">
        <v>15</v>
      </c>
      <c r="I1080" s="2" t="s">
        <v>3</v>
      </c>
      <c r="J1080" s="1">
        <v>1</v>
      </c>
      <c r="K1080" s="1" t="s">
        <v>15</v>
      </c>
      <c r="L1080" s="1">
        <v>0</v>
      </c>
      <c r="M1080" s="2" t="s">
        <v>451</v>
      </c>
      <c r="N1080" s="1">
        <v>215</v>
      </c>
      <c r="O1080" s="1"/>
      <c r="P1080" s="18"/>
    </row>
    <row r="1081" spans="1:16" ht="15.6" x14ac:dyDescent="0.3">
      <c r="A1081" s="17">
        <v>11</v>
      </c>
      <c r="B1081" s="2" t="s">
        <v>353</v>
      </c>
      <c r="C1081" s="1" t="s">
        <v>292</v>
      </c>
      <c r="D1081" s="1">
        <v>16</v>
      </c>
      <c r="E1081" s="1">
        <v>9</v>
      </c>
      <c r="F1081" s="1">
        <v>2012</v>
      </c>
      <c r="G1081" s="20" t="s">
        <v>3</v>
      </c>
      <c r="H1081" s="1" t="s">
        <v>15</v>
      </c>
      <c r="I1081" s="2" t="s">
        <v>44</v>
      </c>
      <c r="J1081" s="1">
        <v>2</v>
      </c>
      <c r="K1081" s="1" t="s">
        <v>15</v>
      </c>
      <c r="L1081" s="1">
        <v>1</v>
      </c>
      <c r="M1081" s="2" t="s">
        <v>452</v>
      </c>
      <c r="N1081" s="1">
        <v>246</v>
      </c>
      <c r="O1081" s="1"/>
      <c r="P1081" s="18"/>
    </row>
    <row r="1082" spans="1:16" ht="15.6" x14ac:dyDescent="0.3">
      <c r="A1082" s="17"/>
      <c r="B1082" s="2" t="s">
        <v>90</v>
      </c>
      <c r="G1082" s="3"/>
      <c r="I1082" s="3"/>
      <c r="O1082" s="1"/>
      <c r="P1082" s="18"/>
    </row>
    <row r="1083" spans="1:16" ht="15.6" x14ac:dyDescent="0.3">
      <c r="A1083" s="17">
        <v>13</v>
      </c>
      <c r="B1083" s="2" t="s">
        <v>381</v>
      </c>
      <c r="G1083" s="19" t="s">
        <v>13</v>
      </c>
      <c r="O1083" s="1"/>
      <c r="P1083" s="18"/>
    </row>
    <row r="1084" spans="1:16" ht="15.6" x14ac:dyDescent="0.3">
      <c r="A1084" s="17"/>
      <c r="B1084" s="2" t="s">
        <v>438</v>
      </c>
      <c r="C1084" s="1" t="s">
        <v>294</v>
      </c>
      <c r="D1084" s="1">
        <v>6</v>
      </c>
      <c r="E1084" s="1">
        <v>9</v>
      </c>
      <c r="F1084" s="1">
        <v>2012</v>
      </c>
      <c r="G1084" s="20" t="s">
        <v>68</v>
      </c>
      <c r="H1084" s="1" t="s">
        <v>15</v>
      </c>
      <c r="I1084" s="2" t="s">
        <v>414</v>
      </c>
      <c r="J1084" s="1">
        <v>2</v>
      </c>
      <c r="K1084" s="1" t="s">
        <v>15</v>
      </c>
      <c r="L1084" s="1">
        <v>0</v>
      </c>
      <c r="M1084" s="2" t="s">
        <v>453</v>
      </c>
      <c r="N1084" s="1">
        <v>116</v>
      </c>
      <c r="O1084" s="1"/>
      <c r="P1084" s="18"/>
    </row>
    <row r="1085" spans="1:16" ht="15.6" x14ac:dyDescent="0.3">
      <c r="A1085" s="17"/>
      <c r="B1085" s="2" t="s">
        <v>276</v>
      </c>
      <c r="C1085" s="1" t="s">
        <v>292</v>
      </c>
      <c r="D1085" s="1">
        <v>9</v>
      </c>
      <c r="E1085" s="1">
        <v>9</v>
      </c>
      <c r="F1085" s="1">
        <v>2012</v>
      </c>
      <c r="G1085" s="2" t="s">
        <v>414</v>
      </c>
      <c r="H1085" s="3" t="s">
        <v>15</v>
      </c>
      <c r="I1085" s="20" t="s">
        <v>68</v>
      </c>
      <c r="J1085" s="1">
        <v>1</v>
      </c>
      <c r="K1085" s="1" t="s">
        <v>15</v>
      </c>
      <c r="L1085" s="1">
        <v>2</v>
      </c>
      <c r="M1085" s="2" t="s">
        <v>454</v>
      </c>
      <c r="N1085" s="1">
        <v>312</v>
      </c>
      <c r="O1085" s="1"/>
      <c r="P1085" s="18"/>
    </row>
    <row r="1086" spans="1:16" ht="15.6" x14ac:dyDescent="0.3">
      <c r="A1086" s="17"/>
      <c r="B1086" s="2" t="s">
        <v>455</v>
      </c>
      <c r="O1086" s="1"/>
      <c r="P1086" s="18"/>
    </row>
    <row r="1087" spans="1:16" ht="15.6" x14ac:dyDescent="0.3">
      <c r="A1087" s="17">
        <v>17</v>
      </c>
      <c r="B1087" s="2" t="s">
        <v>443</v>
      </c>
      <c r="O1087" s="1"/>
      <c r="P1087" s="18"/>
    </row>
    <row r="1088" spans="1:16" ht="15.6" x14ac:dyDescent="0.3">
      <c r="A1088" s="17"/>
      <c r="B1088" s="2" t="s">
        <v>63</v>
      </c>
      <c r="O1088" s="1"/>
      <c r="P1088" s="18"/>
    </row>
    <row r="1089" spans="1:16" ht="15.6" x14ac:dyDescent="0.3">
      <c r="A1089" s="17"/>
      <c r="B1089" s="2" t="s">
        <v>347</v>
      </c>
      <c r="O1089" s="1"/>
      <c r="P1089" s="18"/>
    </row>
    <row r="1090" spans="1:16" ht="15.6" x14ac:dyDescent="0.3">
      <c r="A1090" s="17"/>
      <c r="B1090" s="2" t="s">
        <v>456</v>
      </c>
      <c r="O1090" s="1"/>
      <c r="P1090" s="18"/>
    </row>
    <row r="1091" spans="1:16" ht="15.6" x14ac:dyDescent="0.3">
      <c r="A1091" s="17">
        <v>21</v>
      </c>
      <c r="B1091" s="2" t="s">
        <v>87</v>
      </c>
      <c r="O1091" s="1"/>
      <c r="P1091" s="18"/>
    </row>
    <row r="1092" spans="1:16" ht="15.6" x14ac:dyDescent="0.3">
      <c r="A1092" s="17"/>
      <c r="B1092" s="2" t="s">
        <v>64</v>
      </c>
      <c r="O1092" s="1"/>
      <c r="P1092" s="18"/>
    </row>
    <row r="1093" spans="1:16" ht="15.6" x14ac:dyDescent="0.3">
      <c r="A1093" s="17"/>
      <c r="B1093" s="2" t="s">
        <v>71</v>
      </c>
      <c r="O1093" s="1"/>
      <c r="P1093" s="18"/>
    </row>
    <row r="1094" spans="1:16" ht="15.6" x14ac:dyDescent="0.3">
      <c r="A1094" s="17"/>
      <c r="B1094" s="2" t="s">
        <v>331</v>
      </c>
      <c r="O1094" s="1"/>
      <c r="P1094" s="18"/>
    </row>
    <row r="1095" spans="1:16" ht="15.6" x14ac:dyDescent="0.3">
      <c r="A1095" s="17">
        <v>25</v>
      </c>
      <c r="B1095" s="2" t="s">
        <v>442</v>
      </c>
      <c r="O1095" s="1"/>
      <c r="P1095" s="18"/>
    </row>
    <row r="1096" spans="1:16" ht="15.6" x14ac:dyDescent="0.3">
      <c r="A1096" s="17"/>
      <c r="B1096" s="2" t="s">
        <v>57</v>
      </c>
      <c r="O1096" s="1"/>
      <c r="P1096" s="18"/>
    </row>
    <row r="1097" spans="1:16" ht="15.6" x14ac:dyDescent="0.3">
      <c r="A1097" s="17"/>
      <c r="B1097" s="2" t="s">
        <v>457</v>
      </c>
      <c r="O1097" s="1"/>
      <c r="P1097" s="18"/>
    </row>
    <row r="1098" spans="1:16" ht="15.6" x14ac:dyDescent="0.3">
      <c r="A1098" s="17"/>
      <c r="B1098" s="2" t="s">
        <v>458</v>
      </c>
      <c r="O1098" s="1"/>
      <c r="P1098" s="18"/>
    </row>
    <row r="1099" spans="1:16" ht="15.6" x14ac:dyDescent="0.3">
      <c r="O1099" s="1"/>
      <c r="P1099" s="18"/>
    </row>
    <row r="1100" spans="1:16" ht="15.6" x14ac:dyDescent="0.3">
      <c r="G1100" s="3"/>
      <c r="H1100" s="3"/>
      <c r="I1100" s="3"/>
      <c r="P1100" s="18"/>
    </row>
    <row r="1101" spans="1:16" ht="15.6" x14ac:dyDescent="0.3">
      <c r="A1101" s="11"/>
      <c r="B1101" s="12" t="s">
        <v>459</v>
      </c>
      <c r="C1101" s="11"/>
      <c r="D1101" s="11"/>
      <c r="E1101" s="11"/>
      <c r="F1101" s="11"/>
      <c r="G1101" s="13" t="s">
        <v>460</v>
      </c>
      <c r="H1101" s="14"/>
      <c r="I1101" s="14"/>
      <c r="J1101" s="11"/>
      <c r="K1101" s="11"/>
      <c r="L1101" s="11"/>
      <c r="M1101" s="15"/>
      <c r="N1101" s="11"/>
      <c r="O1101" s="15"/>
      <c r="P1101" s="16"/>
    </row>
    <row r="1102" spans="1:16" ht="15.6" x14ac:dyDescent="0.3">
      <c r="A1102" s="17">
        <v>1</v>
      </c>
      <c r="B1102" s="2" t="s">
        <v>68</v>
      </c>
      <c r="G1102" s="19" t="s">
        <v>21</v>
      </c>
      <c r="P1102" s="21"/>
    </row>
    <row r="1103" spans="1:16" ht="15.6" x14ac:dyDescent="0.3">
      <c r="A1103" s="17">
        <v>2</v>
      </c>
      <c r="B1103" s="2" t="s">
        <v>353</v>
      </c>
      <c r="C1103" s="1" t="s">
        <v>224</v>
      </c>
      <c r="D1103" s="1">
        <v>19</v>
      </c>
      <c r="E1103" s="1">
        <v>8</v>
      </c>
      <c r="F1103" s="1">
        <v>2013</v>
      </c>
      <c r="G1103" s="2" t="s">
        <v>73</v>
      </c>
      <c r="H1103" s="1" t="s">
        <v>15</v>
      </c>
      <c r="I1103" s="20" t="s">
        <v>353</v>
      </c>
      <c r="J1103" s="1">
        <v>1</v>
      </c>
      <c r="K1103" s="1" t="s">
        <v>15</v>
      </c>
      <c r="L1103" s="1">
        <v>2</v>
      </c>
      <c r="M1103" s="2" t="s">
        <v>461</v>
      </c>
      <c r="N1103" s="1">
        <v>195</v>
      </c>
      <c r="O1103" s="1"/>
      <c r="P1103" s="22"/>
    </row>
    <row r="1104" spans="1:16" ht="15.6" x14ac:dyDescent="0.3">
      <c r="A1104" s="17">
        <v>3</v>
      </c>
      <c r="B1104" s="2" t="s">
        <v>46</v>
      </c>
      <c r="C1104" s="1" t="s">
        <v>222</v>
      </c>
      <c r="D1104" s="1">
        <v>23</v>
      </c>
      <c r="E1104" s="1">
        <v>8</v>
      </c>
      <c r="F1104" s="1">
        <v>2013</v>
      </c>
      <c r="G1104" s="20" t="s">
        <v>353</v>
      </c>
      <c r="H1104" s="1" t="s">
        <v>15</v>
      </c>
      <c r="I1104" s="2" t="s">
        <v>73</v>
      </c>
      <c r="J1104" s="1">
        <v>2</v>
      </c>
      <c r="K1104" s="1" t="s">
        <v>15</v>
      </c>
      <c r="L1104" s="1">
        <v>0</v>
      </c>
      <c r="M1104" s="2" t="s">
        <v>462</v>
      </c>
      <c r="N1104" s="1">
        <v>206</v>
      </c>
      <c r="O1104" s="1"/>
      <c r="P1104" s="22"/>
    </row>
    <row r="1105" spans="1:16" ht="15.6" x14ac:dyDescent="0.3">
      <c r="A1105" s="17">
        <v>4</v>
      </c>
      <c r="B1105" s="2" t="s">
        <v>73</v>
      </c>
      <c r="G1105" s="19"/>
      <c r="O1105" s="1"/>
      <c r="P1105" s="22"/>
    </row>
    <row r="1106" spans="1:16" ht="15.6" x14ac:dyDescent="0.3">
      <c r="A1106" s="17">
        <v>5</v>
      </c>
      <c r="B1106" s="2" t="s">
        <v>44</v>
      </c>
      <c r="C1106" s="1" t="s">
        <v>224</v>
      </c>
      <c r="D1106" s="1">
        <v>19</v>
      </c>
      <c r="E1106" s="1">
        <v>8</v>
      </c>
      <c r="F1106" s="1">
        <v>2013</v>
      </c>
      <c r="G1106" s="2" t="s">
        <v>46</v>
      </c>
      <c r="H1106" s="1" t="s">
        <v>15</v>
      </c>
      <c r="I1106" s="20" t="s">
        <v>68</v>
      </c>
      <c r="J1106" s="1">
        <v>1</v>
      </c>
      <c r="K1106" s="1" t="s">
        <v>15</v>
      </c>
      <c r="L1106" s="1">
        <v>2</v>
      </c>
      <c r="M1106" s="2" t="s">
        <v>463</v>
      </c>
      <c r="N1106" s="1">
        <v>139</v>
      </c>
      <c r="O1106" s="1"/>
      <c r="P1106" s="22"/>
    </row>
    <row r="1107" spans="1:16" ht="15.6" x14ac:dyDescent="0.3">
      <c r="A1107" s="17">
        <v>6</v>
      </c>
      <c r="B1107" s="2" t="s">
        <v>414</v>
      </c>
      <c r="C1107" s="1" t="s">
        <v>222</v>
      </c>
      <c r="D1107" s="1">
        <v>23</v>
      </c>
      <c r="E1107" s="1">
        <v>8</v>
      </c>
      <c r="F1107" s="1">
        <v>2013</v>
      </c>
      <c r="G1107" s="20" t="s">
        <v>68</v>
      </c>
      <c r="H1107" s="1" t="s">
        <v>15</v>
      </c>
      <c r="I1107" s="2" t="s">
        <v>46</v>
      </c>
      <c r="J1107" s="1">
        <v>1</v>
      </c>
      <c r="K1107" s="1" t="s">
        <v>15</v>
      </c>
      <c r="L1107" s="1">
        <v>0</v>
      </c>
      <c r="M1107" s="2" t="s">
        <v>280</v>
      </c>
      <c r="N1107" s="1">
        <v>364</v>
      </c>
      <c r="O1107" s="1"/>
      <c r="P1107" s="22"/>
    </row>
    <row r="1108" spans="1:16" ht="15.6" x14ac:dyDescent="0.3">
      <c r="A1108" s="17">
        <v>7</v>
      </c>
      <c r="B1108" s="2" t="s">
        <v>381</v>
      </c>
      <c r="G1108" s="3"/>
      <c r="O1108" s="1"/>
      <c r="P1108" s="22"/>
    </row>
    <row r="1109" spans="1:16" ht="15.6" x14ac:dyDescent="0.3">
      <c r="A1109" s="17">
        <v>8</v>
      </c>
      <c r="B1109" s="2" t="s">
        <v>3</v>
      </c>
      <c r="G1109" s="19" t="s">
        <v>22</v>
      </c>
      <c r="O1109" s="1"/>
      <c r="P1109" s="22"/>
    </row>
    <row r="1110" spans="1:16" ht="15.6" x14ac:dyDescent="0.3">
      <c r="A1110" s="17">
        <v>9</v>
      </c>
      <c r="B1110" s="2" t="s">
        <v>400</v>
      </c>
      <c r="C1110" s="1" t="s">
        <v>224</v>
      </c>
      <c r="D1110" s="1">
        <v>2</v>
      </c>
      <c r="E1110" s="1">
        <v>9</v>
      </c>
      <c r="F1110" s="1">
        <v>2013</v>
      </c>
      <c r="G1110" s="20" t="s">
        <v>73</v>
      </c>
      <c r="H1110" s="1" t="s">
        <v>15</v>
      </c>
      <c r="I1110" s="2" t="s">
        <v>46</v>
      </c>
      <c r="J1110" s="1">
        <v>2</v>
      </c>
      <c r="K1110" s="1" t="s">
        <v>15</v>
      </c>
      <c r="L1110" s="1">
        <v>1</v>
      </c>
      <c r="M1110" s="2" t="s">
        <v>464</v>
      </c>
      <c r="N1110" s="1">
        <v>134</v>
      </c>
      <c r="O1110" s="1"/>
      <c r="P1110" s="22"/>
    </row>
    <row r="1111" spans="1:16" ht="15.6" x14ac:dyDescent="0.3">
      <c r="A1111" s="17">
        <v>10</v>
      </c>
      <c r="B1111" s="2" t="s">
        <v>87</v>
      </c>
      <c r="C1111" s="1" t="s">
        <v>294</v>
      </c>
      <c r="D1111" s="1">
        <v>5</v>
      </c>
      <c r="E1111" s="1">
        <v>9</v>
      </c>
      <c r="F1111" s="1">
        <v>2013</v>
      </c>
      <c r="G1111" s="20" t="s">
        <v>46</v>
      </c>
      <c r="H1111" s="1" t="s">
        <v>15</v>
      </c>
      <c r="I1111" s="2" t="s">
        <v>73</v>
      </c>
      <c r="J1111" s="1">
        <v>2</v>
      </c>
      <c r="K1111" s="1" t="s">
        <v>15</v>
      </c>
      <c r="L1111" s="1">
        <v>0</v>
      </c>
      <c r="M1111" s="2" t="s">
        <v>465</v>
      </c>
      <c r="N1111" s="1">
        <v>104</v>
      </c>
      <c r="O1111" s="1"/>
      <c r="P1111" s="22"/>
    </row>
    <row r="1112" spans="1:16" ht="15.6" x14ac:dyDescent="0.3">
      <c r="A1112" s="17">
        <v>11</v>
      </c>
      <c r="B1112" s="2" t="s">
        <v>118</v>
      </c>
      <c r="C1112" s="1" t="s">
        <v>328</v>
      </c>
      <c r="D1112" s="1">
        <v>7</v>
      </c>
      <c r="E1112" s="1">
        <v>9</v>
      </c>
      <c r="F1112" s="1">
        <v>2013</v>
      </c>
      <c r="G1112" s="2" t="s">
        <v>73</v>
      </c>
      <c r="H1112" s="1" t="s">
        <v>15</v>
      </c>
      <c r="I1112" s="20" t="s">
        <v>46</v>
      </c>
      <c r="J1112" s="1">
        <v>0</v>
      </c>
      <c r="K1112" s="1" t="s">
        <v>15</v>
      </c>
      <c r="L1112" s="1">
        <v>1</v>
      </c>
      <c r="M1112" s="2" t="s">
        <v>466</v>
      </c>
      <c r="N1112" s="1">
        <v>125</v>
      </c>
      <c r="O1112" s="1"/>
      <c r="P1112" s="22"/>
    </row>
    <row r="1113" spans="1:16" ht="15.6" x14ac:dyDescent="0.3">
      <c r="A1113" s="17"/>
      <c r="B1113" s="2" t="s">
        <v>442</v>
      </c>
      <c r="G1113" s="3"/>
      <c r="I1113" s="3"/>
      <c r="O1113" s="1"/>
      <c r="P1113" s="22"/>
    </row>
    <row r="1114" spans="1:16" ht="15.6" x14ac:dyDescent="0.3">
      <c r="A1114" s="17">
        <v>13</v>
      </c>
      <c r="B1114" s="2" t="s">
        <v>66</v>
      </c>
      <c r="G1114" s="19" t="s">
        <v>13</v>
      </c>
      <c r="O1114" s="1"/>
      <c r="P1114" s="22"/>
    </row>
    <row r="1115" spans="1:16" ht="15.6" x14ac:dyDescent="0.3">
      <c r="A1115" s="17"/>
      <c r="B1115" s="2" t="s">
        <v>80</v>
      </c>
      <c r="C1115" s="1" t="s">
        <v>222</v>
      </c>
      <c r="D1115" s="1">
        <v>30</v>
      </c>
      <c r="E1115" s="1">
        <v>8</v>
      </c>
      <c r="F1115" s="1">
        <v>2013</v>
      </c>
      <c r="G1115" s="20" t="s">
        <v>68</v>
      </c>
      <c r="H1115" s="1" t="s">
        <v>15</v>
      </c>
      <c r="I1115" s="2" t="s">
        <v>353</v>
      </c>
      <c r="J1115" s="1">
        <v>2</v>
      </c>
      <c r="K1115" s="1" t="s">
        <v>15</v>
      </c>
      <c r="L1115" s="1">
        <v>1</v>
      </c>
      <c r="M1115" s="2" t="s">
        <v>467</v>
      </c>
      <c r="N1115" s="1">
        <v>454</v>
      </c>
      <c r="O1115" s="1"/>
      <c r="P1115" s="22"/>
    </row>
    <row r="1116" spans="1:16" ht="15.6" x14ac:dyDescent="0.3">
      <c r="A1116" s="17"/>
      <c r="B1116" s="2" t="s">
        <v>90</v>
      </c>
      <c r="C1116" s="1" t="s">
        <v>224</v>
      </c>
      <c r="D1116" s="1">
        <v>2</v>
      </c>
      <c r="E1116" s="1">
        <v>9</v>
      </c>
      <c r="F1116" s="1">
        <v>2013</v>
      </c>
      <c r="G1116" s="2" t="s">
        <v>353</v>
      </c>
      <c r="H1116" s="3" t="s">
        <v>15</v>
      </c>
      <c r="I1116" s="20" t="s">
        <v>68</v>
      </c>
      <c r="J1116" s="1">
        <v>1</v>
      </c>
      <c r="K1116" s="1" t="s">
        <v>15</v>
      </c>
      <c r="L1116" s="1">
        <v>2</v>
      </c>
      <c r="M1116" s="2" t="s">
        <v>468</v>
      </c>
      <c r="N1116" s="1">
        <v>264</v>
      </c>
      <c r="O1116" s="1"/>
      <c r="P1116" s="22"/>
    </row>
    <row r="1117" spans="1:16" ht="15.6" x14ac:dyDescent="0.3">
      <c r="A1117" s="17"/>
      <c r="B1117" s="2" t="s">
        <v>77</v>
      </c>
      <c r="O1117" s="1"/>
      <c r="P1117" s="22"/>
    </row>
    <row r="1118" spans="1:16" ht="15.6" x14ac:dyDescent="0.3">
      <c r="A1118" s="17">
        <v>17</v>
      </c>
      <c r="B1118" s="2" t="s">
        <v>67</v>
      </c>
      <c r="O1118" s="1"/>
      <c r="P1118" s="22"/>
    </row>
    <row r="1119" spans="1:16" ht="15.6" x14ac:dyDescent="0.3">
      <c r="A1119" s="17"/>
      <c r="B1119" s="2" t="s">
        <v>438</v>
      </c>
      <c r="O1119" s="1"/>
      <c r="P1119" s="22"/>
    </row>
    <row r="1120" spans="1:16" ht="15.6" x14ac:dyDescent="0.3">
      <c r="A1120" s="17"/>
      <c r="B1120" s="2" t="s">
        <v>100</v>
      </c>
      <c r="O1120" s="1"/>
      <c r="P1120" s="18"/>
    </row>
    <row r="1121" spans="1:16" ht="15.6" x14ac:dyDescent="0.3">
      <c r="A1121" s="17"/>
      <c r="B1121" s="2" t="s">
        <v>443</v>
      </c>
      <c r="O1121" s="1"/>
      <c r="P1121" s="18"/>
    </row>
    <row r="1122" spans="1:16" ht="15.6" x14ac:dyDescent="0.3">
      <c r="A1122" s="17">
        <v>21</v>
      </c>
      <c r="B1122" s="2" t="s">
        <v>243</v>
      </c>
      <c r="O1122" s="1"/>
      <c r="P1122" s="18"/>
    </row>
    <row r="1123" spans="1:16" ht="15.6" x14ac:dyDescent="0.3">
      <c r="A1123" s="17"/>
      <c r="B1123" s="2" t="s">
        <v>63</v>
      </c>
      <c r="O1123" s="1"/>
      <c r="P1123" s="18"/>
    </row>
    <row r="1124" spans="1:16" ht="15.6" x14ac:dyDescent="0.3">
      <c r="A1124" s="17"/>
      <c r="B1124" s="2" t="s">
        <v>24</v>
      </c>
      <c r="O1124" s="1"/>
      <c r="P1124" s="18"/>
    </row>
    <row r="1125" spans="1:16" ht="15.6" x14ac:dyDescent="0.3">
      <c r="A1125" s="17"/>
      <c r="B1125" s="2" t="s">
        <v>469</v>
      </c>
      <c r="O1125" s="1"/>
      <c r="P1125" s="18"/>
    </row>
    <row r="1126" spans="1:16" ht="15.6" x14ac:dyDescent="0.3">
      <c r="A1126" s="17">
        <v>25</v>
      </c>
      <c r="B1126" s="2" t="s">
        <v>397</v>
      </c>
      <c r="O1126" s="1"/>
      <c r="P1126" s="18"/>
    </row>
    <row r="1127" spans="1:16" ht="15.6" x14ac:dyDescent="0.3">
      <c r="A1127" s="17"/>
      <c r="O1127" s="1"/>
      <c r="P1127" s="18"/>
    </row>
    <row r="1128" spans="1:16" ht="15.6" x14ac:dyDescent="0.3">
      <c r="A1128" s="17"/>
      <c r="O1128" s="1"/>
      <c r="P1128" s="18"/>
    </row>
    <row r="1129" spans="1:16" ht="15.6" x14ac:dyDescent="0.3">
      <c r="A1129" s="11"/>
      <c r="B1129" s="12" t="s">
        <v>470</v>
      </c>
      <c r="C1129" s="11"/>
      <c r="D1129" s="11"/>
      <c r="E1129" s="11"/>
      <c r="F1129" s="11"/>
      <c r="G1129" s="13" t="s">
        <v>471</v>
      </c>
      <c r="H1129" s="14"/>
      <c r="I1129" s="14"/>
      <c r="J1129" s="11"/>
      <c r="K1129" s="11"/>
      <c r="L1129" s="11"/>
      <c r="M1129" s="15"/>
      <c r="N1129" s="11"/>
      <c r="O1129" s="15"/>
      <c r="P1129" s="16"/>
    </row>
    <row r="1130" spans="1:16" ht="15.6" x14ac:dyDescent="0.3">
      <c r="A1130" s="17">
        <v>1</v>
      </c>
      <c r="B1130" s="2" t="s">
        <v>3</v>
      </c>
      <c r="G1130" s="19" t="s">
        <v>21</v>
      </c>
      <c r="P1130" s="21"/>
    </row>
    <row r="1131" spans="1:16" ht="15.6" x14ac:dyDescent="0.3">
      <c r="A1131" s="17">
        <v>2</v>
      </c>
      <c r="B1131" s="2" t="s">
        <v>414</v>
      </c>
      <c r="C1131" s="1" t="s">
        <v>224</v>
      </c>
      <c r="D1131" s="1">
        <v>25</v>
      </c>
      <c r="E1131" s="1">
        <v>8</v>
      </c>
      <c r="F1131" s="1">
        <v>2014</v>
      </c>
      <c r="G1131" s="20" t="s">
        <v>414</v>
      </c>
      <c r="H1131" s="1" t="s">
        <v>15</v>
      </c>
      <c r="I1131" s="2" t="s">
        <v>381</v>
      </c>
      <c r="J1131" s="1">
        <v>2</v>
      </c>
      <c r="K1131" s="1" t="s">
        <v>15</v>
      </c>
      <c r="L1131" s="1">
        <v>0</v>
      </c>
      <c r="M1131" s="2" t="s">
        <v>472</v>
      </c>
      <c r="N1131" s="1">
        <v>186</v>
      </c>
      <c r="P1131" s="18"/>
    </row>
    <row r="1132" spans="1:16" ht="15.6" x14ac:dyDescent="0.3">
      <c r="A1132" s="17">
        <v>3</v>
      </c>
      <c r="B1132" s="2" t="s">
        <v>353</v>
      </c>
      <c r="C1132" s="1" t="s">
        <v>224</v>
      </c>
      <c r="D1132" s="1">
        <v>1</v>
      </c>
      <c r="E1132" s="1">
        <v>9</v>
      </c>
      <c r="F1132" s="1">
        <v>2014</v>
      </c>
      <c r="G1132" s="2" t="s">
        <v>381</v>
      </c>
      <c r="H1132" s="1" t="s">
        <v>15</v>
      </c>
      <c r="I1132" s="20" t="s">
        <v>414</v>
      </c>
      <c r="J1132" s="1">
        <v>0</v>
      </c>
      <c r="K1132" s="1" t="s">
        <v>15</v>
      </c>
      <c r="L1132" s="1">
        <v>2</v>
      </c>
      <c r="M1132" s="2" t="s">
        <v>473</v>
      </c>
      <c r="N1132" s="1">
        <v>165</v>
      </c>
      <c r="P1132" s="18"/>
    </row>
    <row r="1133" spans="1:16" ht="15.6" x14ac:dyDescent="0.3">
      <c r="A1133" s="17">
        <v>4</v>
      </c>
      <c r="B1133" s="2" t="s">
        <v>381</v>
      </c>
      <c r="G1133" s="19"/>
      <c r="P1133" s="18"/>
    </row>
    <row r="1134" spans="1:16" ht="15.6" x14ac:dyDescent="0.3">
      <c r="A1134" s="17">
        <v>5</v>
      </c>
      <c r="B1134" s="2" t="s">
        <v>73</v>
      </c>
      <c r="C1134" s="1" t="s">
        <v>224</v>
      </c>
      <c r="D1134" s="1">
        <v>25</v>
      </c>
      <c r="E1134" s="1">
        <v>8</v>
      </c>
      <c r="F1134" s="1">
        <v>2014</v>
      </c>
      <c r="G1134" s="20" t="s">
        <v>3</v>
      </c>
      <c r="H1134" s="1" t="s">
        <v>15</v>
      </c>
      <c r="I1134" s="2" t="s">
        <v>353</v>
      </c>
      <c r="J1134" s="1">
        <v>2</v>
      </c>
      <c r="K1134" s="1" t="s">
        <v>15</v>
      </c>
      <c r="L1134" s="1">
        <v>0</v>
      </c>
      <c r="M1134" s="2" t="s">
        <v>474</v>
      </c>
      <c r="N1134" s="1">
        <v>193</v>
      </c>
      <c r="P1134" s="18"/>
    </row>
    <row r="1135" spans="1:16" ht="15.6" x14ac:dyDescent="0.3">
      <c r="A1135" s="17">
        <v>6</v>
      </c>
      <c r="B1135" s="2" t="s">
        <v>400</v>
      </c>
      <c r="C1135" s="1" t="s">
        <v>224</v>
      </c>
      <c r="D1135" s="1">
        <v>1</v>
      </c>
      <c r="E1135" s="1">
        <v>9</v>
      </c>
      <c r="F1135" s="1">
        <v>2014</v>
      </c>
      <c r="G1135" s="2" t="s">
        <v>353</v>
      </c>
      <c r="H1135" s="1" t="s">
        <v>15</v>
      </c>
      <c r="I1135" s="20" t="s">
        <v>3</v>
      </c>
      <c r="J1135" s="1">
        <v>1</v>
      </c>
      <c r="K1135" s="1" t="s">
        <v>15</v>
      </c>
      <c r="L1135" s="1">
        <v>2</v>
      </c>
      <c r="M1135" s="2" t="s">
        <v>475</v>
      </c>
      <c r="N1135" s="1">
        <v>143</v>
      </c>
      <c r="P1135" s="18"/>
    </row>
    <row r="1136" spans="1:16" ht="15.6" x14ac:dyDescent="0.3">
      <c r="A1136" s="17">
        <v>7</v>
      </c>
      <c r="B1136" s="2" t="s">
        <v>68</v>
      </c>
      <c r="G1136" s="3"/>
      <c r="P1136" s="18"/>
    </row>
    <row r="1137" spans="1:16" ht="15.6" x14ac:dyDescent="0.3">
      <c r="A1137" s="17">
        <v>8</v>
      </c>
      <c r="B1137" s="2" t="s">
        <v>66</v>
      </c>
      <c r="G1137" s="19" t="s">
        <v>22</v>
      </c>
      <c r="P1137" s="18"/>
    </row>
    <row r="1138" spans="1:16" ht="15.6" x14ac:dyDescent="0.3">
      <c r="A1138" s="17">
        <v>9</v>
      </c>
      <c r="B1138" s="2" t="s">
        <v>46</v>
      </c>
      <c r="C1138" s="1" t="s">
        <v>294</v>
      </c>
      <c r="D1138" s="1">
        <v>11</v>
      </c>
      <c r="E1138" s="1">
        <v>9</v>
      </c>
      <c r="F1138" s="1">
        <v>2014</v>
      </c>
      <c r="G1138" s="2" t="s">
        <v>353</v>
      </c>
      <c r="H1138" s="1" t="s">
        <v>15</v>
      </c>
      <c r="I1138" s="20" t="s">
        <v>381</v>
      </c>
      <c r="J1138" s="1">
        <v>0</v>
      </c>
      <c r="K1138" s="1" t="s">
        <v>15</v>
      </c>
      <c r="L1138" s="1">
        <v>1</v>
      </c>
      <c r="M1138" s="2" t="s">
        <v>476</v>
      </c>
      <c r="N1138" s="1">
        <v>68</v>
      </c>
      <c r="P1138" s="18"/>
    </row>
    <row r="1139" spans="1:16" ht="15.6" x14ac:dyDescent="0.3">
      <c r="A1139" s="17">
        <v>10</v>
      </c>
      <c r="B1139" s="2" t="s">
        <v>44</v>
      </c>
      <c r="C1139" s="1" t="s">
        <v>220</v>
      </c>
      <c r="D1139" s="1">
        <v>16</v>
      </c>
      <c r="E1139" s="1">
        <v>9</v>
      </c>
      <c r="F1139" s="1">
        <v>2014</v>
      </c>
      <c r="G1139" s="20" t="s">
        <v>381</v>
      </c>
      <c r="H1139" s="1" t="s">
        <v>15</v>
      </c>
      <c r="I1139" s="2" t="s">
        <v>353</v>
      </c>
      <c r="J1139" s="1">
        <v>2</v>
      </c>
      <c r="K1139" s="1" t="s">
        <v>15</v>
      </c>
      <c r="L1139" s="1">
        <v>0</v>
      </c>
      <c r="M1139" s="2" t="s">
        <v>477</v>
      </c>
      <c r="N1139" s="1">
        <v>130</v>
      </c>
      <c r="P1139" s="18"/>
    </row>
    <row r="1140" spans="1:16" ht="15.6" x14ac:dyDescent="0.3">
      <c r="A1140" s="17">
        <v>11</v>
      </c>
      <c r="B1140" s="2" t="s">
        <v>19</v>
      </c>
      <c r="C1140" s="1" t="s">
        <v>294</v>
      </c>
      <c r="D1140" s="1">
        <v>18</v>
      </c>
      <c r="E1140" s="1">
        <v>9</v>
      </c>
      <c r="F1140" s="1">
        <v>2014</v>
      </c>
      <c r="G1140" s="20" t="s">
        <v>353</v>
      </c>
      <c r="H1140" s="1" t="s">
        <v>15</v>
      </c>
      <c r="I1140" s="2" t="s">
        <v>381</v>
      </c>
      <c r="J1140" s="1">
        <v>2</v>
      </c>
      <c r="K1140" s="1" t="s">
        <v>15</v>
      </c>
      <c r="L1140" s="1">
        <v>0</v>
      </c>
      <c r="M1140" s="2" t="s">
        <v>478</v>
      </c>
      <c r="N1140" s="1">
        <v>103</v>
      </c>
      <c r="P1140" s="18"/>
    </row>
    <row r="1141" spans="1:16" ht="15.6" x14ac:dyDescent="0.3">
      <c r="A1141" s="17"/>
      <c r="B1141" s="2" t="s">
        <v>118</v>
      </c>
      <c r="G1141" s="3"/>
      <c r="I1141" s="3"/>
      <c r="P1141" s="18"/>
    </row>
    <row r="1142" spans="1:16" ht="15.6" x14ac:dyDescent="0.3">
      <c r="A1142" s="17">
        <v>13</v>
      </c>
      <c r="B1142" s="2" t="s">
        <v>57</v>
      </c>
      <c r="G1142" s="19" t="s">
        <v>13</v>
      </c>
      <c r="P1142" s="18"/>
    </row>
    <row r="1143" spans="1:16" ht="15.6" x14ac:dyDescent="0.3">
      <c r="A1143" s="17"/>
      <c r="B1143" s="2" t="s">
        <v>243</v>
      </c>
      <c r="C1143" s="1" t="s">
        <v>479</v>
      </c>
      <c r="D1143" s="1">
        <v>10</v>
      </c>
      <c r="E1143" s="1">
        <v>9</v>
      </c>
      <c r="F1143" s="1">
        <v>2014</v>
      </c>
      <c r="G1143" s="2" t="s">
        <v>414</v>
      </c>
      <c r="H1143" s="3" t="s">
        <v>15</v>
      </c>
      <c r="I1143" s="20" t="s">
        <v>3</v>
      </c>
      <c r="J1143" s="1">
        <v>0</v>
      </c>
      <c r="K1143" s="1" t="s">
        <v>15</v>
      </c>
      <c r="L1143" s="1">
        <v>2</v>
      </c>
      <c r="M1143" s="2" t="s">
        <v>480</v>
      </c>
      <c r="N1143" s="1">
        <v>287</v>
      </c>
      <c r="P1143" s="18"/>
    </row>
    <row r="1144" spans="1:16" ht="15.6" x14ac:dyDescent="0.3">
      <c r="A1144" s="17"/>
      <c r="B1144" s="2" t="s">
        <v>64</v>
      </c>
      <c r="C1144" s="1" t="s">
        <v>220</v>
      </c>
      <c r="D1144" s="1">
        <v>16</v>
      </c>
      <c r="E1144" s="1">
        <v>9</v>
      </c>
      <c r="F1144" s="1">
        <v>2014</v>
      </c>
      <c r="G1144" s="20" t="s">
        <v>3</v>
      </c>
      <c r="H1144" s="1" t="s">
        <v>15</v>
      </c>
      <c r="I1144" s="2" t="s">
        <v>414</v>
      </c>
      <c r="J1144" s="1">
        <v>2</v>
      </c>
      <c r="K1144" s="1" t="s">
        <v>15</v>
      </c>
      <c r="L1144" s="1">
        <v>0</v>
      </c>
      <c r="M1144" s="2" t="s">
        <v>481</v>
      </c>
      <c r="N1144" s="1">
        <v>287</v>
      </c>
      <c r="P1144" s="18"/>
    </row>
    <row r="1145" spans="1:16" ht="15.6" x14ac:dyDescent="0.3">
      <c r="A1145" s="17"/>
      <c r="B1145" s="2" t="s">
        <v>415</v>
      </c>
      <c r="P1145" s="18"/>
    </row>
    <row r="1146" spans="1:16" ht="15.6" x14ac:dyDescent="0.3">
      <c r="A1146" s="17">
        <v>17</v>
      </c>
      <c r="B1146" s="2" t="s">
        <v>80</v>
      </c>
      <c r="P1146" s="18"/>
    </row>
    <row r="1147" spans="1:16" ht="15.6" x14ac:dyDescent="0.3">
      <c r="A1147" s="17"/>
      <c r="B1147" s="2" t="s">
        <v>276</v>
      </c>
      <c r="P1147" s="18"/>
    </row>
    <row r="1148" spans="1:16" ht="15.6" x14ac:dyDescent="0.3">
      <c r="A1148" s="17"/>
      <c r="B1148" s="2" t="s">
        <v>67</v>
      </c>
      <c r="P1148" s="18"/>
    </row>
    <row r="1149" spans="1:16" ht="15.6" x14ac:dyDescent="0.3">
      <c r="A1149" s="17"/>
      <c r="B1149" s="2" t="s">
        <v>90</v>
      </c>
      <c r="P1149" s="18"/>
    </row>
    <row r="1150" spans="1:16" ht="15.6" x14ac:dyDescent="0.3">
      <c r="A1150" s="17">
        <v>21</v>
      </c>
      <c r="B1150" s="2" t="s">
        <v>482</v>
      </c>
      <c r="P1150" s="18"/>
    </row>
    <row r="1151" spans="1:16" ht="15.6" x14ac:dyDescent="0.3">
      <c r="A1151" s="17"/>
      <c r="B1151" s="2" t="s">
        <v>438</v>
      </c>
      <c r="P1151" s="18"/>
    </row>
    <row r="1152" spans="1:16" ht="15.6" x14ac:dyDescent="0.3">
      <c r="A1152" s="17"/>
      <c r="B1152" s="2" t="s">
        <v>63</v>
      </c>
      <c r="P1152" s="18"/>
    </row>
    <row r="1153" spans="1:16" ht="15.6" x14ac:dyDescent="0.3">
      <c r="A1153" s="17"/>
      <c r="B1153" s="2" t="s">
        <v>355</v>
      </c>
      <c r="P1153" s="18"/>
    </row>
    <row r="1154" spans="1:16" ht="15.6" x14ac:dyDescent="0.3">
      <c r="P1154" s="18"/>
    </row>
    <row r="1155" spans="1:16" ht="15.6" x14ac:dyDescent="0.3">
      <c r="P1155" s="18"/>
    </row>
    <row r="1156" spans="1:16" ht="15.6" x14ac:dyDescent="0.3">
      <c r="A1156" s="11"/>
      <c r="B1156" s="12" t="s">
        <v>483</v>
      </c>
      <c r="C1156" s="11"/>
      <c r="D1156" s="11"/>
      <c r="E1156" s="11"/>
      <c r="F1156" s="11"/>
      <c r="G1156" s="13" t="s">
        <v>484</v>
      </c>
      <c r="H1156" s="14"/>
      <c r="I1156" s="14"/>
      <c r="J1156" s="11"/>
      <c r="K1156" s="11"/>
      <c r="L1156" s="11"/>
      <c r="M1156" s="15"/>
      <c r="N1156" s="11"/>
      <c r="O1156" s="15"/>
      <c r="P1156" s="16"/>
    </row>
    <row r="1157" spans="1:16" ht="15.6" x14ac:dyDescent="0.3">
      <c r="A1157" s="17">
        <v>1</v>
      </c>
      <c r="B1157" s="2" t="s">
        <v>485</v>
      </c>
      <c r="G1157" s="19" t="s">
        <v>20</v>
      </c>
      <c r="H1157" s="3"/>
      <c r="I1157" s="3"/>
      <c r="P1157" s="18"/>
    </row>
    <row r="1158" spans="1:16" ht="15.6" x14ac:dyDescent="0.3">
      <c r="A1158" s="17">
        <v>2</v>
      </c>
      <c r="B1158" s="2" t="s">
        <v>57</v>
      </c>
      <c r="C1158" s="1" t="s">
        <v>224</v>
      </c>
      <c r="D1158" s="1">
        <v>24</v>
      </c>
      <c r="E1158" s="1">
        <v>8</v>
      </c>
      <c r="F1158" s="1">
        <v>2015</v>
      </c>
      <c r="G1158" s="20" t="s">
        <v>66</v>
      </c>
      <c r="H1158" s="3" t="s">
        <v>15</v>
      </c>
      <c r="I1158" s="2" t="s">
        <v>3</v>
      </c>
      <c r="J1158" s="1">
        <v>2</v>
      </c>
      <c r="K1158" s="1" t="s">
        <v>15</v>
      </c>
      <c r="L1158" s="1">
        <v>1</v>
      </c>
      <c r="M1158" s="2" t="s">
        <v>486</v>
      </c>
      <c r="N1158" s="1">
        <v>138</v>
      </c>
      <c r="P1158" s="18"/>
    </row>
    <row r="1159" spans="1:16" ht="15.6" x14ac:dyDescent="0.3">
      <c r="A1159" s="17">
        <v>3</v>
      </c>
      <c r="B1159" s="2" t="s">
        <v>3</v>
      </c>
      <c r="C1159" s="1" t="s">
        <v>328</v>
      </c>
      <c r="D1159" s="1">
        <v>29</v>
      </c>
      <c r="E1159" s="1">
        <v>8</v>
      </c>
      <c r="F1159" s="1">
        <v>2015</v>
      </c>
      <c r="G1159" s="20" t="s">
        <v>3</v>
      </c>
      <c r="H1159" s="3" t="s">
        <v>15</v>
      </c>
      <c r="I1159" s="2" t="s">
        <v>66</v>
      </c>
      <c r="J1159" s="1">
        <v>2</v>
      </c>
      <c r="K1159" s="1" t="s">
        <v>15</v>
      </c>
      <c r="L1159" s="1">
        <v>0</v>
      </c>
      <c r="M1159" s="2" t="s">
        <v>487</v>
      </c>
      <c r="N1159" s="1">
        <v>130</v>
      </c>
      <c r="P1159" s="18"/>
    </row>
    <row r="1160" spans="1:16" ht="15.6" x14ac:dyDescent="0.3">
      <c r="A1160" s="17">
        <v>4</v>
      </c>
      <c r="B1160" s="2" t="s">
        <v>353</v>
      </c>
      <c r="C1160" s="1" t="s">
        <v>479</v>
      </c>
      <c r="D1160" s="1">
        <v>2</v>
      </c>
      <c r="E1160" s="1">
        <v>9</v>
      </c>
      <c r="F1160" s="1">
        <v>2015</v>
      </c>
      <c r="G1160" s="2" t="s">
        <v>66</v>
      </c>
      <c r="H1160" s="1" t="s">
        <v>15</v>
      </c>
      <c r="I1160" s="20" t="s">
        <v>3</v>
      </c>
      <c r="J1160" s="1">
        <v>1</v>
      </c>
      <c r="K1160" s="1" t="s">
        <v>15</v>
      </c>
      <c r="L1160" s="1">
        <v>2</v>
      </c>
      <c r="M1160" s="2" t="s">
        <v>488</v>
      </c>
      <c r="N1160" s="1">
        <v>236</v>
      </c>
      <c r="P1160" s="18"/>
    </row>
    <row r="1161" spans="1:16" ht="15.6" x14ac:dyDescent="0.3">
      <c r="A1161" s="17">
        <v>5</v>
      </c>
      <c r="B1161" s="2" t="s">
        <v>400</v>
      </c>
      <c r="G1161" s="3"/>
      <c r="H1161" s="3"/>
      <c r="I1161" s="3"/>
      <c r="P1161" s="18"/>
    </row>
    <row r="1162" spans="1:16" ht="15.6" x14ac:dyDescent="0.3">
      <c r="A1162" s="17"/>
      <c r="B1162" s="2" t="s">
        <v>19</v>
      </c>
      <c r="C1162" s="1" t="s">
        <v>224</v>
      </c>
      <c r="D1162" s="1">
        <v>24</v>
      </c>
      <c r="E1162" s="1">
        <v>8</v>
      </c>
      <c r="F1162" s="1">
        <v>2015</v>
      </c>
      <c r="G1162" s="20" t="s">
        <v>485</v>
      </c>
      <c r="H1162" s="3" t="s">
        <v>15</v>
      </c>
      <c r="I1162" s="2" t="s">
        <v>19</v>
      </c>
      <c r="J1162" s="1">
        <v>2</v>
      </c>
      <c r="K1162" s="1" t="s">
        <v>15</v>
      </c>
      <c r="L1162" s="1">
        <v>0</v>
      </c>
      <c r="M1162" s="2" t="s">
        <v>489</v>
      </c>
      <c r="N1162" s="1">
        <v>181</v>
      </c>
      <c r="P1162" s="18"/>
    </row>
    <row r="1163" spans="1:16" ht="15.6" x14ac:dyDescent="0.3">
      <c r="A1163" s="17"/>
      <c r="B1163" s="2" t="s">
        <v>66</v>
      </c>
      <c r="C1163" s="1" t="s">
        <v>222</v>
      </c>
      <c r="D1163" s="1">
        <v>28</v>
      </c>
      <c r="E1163" s="1">
        <v>8</v>
      </c>
      <c r="F1163" s="1">
        <v>2015</v>
      </c>
      <c r="G1163" s="20" t="s">
        <v>19</v>
      </c>
      <c r="H1163" s="3" t="s">
        <v>15</v>
      </c>
      <c r="I1163" s="2" t="s">
        <v>485</v>
      </c>
      <c r="J1163" s="1">
        <v>2</v>
      </c>
      <c r="K1163" s="1" t="s">
        <v>15</v>
      </c>
      <c r="L1163" s="1">
        <v>0</v>
      </c>
      <c r="M1163" s="2" t="s">
        <v>490</v>
      </c>
      <c r="N1163" s="1">
        <v>139</v>
      </c>
      <c r="P1163" s="18"/>
    </row>
    <row r="1164" spans="1:16" ht="15.6" x14ac:dyDescent="0.3">
      <c r="A1164" s="17"/>
      <c r="B1164" s="2" t="s">
        <v>414</v>
      </c>
      <c r="C1164" s="1" t="s">
        <v>224</v>
      </c>
      <c r="D1164" s="1">
        <v>31</v>
      </c>
      <c r="E1164" s="1">
        <v>8</v>
      </c>
      <c r="F1164" s="1">
        <v>2015</v>
      </c>
      <c r="G1164" s="20" t="s">
        <v>485</v>
      </c>
      <c r="H1164" s="3" t="s">
        <v>15</v>
      </c>
      <c r="I1164" s="2" t="s">
        <v>19</v>
      </c>
      <c r="J1164" s="1">
        <v>2</v>
      </c>
      <c r="K1164" s="1" t="s">
        <v>15</v>
      </c>
      <c r="L1164" s="1">
        <v>0</v>
      </c>
      <c r="M1164" s="2" t="s">
        <v>491</v>
      </c>
      <c r="N1164" s="1">
        <v>112</v>
      </c>
      <c r="P1164" s="18"/>
    </row>
    <row r="1165" spans="1:16" ht="15.6" x14ac:dyDescent="0.3">
      <c r="A1165" s="17">
        <v>9</v>
      </c>
      <c r="B1165" s="2" t="s">
        <v>46</v>
      </c>
      <c r="G1165" s="3"/>
      <c r="H1165" s="3"/>
      <c r="I1165" s="3"/>
      <c r="P1165" s="18"/>
    </row>
    <row r="1166" spans="1:16" ht="15.6" x14ac:dyDescent="0.3">
      <c r="A1166" s="17"/>
      <c r="B1166" s="2" t="s">
        <v>80</v>
      </c>
      <c r="C1166" s="1" t="s">
        <v>224</v>
      </c>
      <c r="D1166" s="1">
        <v>24</v>
      </c>
      <c r="E1166" s="1">
        <v>8</v>
      </c>
      <c r="F1166" s="1">
        <v>2015</v>
      </c>
      <c r="G1166" s="20" t="s">
        <v>353</v>
      </c>
      <c r="H1166" s="1" t="s">
        <v>15</v>
      </c>
      <c r="I1166" s="2" t="s">
        <v>400</v>
      </c>
      <c r="J1166" s="1">
        <v>2</v>
      </c>
      <c r="K1166" s="1" t="s">
        <v>15</v>
      </c>
      <c r="L1166" s="1">
        <v>0</v>
      </c>
      <c r="M1166" s="2" t="s">
        <v>492</v>
      </c>
      <c r="N1166" s="1">
        <v>45</v>
      </c>
      <c r="P1166" s="18"/>
    </row>
    <row r="1167" spans="1:16" ht="15.6" x14ac:dyDescent="0.3">
      <c r="A1167" s="17">
        <v>11</v>
      </c>
      <c r="B1167" s="2" t="s">
        <v>68</v>
      </c>
      <c r="C1167" s="1" t="s">
        <v>224</v>
      </c>
      <c r="D1167" s="1">
        <v>31</v>
      </c>
      <c r="E1167" s="1">
        <v>8</v>
      </c>
      <c r="F1167" s="1">
        <v>2015</v>
      </c>
      <c r="G1167" s="20" t="s">
        <v>400</v>
      </c>
      <c r="H1167" s="3" t="s">
        <v>15</v>
      </c>
      <c r="I1167" s="2" t="s">
        <v>353</v>
      </c>
      <c r="J1167" s="1">
        <v>2</v>
      </c>
      <c r="K1167" s="1" t="s">
        <v>15</v>
      </c>
      <c r="L1167" s="1">
        <v>0</v>
      </c>
      <c r="M1167" s="2" t="s">
        <v>493</v>
      </c>
      <c r="N1167" s="1">
        <v>112</v>
      </c>
      <c r="P1167" s="18"/>
    </row>
    <row r="1168" spans="1:16" ht="15.6" x14ac:dyDescent="0.3">
      <c r="A1168" s="17"/>
      <c r="B1168" s="2" t="s">
        <v>118</v>
      </c>
      <c r="C1168" s="1" t="s">
        <v>222</v>
      </c>
      <c r="D1168" s="1">
        <v>4</v>
      </c>
      <c r="E1168" s="1">
        <v>9</v>
      </c>
      <c r="F1168" s="1">
        <v>2015</v>
      </c>
      <c r="G1168" s="20" t="s">
        <v>353</v>
      </c>
      <c r="H1168" s="1" t="s">
        <v>15</v>
      </c>
      <c r="I1168" s="2" t="s">
        <v>400</v>
      </c>
      <c r="J1168" s="1">
        <v>2</v>
      </c>
      <c r="K1168" s="1" t="s">
        <v>15</v>
      </c>
      <c r="L1168" s="1">
        <v>1</v>
      </c>
      <c r="M1168" s="2" t="s">
        <v>494</v>
      </c>
      <c r="N1168" s="1">
        <v>35</v>
      </c>
      <c r="P1168" s="18"/>
    </row>
    <row r="1169" spans="1:16" ht="15.6" x14ac:dyDescent="0.3">
      <c r="A1169" s="17">
        <v>13</v>
      </c>
      <c r="B1169" s="2" t="s">
        <v>482</v>
      </c>
      <c r="G1169" s="3"/>
      <c r="H1169" s="3"/>
      <c r="I1169" s="3"/>
      <c r="P1169" s="18"/>
    </row>
    <row r="1170" spans="1:16" ht="15.6" x14ac:dyDescent="0.3">
      <c r="A1170" s="17"/>
      <c r="B1170" s="2" t="s">
        <v>495</v>
      </c>
      <c r="C1170" s="1" t="s">
        <v>224</v>
      </c>
      <c r="D1170" s="1">
        <v>24</v>
      </c>
      <c r="E1170" s="1">
        <v>8</v>
      </c>
      <c r="F1170" s="1">
        <v>2015</v>
      </c>
      <c r="G1170" s="20" t="s">
        <v>57</v>
      </c>
      <c r="H1170" s="1" t="s">
        <v>15</v>
      </c>
      <c r="I1170" s="2" t="s">
        <v>414</v>
      </c>
      <c r="J1170" s="1">
        <v>1</v>
      </c>
      <c r="K1170" s="1" t="s">
        <v>15</v>
      </c>
      <c r="L1170" s="1">
        <v>0</v>
      </c>
      <c r="M1170" s="2" t="s">
        <v>496</v>
      </c>
      <c r="N1170" s="1">
        <v>81</v>
      </c>
      <c r="P1170" s="18"/>
    </row>
    <row r="1171" spans="1:16" ht="15.6" x14ac:dyDescent="0.3">
      <c r="A1171" s="17">
        <v>15</v>
      </c>
      <c r="B1171" s="2" t="s">
        <v>73</v>
      </c>
      <c r="C1171" s="1" t="s">
        <v>222</v>
      </c>
      <c r="D1171" s="1">
        <v>28</v>
      </c>
      <c r="E1171" s="1">
        <v>8</v>
      </c>
      <c r="F1171" s="1">
        <v>2015</v>
      </c>
      <c r="G1171" s="2" t="s">
        <v>414</v>
      </c>
      <c r="H1171" s="1" t="s">
        <v>15</v>
      </c>
      <c r="I1171" s="20" t="s">
        <v>57</v>
      </c>
      <c r="J1171" s="1">
        <v>1</v>
      </c>
      <c r="K1171" s="1" t="s">
        <v>15</v>
      </c>
      <c r="L1171" s="1">
        <v>2</v>
      </c>
      <c r="M1171" s="2" t="s">
        <v>497</v>
      </c>
      <c r="N1171" s="1">
        <v>72</v>
      </c>
      <c r="P1171" s="18"/>
    </row>
    <row r="1172" spans="1:16" ht="15.6" x14ac:dyDescent="0.3">
      <c r="A1172" s="17">
        <v>16</v>
      </c>
      <c r="B1172" s="2" t="s">
        <v>44</v>
      </c>
      <c r="G1172" s="3"/>
      <c r="H1172" s="3"/>
      <c r="I1172" s="3"/>
      <c r="P1172" s="18"/>
    </row>
    <row r="1173" spans="1:16" ht="15.6" x14ac:dyDescent="0.3">
      <c r="A1173" s="17"/>
      <c r="B1173" s="2" t="s">
        <v>71</v>
      </c>
      <c r="G1173" s="19" t="s">
        <v>21</v>
      </c>
      <c r="P1173" s="18"/>
    </row>
    <row r="1174" spans="1:16" ht="15.6" x14ac:dyDescent="0.3">
      <c r="A1174" s="17">
        <v>18</v>
      </c>
      <c r="B1174" s="2" t="s">
        <v>243</v>
      </c>
      <c r="C1174" s="1" t="s">
        <v>220</v>
      </c>
      <c r="D1174" s="1">
        <v>8</v>
      </c>
      <c r="E1174" s="1">
        <v>9</v>
      </c>
      <c r="F1174" s="1">
        <v>2015</v>
      </c>
      <c r="G1174" s="20" t="s">
        <v>485</v>
      </c>
      <c r="H1174" s="1" t="s">
        <v>15</v>
      </c>
      <c r="I1174" s="2" t="s">
        <v>353</v>
      </c>
      <c r="J1174" s="1">
        <v>2</v>
      </c>
      <c r="K1174" s="1" t="s">
        <v>15</v>
      </c>
      <c r="L1174" s="1">
        <v>1</v>
      </c>
      <c r="M1174" s="2" t="s">
        <v>498</v>
      </c>
      <c r="N1174" s="1">
        <v>205</v>
      </c>
      <c r="P1174" s="18"/>
    </row>
    <row r="1175" spans="1:16" ht="15.6" x14ac:dyDescent="0.3">
      <c r="A1175" s="17"/>
      <c r="B1175" s="2" t="s">
        <v>87</v>
      </c>
      <c r="C1175" s="1" t="s">
        <v>294</v>
      </c>
      <c r="D1175" s="1">
        <v>10</v>
      </c>
      <c r="E1175" s="1">
        <v>9</v>
      </c>
      <c r="F1175" s="1">
        <v>2015</v>
      </c>
      <c r="G1175" s="2" t="s">
        <v>353</v>
      </c>
      <c r="H1175" s="1" t="s">
        <v>15</v>
      </c>
      <c r="I1175" s="20" t="s">
        <v>485</v>
      </c>
      <c r="J1175" s="1">
        <v>0</v>
      </c>
      <c r="K1175" s="1" t="s">
        <v>15</v>
      </c>
      <c r="L1175" s="1">
        <v>2</v>
      </c>
      <c r="M1175" s="2" t="s">
        <v>499</v>
      </c>
      <c r="N1175" s="1">
        <v>72</v>
      </c>
      <c r="P1175" s="18"/>
    </row>
    <row r="1176" spans="1:16" ht="15.6" x14ac:dyDescent="0.3">
      <c r="A1176" s="17">
        <v>20</v>
      </c>
      <c r="B1176" s="2" t="s">
        <v>331</v>
      </c>
      <c r="G1176" s="19"/>
      <c r="P1176" s="18"/>
    </row>
    <row r="1177" spans="1:16" ht="15.6" x14ac:dyDescent="0.3">
      <c r="A1177" s="17"/>
      <c r="B1177" s="2" t="s">
        <v>500</v>
      </c>
      <c r="C1177" s="1" t="s">
        <v>220</v>
      </c>
      <c r="D1177" s="1">
        <v>8</v>
      </c>
      <c r="E1177" s="1">
        <v>9</v>
      </c>
      <c r="F1177" s="1">
        <v>2015</v>
      </c>
      <c r="G1177" s="20" t="s">
        <v>57</v>
      </c>
      <c r="H1177" s="1" t="s">
        <v>15</v>
      </c>
      <c r="I1177" s="2" t="s">
        <v>3</v>
      </c>
      <c r="J1177" s="1">
        <v>2</v>
      </c>
      <c r="K1177" s="1" t="s">
        <v>15</v>
      </c>
      <c r="L1177" s="1">
        <v>0</v>
      </c>
      <c r="M1177" s="2" t="s">
        <v>501</v>
      </c>
      <c r="N1177" s="1">
        <v>150</v>
      </c>
      <c r="P1177" s="18"/>
    </row>
    <row r="1178" spans="1:16" ht="15.6" x14ac:dyDescent="0.3">
      <c r="A1178" s="17">
        <v>22</v>
      </c>
      <c r="B1178" s="2" t="s">
        <v>276</v>
      </c>
      <c r="C1178" s="1" t="s">
        <v>294</v>
      </c>
      <c r="D1178" s="1">
        <v>10</v>
      </c>
      <c r="E1178" s="1">
        <v>9</v>
      </c>
      <c r="F1178" s="1">
        <v>2015</v>
      </c>
      <c r="G1178" s="2" t="s">
        <v>3</v>
      </c>
      <c r="H1178" s="1" t="s">
        <v>15</v>
      </c>
      <c r="I1178" s="20" t="s">
        <v>57</v>
      </c>
      <c r="J1178" s="1">
        <v>1</v>
      </c>
      <c r="K1178" s="1" t="s">
        <v>15</v>
      </c>
      <c r="L1178" s="1">
        <v>2</v>
      </c>
      <c r="M1178" s="2" t="s">
        <v>502</v>
      </c>
      <c r="N1178" s="1">
        <v>199</v>
      </c>
      <c r="P1178" s="18"/>
    </row>
    <row r="1179" spans="1:16" ht="15.6" x14ac:dyDescent="0.3">
      <c r="A1179" s="17"/>
      <c r="B1179" s="2" t="s">
        <v>438</v>
      </c>
      <c r="G1179" s="3"/>
      <c r="P1179" s="18"/>
    </row>
    <row r="1180" spans="1:16" ht="15.6" x14ac:dyDescent="0.3">
      <c r="A1180" s="17">
        <v>24</v>
      </c>
      <c r="B1180" s="2" t="s">
        <v>503</v>
      </c>
      <c r="G1180" s="19" t="s">
        <v>22</v>
      </c>
      <c r="P1180" s="18"/>
    </row>
    <row r="1181" spans="1:16" ht="15.6" x14ac:dyDescent="0.3">
      <c r="C1181" s="1" t="s">
        <v>220</v>
      </c>
      <c r="D1181" s="1">
        <v>15</v>
      </c>
      <c r="E1181" s="1">
        <v>9</v>
      </c>
      <c r="F1181" s="1">
        <v>2015</v>
      </c>
      <c r="G1181" s="2" t="s">
        <v>353</v>
      </c>
      <c r="H1181" s="1" t="s">
        <v>15</v>
      </c>
      <c r="I1181" s="20" t="s">
        <v>3</v>
      </c>
      <c r="J1181" s="1">
        <v>1</v>
      </c>
      <c r="K1181" s="1" t="s">
        <v>15</v>
      </c>
      <c r="L1181" s="1">
        <v>2</v>
      </c>
      <c r="M1181" s="2" t="s">
        <v>504</v>
      </c>
      <c r="N1181" s="1">
        <v>90</v>
      </c>
      <c r="P1181" s="18"/>
    </row>
    <row r="1182" spans="1:16" ht="15.6" x14ac:dyDescent="0.3">
      <c r="C1182" s="1" t="s">
        <v>294</v>
      </c>
      <c r="D1182" s="1">
        <v>17</v>
      </c>
      <c r="E1182" s="1">
        <v>9</v>
      </c>
      <c r="F1182" s="1">
        <v>2015</v>
      </c>
      <c r="G1182" s="20" t="s">
        <v>3</v>
      </c>
      <c r="H1182" s="1" t="s">
        <v>15</v>
      </c>
      <c r="I1182" s="2" t="s">
        <v>353</v>
      </c>
      <c r="J1182" s="1">
        <v>2</v>
      </c>
      <c r="K1182" s="1" t="s">
        <v>15</v>
      </c>
      <c r="L1182" s="1">
        <v>0</v>
      </c>
      <c r="M1182" s="2" t="s">
        <v>505</v>
      </c>
      <c r="N1182" s="1">
        <v>233</v>
      </c>
      <c r="P1182" s="18"/>
    </row>
    <row r="1183" spans="1:16" ht="15.6" x14ac:dyDescent="0.3">
      <c r="G1183" s="19"/>
      <c r="I1183" s="3"/>
      <c r="P1183" s="18"/>
    </row>
    <row r="1184" spans="1:16" ht="15.6" x14ac:dyDescent="0.3">
      <c r="G1184" s="19" t="s">
        <v>13</v>
      </c>
      <c r="P1184" s="18"/>
    </row>
    <row r="1185" spans="1:16" ht="15.6" x14ac:dyDescent="0.3">
      <c r="C1185" s="1" t="s">
        <v>220</v>
      </c>
      <c r="D1185" s="1">
        <v>15</v>
      </c>
      <c r="E1185" s="1">
        <v>9</v>
      </c>
      <c r="F1185" s="1">
        <v>2015</v>
      </c>
      <c r="G1185" s="20" t="s">
        <v>485</v>
      </c>
      <c r="H1185" s="3" t="s">
        <v>15</v>
      </c>
      <c r="I1185" s="2" t="s">
        <v>57</v>
      </c>
      <c r="J1185" s="1">
        <v>2</v>
      </c>
      <c r="K1185" s="1" t="s">
        <v>15</v>
      </c>
      <c r="L1185" s="1">
        <v>0</v>
      </c>
      <c r="M1185" s="2" t="s">
        <v>506</v>
      </c>
      <c r="N1185" s="1">
        <v>246</v>
      </c>
      <c r="P1185" s="18"/>
    </row>
    <row r="1186" spans="1:16" ht="15.6" x14ac:dyDescent="0.3">
      <c r="C1186" s="1" t="s">
        <v>294</v>
      </c>
      <c r="D1186" s="1">
        <v>17</v>
      </c>
      <c r="E1186" s="1">
        <v>9</v>
      </c>
      <c r="F1186" s="1">
        <v>2015</v>
      </c>
      <c r="G1186" s="2" t="s">
        <v>57</v>
      </c>
      <c r="H1186" s="1" t="s">
        <v>15</v>
      </c>
      <c r="I1186" s="20" t="s">
        <v>485</v>
      </c>
      <c r="J1186" s="1">
        <v>1</v>
      </c>
      <c r="K1186" s="1" t="s">
        <v>15</v>
      </c>
      <c r="L1186" s="1">
        <v>2</v>
      </c>
      <c r="M1186" s="2" t="s">
        <v>507</v>
      </c>
      <c r="N1186" s="1">
        <v>221</v>
      </c>
      <c r="P1186" s="18"/>
    </row>
    <row r="1187" spans="1:16" ht="15.6" x14ac:dyDescent="0.3">
      <c r="P1187" s="18"/>
    </row>
    <row r="1188" spans="1:16" ht="15.6" x14ac:dyDescent="0.3">
      <c r="P1188" s="18"/>
    </row>
    <row r="1189" spans="1:16" ht="15.6" x14ac:dyDescent="0.3">
      <c r="A1189" s="11"/>
      <c r="B1189" s="12" t="s">
        <v>508</v>
      </c>
      <c r="C1189" s="11"/>
      <c r="D1189" s="11"/>
      <c r="E1189" s="11"/>
      <c r="F1189" s="11"/>
      <c r="G1189" s="13" t="s">
        <v>509</v>
      </c>
      <c r="H1189" s="14"/>
      <c r="I1189" s="14"/>
      <c r="J1189" s="11"/>
      <c r="K1189" s="11"/>
      <c r="L1189" s="11"/>
      <c r="M1189" s="15"/>
      <c r="N1189" s="11"/>
      <c r="O1189" s="15"/>
      <c r="P1189" s="23"/>
    </row>
    <row r="1190" spans="1:16" ht="15.6" x14ac:dyDescent="0.3">
      <c r="A1190" s="17">
        <v>1</v>
      </c>
      <c r="B1190" s="2" t="s">
        <v>485</v>
      </c>
      <c r="G1190" s="19" t="s">
        <v>20</v>
      </c>
      <c r="H1190" s="3"/>
      <c r="I1190" s="3"/>
      <c r="P1190" s="24"/>
    </row>
    <row r="1191" spans="1:16" ht="15.6" x14ac:dyDescent="0.3">
      <c r="A1191" s="17">
        <v>2</v>
      </c>
      <c r="B1191" s="2" t="s">
        <v>400</v>
      </c>
      <c r="C1191" s="1" t="s">
        <v>224</v>
      </c>
      <c r="D1191" s="1">
        <v>1</v>
      </c>
      <c r="E1191" s="1">
        <v>8</v>
      </c>
      <c r="F1191" s="1">
        <v>2016</v>
      </c>
      <c r="G1191" s="20" t="s">
        <v>19</v>
      </c>
      <c r="H1191" s="3" t="s">
        <v>15</v>
      </c>
      <c r="I1191" s="2" t="s">
        <v>353</v>
      </c>
      <c r="J1191" s="1">
        <v>2</v>
      </c>
      <c r="K1191" s="25" t="s">
        <v>15</v>
      </c>
      <c r="L1191" s="1">
        <v>0</v>
      </c>
      <c r="M1191" s="2" t="s">
        <v>213</v>
      </c>
      <c r="N1191" s="1">
        <v>115</v>
      </c>
      <c r="P1191" s="26"/>
    </row>
    <row r="1192" spans="1:16" ht="15.6" x14ac:dyDescent="0.3">
      <c r="A1192" s="17">
        <v>3</v>
      </c>
      <c r="B1192" s="2" t="s">
        <v>19</v>
      </c>
      <c r="C1192" s="1" t="s">
        <v>294</v>
      </c>
      <c r="D1192" s="1">
        <v>4</v>
      </c>
      <c r="E1192" s="1">
        <v>8</v>
      </c>
      <c r="F1192" s="1">
        <v>2016</v>
      </c>
      <c r="G1192" s="2" t="s">
        <v>353</v>
      </c>
      <c r="H1192" s="3" t="s">
        <v>15</v>
      </c>
      <c r="I1192" s="19" t="s">
        <v>19</v>
      </c>
      <c r="J1192" s="1">
        <v>1</v>
      </c>
      <c r="K1192" s="25" t="s">
        <v>15</v>
      </c>
      <c r="L1192" s="1">
        <v>2</v>
      </c>
      <c r="M1192" s="2" t="s">
        <v>510</v>
      </c>
      <c r="N1192" s="1">
        <v>63</v>
      </c>
      <c r="P1192" s="26"/>
    </row>
    <row r="1193" spans="1:16" ht="15.6" x14ac:dyDescent="0.3">
      <c r="A1193" s="17">
        <v>4</v>
      </c>
      <c r="B1193" s="2" t="s">
        <v>68</v>
      </c>
      <c r="G1193" s="3"/>
      <c r="H1193" s="3"/>
      <c r="I1193" s="3"/>
      <c r="P1193" s="26"/>
    </row>
    <row r="1194" spans="1:16" ht="15.6" x14ac:dyDescent="0.3">
      <c r="A1194" s="17">
        <v>5</v>
      </c>
      <c r="B1194" s="2" t="s">
        <v>66</v>
      </c>
      <c r="C1194" s="1" t="s">
        <v>224</v>
      </c>
      <c r="D1194" s="1">
        <v>1</v>
      </c>
      <c r="E1194" s="1">
        <v>8</v>
      </c>
      <c r="F1194" s="1">
        <v>2016</v>
      </c>
      <c r="G1194" s="20" t="s">
        <v>485</v>
      </c>
      <c r="H1194" s="1" t="s">
        <v>15</v>
      </c>
      <c r="I1194" s="2" t="s">
        <v>46</v>
      </c>
      <c r="J1194" s="1">
        <v>2</v>
      </c>
      <c r="K1194" s="25" t="s">
        <v>15</v>
      </c>
      <c r="L1194" s="1">
        <v>0</v>
      </c>
      <c r="M1194" s="2" t="s">
        <v>511</v>
      </c>
      <c r="N1194" s="1">
        <v>136</v>
      </c>
      <c r="P1194" s="26"/>
    </row>
    <row r="1195" spans="1:16" ht="15.6" x14ac:dyDescent="0.3">
      <c r="A1195" s="17"/>
      <c r="B1195" s="2" t="s">
        <v>3</v>
      </c>
      <c r="C1195" s="1" t="s">
        <v>224</v>
      </c>
      <c r="D1195" s="1">
        <v>8</v>
      </c>
      <c r="E1195" s="1">
        <v>8</v>
      </c>
      <c r="F1195" s="1">
        <v>2016</v>
      </c>
      <c r="G1195" s="2" t="s">
        <v>46</v>
      </c>
      <c r="H1195" s="1" t="s">
        <v>15</v>
      </c>
      <c r="I1195" s="20" t="s">
        <v>485</v>
      </c>
      <c r="J1195" s="1">
        <v>0</v>
      </c>
      <c r="K1195" s="25" t="s">
        <v>15</v>
      </c>
      <c r="L1195" s="1">
        <v>2</v>
      </c>
      <c r="M1195" s="2" t="s">
        <v>512</v>
      </c>
      <c r="N1195" s="1">
        <v>52</v>
      </c>
      <c r="P1195" s="26"/>
    </row>
    <row r="1196" spans="1:16" ht="15.6" x14ac:dyDescent="0.3">
      <c r="A1196" s="17">
        <v>7</v>
      </c>
      <c r="B1196" s="2" t="s">
        <v>46</v>
      </c>
      <c r="G1196" s="3"/>
      <c r="H1196" s="3"/>
      <c r="I1196" s="3"/>
      <c r="P1196" s="26"/>
    </row>
    <row r="1197" spans="1:16" ht="15.6" x14ac:dyDescent="0.3">
      <c r="A1197" s="17"/>
      <c r="B1197" s="2" t="s">
        <v>353</v>
      </c>
      <c r="C1197" s="1" t="s">
        <v>224</v>
      </c>
      <c r="D1197" s="1">
        <v>1</v>
      </c>
      <c r="E1197" s="1">
        <v>8</v>
      </c>
      <c r="F1197" s="1">
        <v>2016</v>
      </c>
      <c r="G1197" s="20" t="s">
        <v>68</v>
      </c>
      <c r="H1197" s="3" t="s">
        <v>15</v>
      </c>
      <c r="I1197" s="2" t="s">
        <v>3</v>
      </c>
      <c r="J1197" s="1">
        <v>2</v>
      </c>
      <c r="K1197" s="25" t="s">
        <v>15</v>
      </c>
      <c r="L1197" s="1">
        <v>0</v>
      </c>
      <c r="M1197" s="2" t="s">
        <v>513</v>
      </c>
      <c r="N1197" s="1">
        <v>210</v>
      </c>
      <c r="P1197" s="26"/>
    </row>
    <row r="1198" spans="1:16" ht="15.6" x14ac:dyDescent="0.3">
      <c r="A1198" s="17">
        <v>9</v>
      </c>
      <c r="B1198" s="2" t="s">
        <v>281</v>
      </c>
      <c r="C1198" s="1" t="s">
        <v>222</v>
      </c>
      <c r="D1198" s="1">
        <v>5</v>
      </c>
      <c r="E1198" s="1">
        <v>8</v>
      </c>
      <c r="F1198" s="1">
        <v>2016</v>
      </c>
      <c r="G1198" s="20" t="s">
        <v>3</v>
      </c>
      <c r="H1198" s="3" t="s">
        <v>15</v>
      </c>
      <c r="I1198" s="2" t="s">
        <v>68</v>
      </c>
      <c r="J1198" s="1">
        <v>2</v>
      </c>
      <c r="K1198" s="25" t="s">
        <v>15</v>
      </c>
      <c r="L1198" s="1">
        <v>0</v>
      </c>
      <c r="M1198" s="2" t="s">
        <v>514</v>
      </c>
      <c r="N1198" s="1">
        <v>126</v>
      </c>
      <c r="P1198" s="26"/>
    </row>
    <row r="1199" spans="1:16" ht="15.6" x14ac:dyDescent="0.3">
      <c r="A1199" s="17"/>
      <c r="B1199" s="2" t="s">
        <v>12</v>
      </c>
      <c r="C1199" s="1" t="s">
        <v>224</v>
      </c>
      <c r="D1199" s="1">
        <v>8</v>
      </c>
      <c r="E1199" s="1">
        <v>8</v>
      </c>
      <c r="F1199" s="1">
        <v>2016</v>
      </c>
      <c r="G1199" s="20" t="s">
        <v>68</v>
      </c>
      <c r="H1199" s="3" t="s">
        <v>15</v>
      </c>
      <c r="I1199" s="2" t="s">
        <v>3</v>
      </c>
      <c r="J1199" s="1">
        <v>1</v>
      </c>
      <c r="K1199" s="25" t="s">
        <v>15</v>
      </c>
      <c r="L1199" s="1">
        <v>0</v>
      </c>
      <c r="M1199" s="2" t="s">
        <v>515</v>
      </c>
      <c r="N1199" s="1">
        <v>342</v>
      </c>
      <c r="P1199" s="26"/>
    </row>
    <row r="1200" spans="1:16" ht="15.6" x14ac:dyDescent="0.3">
      <c r="A1200" s="17">
        <v>11</v>
      </c>
      <c r="B1200" s="2" t="s">
        <v>276</v>
      </c>
      <c r="G1200" s="3"/>
      <c r="H1200" s="3"/>
      <c r="I1200" s="3"/>
      <c r="P1200" s="26"/>
    </row>
    <row r="1201" spans="1:16" ht="15.6" x14ac:dyDescent="0.3">
      <c r="A1201" s="17"/>
      <c r="B1201" s="2" t="s">
        <v>414</v>
      </c>
      <c r="C1201" s="1" t="s">
        <v>220</v>
      </c>
      <c r="D1201" s="1">
        <v>2</v>
      </c>
      <c r="E1201" s="1">
        <v>8</v>
      </c>
      <c r="F1201" s="1">
        <v>2016</v>
      </c>
      <c r="G1201" s="20" t="s">
        <v>400</v>
      </c>
      <c r="H1201" s="1" t="s">
        <v>15</v>
      </c>
      <c r="I1201" s="2" t="s">
        <v>66</v>
      </c>
      <c r="J1201" s="1">
        <v>2</v>
      </c>
      <c r="K1201" s="25" t="s">
        <v>15</v>
      </c>
      <c r="L1201" s="1">
        <v>0</v>
      </c>
      <c r="M1201" s="2" t="s">
        <v>516</v>
      </c>
      <c r="N1201" s="1">
        <v>88</v>
      </c>
      <c r="P1201" s="26"/>
    </row>
    <row r="1202" spans="1:16" ht="15.6" x14ac:dyDescent="0.3">
      <c r="A1202" s="17">
        <v>13</v>
      </c>
      <c r="B1202" s="2" t="s">
        <v>63</v>
      </c>
      <c r="C1202" s="1" t="s">
        <v>294</v>
      </c>
      <c r="D1202" s="1">
        <v>4</v>
      </c>
      <c r="E1202" s="1">
        <v>8</v>
      </c>
      <c r="F1202" s="1">
        <v>2016</v>
      </c>
      <c r="G1202" s="2" t="s">
        <v>66</v>
      </c>
      <c r="H1202" s="1" t="s">
        <v>15</v>
      </c>
      <c r="I1202" s="20" t="s">
        <v>400</v>
      </c>
      <c r="J1202" s="1">
        <v>0</v>
      </c>
      <c r="K1202" s="25" t="s">
        <v>15</v>
      </c>
      <c r="L1202" s="1">
        <v>1</v>
      </c>
      <c r="M1202" s="2" t="s">
        <v>517</v>
      </c>
      <c r="N1202" s="1">
        <v>158</v>
      </c>
      <c r="P1202" s="26"/>
    </row>
    <row r="1203" spans="1:16" ht="15.6" x14ac:dyDescent="0.3">
      <c r="A1203" s="17"/>
      <c r="B1203" s="2" t="s">
        <v>503</v>
      </c>
      <c r="G1203" s="3"/>
      <c r="H1203" s="3"/>
      <c r="I1203" s="3"/>
      <c r="P1203" s="26"/>
    </row>
    <row r="1204" spans="1:16" ht="15.6" x14ac:dyDescent="0.3">
      <c r="A1204" s="17">
        <v>15</v>
      </c>
      <c r="B1204" s="2" t="s">
        <v>67</v>
      </c>
      <c r="G1204" s="19" t="s">
        <v>21</v>
      </c>
      <c r="P1204" s="26"/>
    </row>
    <row r="1205" spans="1:16" ht="15.6" x14ac:dyDescent="0.3">
      <c r="A1205" s="17"/>
      <c r="B1205" s="2" t="s">
        <v>14</v>
      </c>
      <c r="C1205" s="1" t="s">
        <v>222</v>
      </c>
      <c r="D1205" s="1">
        <v>12</v>
      </c>
      <c r="E1205" s="1">
        <v>8</v>
      </c>
      <c r="F1205" s="1">
        <v>2016</v>
      </c>
      <c r="G1205" s="2" t="s">
        <v>19</v>
      </c>
      <c r="H1205" s="1" t="s">
        <v>15</v>
      </c>
      <c r="I1205" s="20" t="s">
        <v>400</v>
      </c>
      <c r="J1205" s="1">
        <v>0</v>
      </c>
      <c r="K1205" s="25" t="s">
        <v>15</v>
      </c>
      <c r="L1205" s="1">
        <v>1</v>
      </c>
      <c r="M1205" s="2" t="s">
        <v>518</v>
      </c>
      <c r="N1205" s="1">
        <v>138</v>
      </c>
      <c r="P1205" s="26"/>
    </row>
    <row r="1206" spans="1:16" ht="15.6" x14ac:dyDescent="0.3">
      <c r="A1206" s="17">
        <v>17</v>
      </c>
      <c r="B1206" s="2" t="s">
        <v>57</v>
      </c>
      <c r="C1206" s="1" t="s">
        <v>220</v>
      </c>
      <c r="D1206" s="1">
        <v>16</v>
      </c>
      <c r="E1206" s="1">
        <v>8</v>
      </c>
      <c r="F1206" s="1">
        <v>2016</v>
      </c>
      <c r="G1206" s="20" t="s">
        <v>400</v>
      </c>
      <c r="H1206" s="1" t="s">
        <v>15</v>
      </c>
      <c r="I1206" s="2" t="s">
        <v>19</v>
      </c>
      <c r="J1206" s="1">
        <v>1</v>
      </c>
      <c r="K1206" s="25" t="s">
        <v>15</v>
      </c>
      <c r="L1206" s="1">
        <v>0</v>
      </c>
      <c r="M1206" s="2" t="s">
        <v>519</v>
      </c>
      <c r="N1206" s="1">
        <v>135</v>
      </c>
      <c r="P1206" s="26"/>
    </row>
    <row r="1207" spans="1:16" ht="15.6" x14ac:dyDescent="0.3">
      <c r="A1207" s="17"/>
      <c r="B1207" s="2" t="s">
        <v>397</v>
      </c>
      <c r="G1207" s="19"/>
      <c r="P1207" s="26"/>
    </row>
    <row r="1208" spans="1:16" ht="15.6" x14ac:dyDescent="0.3">
      <c r="A1208" s="17">
        <v>19</v>
      </c>
      <c r="B1208" s="2" t="s">
        <v>44</v>
      </c>
      <c r="C1208" s="1" t="s">
        <v>294</v>
      </c>
      <c r="D1208" s="1">
        <v>11</v>
      </c>
      <c r="E1208" s="1">
        <v>8</v>
      </c>
      <c r="F1208" s="1">
        <v>2016</v>
      </c>
      <c r="G1208" s="20" t="s">
        <v>485</v>
      </c>
      <c r="H1208" s="1" t="s">
        <v>15</v>
      </c>
      <c r="I1208" s="2" t="s">
        <v>68</v>
      </c>
      <c r="J1208" s="1">
        <v>2</v>
      </c>
      <c r="K1208" s="25" t="s">
        <v>15</v>
      </c>
      <c r="L1208" s="1">
        <v>0</v>
      </c>
      <c r="M1208" s="2" t="s">
        <v>520</v>
      </c>
      <c r="N1208" s="1">
        <v>145</v>
      </c>
      <c r="P1208" s="26"/>
    </row>
    <row r="1209" spans="1:16" ht="15.6" x14ac:dyDescent="0.3">
      <c r="A1209" s="17"/>
      <c r="B1209" s="2" t="s">
        <v>482</v>
      </c>
      <c r="C1209" s="1" t="s">
        <v>220</v>
      </c>
      <c r="D1209" s="1">
        <v>16</v>
      </c>
      <c r="E1209" s="1">
        <v>8</v>
      </c>
      <c r="F1209" s="1">
        <v>2016</v>
      </c>
      <c r="G1209" s="2" t="s">
        <v>68</v>
      </c>
      <c r="H1209" s="1" t="s">
        <v>15</v>
      </c>
      <c r="I1209" s="20" t="s">
        <v>485</v>
      </c>
      <c r="J1209" s="1">
        <v>0</v>
      </c>
      <c r="K1209" s="25" t="s">
        <v>15</v>
      </c>
      <c r="L1209" s="1">
        <v>2</v>
      </c>
      <c r="M1209" s="2" t="s">
        <v>521</v>
      </c>
      <c r="N1209" s="1">
        <v>175</v>
      </c>
      <c r="P1209" s="26"/>
    </row>
    <row r="1210" spans="1:16" ht="15.6" x14ac:dyDescent="0.3">
      <c r="A1210" s="17">
        <v>21</v>
      </c>
      <c r="B1210" s="2" t="s">
        <v>495</v>
      </c>
      <c r="G1210" s="3"/>
      <c r="P1210" s="26"/>
    </row>
    <row r="1211" spans="1:16" ht="15.6" x14ac:dyDescent="0.3">
      <c r="A1211" s="17"/>
      <c r="B1211" s="2" t="s">
        <v>41</v>
      </c>
      <c r="G1211" s="19" t="s">
        <v>22</v>
      </c>
      <c r="P1211" s="26"/>
    </row>
    <row r="1212" spans="1:16" ht="15.6" x14ac:dyDescent="0.3">
      <c r="A1212" s="17">
        <v>23</v>
      </c>
      <c r="B1212" s="2" t="s">
        <v>522</v>
      </c>
      <c r="C1212" s="1" t="s">
        <v>294</v>
      </c>
      <c r="D1212" s="1">
        <v>25</v>
      </c>
      <c r="E1212" s="1">
        <v>8</v>
      </c>
      <c r="F1212" s="1">
        <v>2016</v>
      </c>
      <c r="G1212" s="20" t="s">
        <v>19</v>
      </c>
      <c r="H1212" s="1" t="s">
        <v>15</v>
      </c>
      <c r="I1212" s="2" t="s">
        <v>68</v>
      </c>
      <c r="J1212" s="1">
        <v>2</v>
      </c>
      <c r="K1212" s="25" t="s">
        <v>15</v>
      </c>
      <c r="L1212" s="1">
        <v>0</v>
      </c>
      <c r="M1212" s="2" t="s">
        <v>523</v>
      </c>
      <c r="N1212" s="1">
        <v>172</v>
      </c>
      <c r="P1212" s="26"/>
    </row>
    <row r="1213" spans="1:16" ht="15.6" x14ac:dyDescent="0.3">
      <c r="A1213" s="17"/>
      <c r="B1213" s="2" t="s">
        <v>71</v>
      </c>
      <c r="C1213" s="1" t="s">
        <v>224</v>
      </c>
      <c r="D1213" s="1">
        <v>29</v>
      </c>
      <c r="E1213" s="1">
        <v>8</v>
      </c>
      <c r="F1213" s="1">
        <v>2016</v>
      </c>
      <c r="G1213" s="2" t="s">
        <v>68</v>
      </c>
      <c r="H1213" s="1" t="s">
        <v>15</v>
      </c>
      <c r="I1213" s="20" t="s">
        <v>19</v>
      </c>
      <c r="J1213" s="1">
        <v>1</v>
      </c>
      <c r="K1213" s="25" t="s">
        <v>15</v>
      </c>
      <c r="L1213" s="1">
        <v>2</v>
      </c>
      <c r="M1213" s="2" t="s">
        <v>524</v>
      </c>
      <c r="N1213" s="1">
        <v>190</v>
      </c>
      <c r="P1213" s="26"/>
    </row>
    <row r="1214" spans="1:16" ht="15.6" x14ac:dyDescent="0.3">
      <c r="A1214" s="17">
        <v>25</v>
      </c>
      <c r="B1214" s="2" t="s">
        <v>243</v>
      </c>
      <c r="G1214" s="3"/>
      <c r="I1214" s="3"/>
      <c r="P1214" s="18"/>
    </row>
    <row r="1215" spans="1:16" ht="15.6" x14ac:dyDescent="0.3">
      <c r="A1215" s="17"/>
      <c r="B1215" s="2" t="s">
        <v>525</v>
      </c>
      <c r="G1215" s="19" t="s">
        <v>13</v>
      </c>
      <c r="P1215" s="18"/>
    </row>
    <row r="1216" spans="1:16" ht="15.6" x14ac:dyDescent="0.3">
      <c r="A1216" s="17">
        <v>27</v>
      </c>
      <c r="B1216" s="2" t="s">
        <v>82</v>
      </c>
      <c r="C1216" s="1" t="s">
        <v>222</v>
      </c>
      <c r="D1216" s="1">
        <v>26</v>
      </c>
      <c r="E1216" s="1">
        <v>8</v>
      </c>
      <c r="F1216" s="1">
        <v>2016</v>
      </c>
      <c r="G1216" s="20" t="s">
        <v>485</v>
      </c>
      <c r="H1216" s="1" t="s">
        <v>15</v>
      </c>
      <c r="I1216" s="2" t="s">
        <v>400</v>
      </c>
      <c r="J1216" s="1">
        <v>2</v>
      </c>
      <c r="K1216" s="25" t="s">
        <v>15</v>
      </c>
      <c r="L1216" s="1">
        <v>0</v>
      </c>
      <c r="M1216" s="2" t="s">
        <v>526</v>
      </c>
      <c r="N1216" s="1">
        <v>284</v>
      </c>
      <c r="P1216" s="18"/>
    </row>
    <row r="1217" spans="1:16" ht="15.6" x14ac:dyDescent="0.3">
      <c r="A1217" s="17"/>
      <c r="B1217" s="2" t="s">
        <v>96</v>
      </c>
      <c r="C1217" s="1" t="s">
        <v>292</v>
      </c>
      <c r="D1217" s="1">
        <v>28</v>
      </c>
      <c r="E1217" s="1">
        <v>8</v>
      </c>
      <c r="F1217" s="1">
        <v>2016</v>
      </c>
      <c r="G1217" s="2" t="s">
        <v>400</v>
      </c>
      <c r="H1217" s="3" t="s">
        <v>15</v>
      </c>
      <c r="I1217" s="20" t="s">
        <v>485</v>
      </c>
      <c r="J1217" s="1">
        <v>0</v>
      </c>
      <c r="K1217" s="25" t="s">
        <v>15</v>
      </c>
      <c r="L1217" s="1">
        <v>2</v>
      </c>
      <c r="M1217" s="2" t="s">
        <v>527</v>
      </c>
      <c r="N1217" s="1">
        <v>302</v>
      </c>
      <c r="P1217" s="18"/>
    </row>
    <row r="1218" spans="1:16" ht="15.6" x14ac:dyDescent="0.3">
      <c r="A1218" s="17">
        <v>29</v>
      </c>
      <c r="B1218" s="2" t="s">
        <v>438</v>
      </c>
      <c r="P1218" s="18"/>
    </row>
    <row r="1219" spans="1:16" ht="15.6" x14ac:dyDescent="0.3">
      <c r="A1219" s="17"/>
      <c r="B1219" s="2" t="s">
        <v>528</v>
      </c>
      <c r="P1219" s="18"/>
    </row>
    <row r="1220" spans="1:16" ht="15.6" x14ac:dyDescent="0.3">
      <c r="A1220" s="17">
        <v>31</v>
      </c>
      <c r="B1220" s="2" t="s">
        <v>457</v>
      </c>
      <c r="P1220" s="18"/>
    </row>
    <row r="1221" spans="1:16" ht="15.6" x14ac:dyDescent="0.3">
      <c r="P1221" s="18"/>
    </row>
    <row r="1222" spans="1:16" ht="15.6" x14ac:dyDescent="0.3">
      <c r="P1222" s="18"/>
    </row>
    <row r="1223" spans="1:16" ht="15.6" x14ac:dyDescent="0.3">
      <c r="A1223" s="11"/>
      <c r="B1223" s="12" t="s">
        <v>529</v>
      </c>
      <c r="C1223" s="11"/>
      <c r="D1223" s="11"/>
      <c r="E1223" s="11"/>
      <c r="F1223" s="11"/>
      <c r="G1223" s="13" t="s">
        <v>530</v>
      </c>
      <c r="H1223" s="14"/>
      <c r="I1223" s="14"/>
      <c r="J1223" s="11"/>
      <c r="K1223" s="11"/>
      <c r="L1223" s="11"/>
      <c r="M1223" s="15"/>
      <c r="N1223" s="11"/>
      <c r="O1223" s="15"/>
      <c r="P1223" s="16"/>
    </row>
    <row r="1224" spans="1:16" ht="15.6" x14ac:dyDescent="0.3">
      <c r="A1224" s="17">
        <v>1</v>
      </c>
      <c r="B1224" s="2" t="s">
        <v>485</v>
      </c>
      <c r="G1224" s="19" t="s">
        <v>20</v>
      </c>
      <c r="H1224" s="3"/>
      <c r="I1224" s="3"/>
      <c r="P1224" s="18"/>
    </row>
    <row r="1225" spans="1:16" ht="15.6" x14ac:dyDescent="0.3">
      <c r="A1225" s="17">
        <v>2</v>
      </c>
      <c r="B1225" s="2" t="s">
        <v>68</v>
      </c>
      <c r="C1225" s="1" t="s">
        <v>224</v>
      </c>
      <c r="D1225" s="1">
        <v>21</v>
      </c>
      <c r="E1225" s="1">
        <v>8</v>
      </c>
      <c r="F1225" s="1">
        <v>2017</v>
      </c>
      <c r="G1225" s="20" t="s">
        <v>19</v>
      </c>
      <c r="H1225" s="3" t="s">
        <v>15</v>
      </c>
      <c r="I1225" s="2" t="s">
        <v>46</v>
      </c>
      <c r="J1225" s="1">
        <v>2</v>
      </c>
      <c r="K1225" s="25" t="s">
        <v>15</v>
      </c>
      <c r="L1225" s="1">
        <v>0</v>
      </c>
      <c r="M1225" s="2" t="s">
        <v>531</v>
      </c>
      <c r="N1225" s="1">
        <v>154</v>
      </c>
      <c r="P1225" s="18"/>
    </row>
    <row r="1226" spans="1:16" ht="15.6" x14ac:dyDescent="0.3">
      <c r="A1226" s="17">
        <v>3</v>
      </c>
      <c r="B1226" s="2" t="s">
        <v>19</v>
      </c>
      <c r="C1226" s="1" t="s">
        <v>222</v>
      </c>
      <c r="D1226" s="1">
        <v>25</v>
      </c>
      <c r="E1226" s="1">
        <v>8</v>
      </c>
      <c r="F1226" s="1">
        <v>2017</v>
      </c>
      <c r="G1226" s="2" t="s">
        <v>46</v>
      </c>
      <c r="H1226" s="3" t="s">
        <v>15</v>
      </c>
      <c r="I1226" s="20" t="s">
        <v>19</v>
      </c>
      <c r="J1226" s="1">
        <v>0</v>
      </c>
      <c r="K1226" s="25" t="s">
        <v>15</v>
      </c>
      <c r="L1226" s="1">
        <v>2</v>
      </c>
      <c r="M1226" s="2" t="s">
        <v>532</v>
      </c>
      <c r="N1226" s="1">
        <v>46</v>
      </c>
      <c r="P1226" s="18"/>
    </row>
    <row r="1227" spans="1:16" ht="15.6" x14ac:dyDescent="0.3">
      <c r="A1227" s="17">
        <v>4</v>
      </c>
      <c r="B1227" s="2" t="s">
        <v>66</v>
      </c>
      <c r="G1227" s="3"/>
      <c r="H1227" s="3"/>
      <c r="I1227" s="3"/>
      <c r="P1227" s="18"/>
    </row>
    <row r="1228" spans="1:16" ht="15.6" x14ac:dyDescent="0.3">
      <c r="A1228" s="17">
        <v>5</v>
      </c>
      <c r="B1228" s="2" t="s">
        <v>400</v>
      </c>
      <c r="C1228" s="1" t="s">
        <v>224</v>
      </c>
      <c r="D1228" s="1">
        <v>14</v>
      </c>
      <c r="E1228" s="1">
        <v>9</v>
      </c>
      <c r="F1228" s="1">
        <v>2017</v>
      </c>
      <c r="G1228" s="20" t="s">
        <v>485</v>
      </c>
      <c r="H1228" s="3" t="s">
        <v>15</v>
      </c>
      <c r="I1228" s="2" t="s">
        <v>276</v>
      </c>
      <c r="J1228" s="1">
        <v>2</v>
      </c>
      <c r="K1228" s="25" t="s">
        <v>15</v>
      </c>
      <c r="L1228" s="1">
        <v>0</v>
      </c>
      <c r="M1228" s="2" t="s">
        <v>533</v>
      </c>
      <c r="N1228" s="1">
        <v>105</v>
      </c>
      <c r="P1228" s="18"/>
    </row>
    <row r="1229" spans="1:16" ht="15.6" x14ac:dyDescent="0.3">
      <c r="A1229" s="17"/>
      <c r="B1229" s="2" t="s">
        <v>46</v>
      </c>
      <c r="C1229" s="1" t="s">
        <v>294</v>
      </c>
      <c r="D1229" s="1">
        <v>24</v>
      </c>
      <c r="E1229" s="1">
        <v>8</v>
      </c>
      <c r="F1229" s="1">
        <v>2017</v>
      </c>
      <c r="G1229" s="2" t="s">
        <v>276</v>
      </c>
      <c r="H1229" s="3" t="s">
        <v>15</v>
      </c>
      <c r="I1229" s="20" t="s">
        <v>485</v>
      </c>
      <c r="J1229" s="1">
        <v>0</v>
      </c>
      <c r="K1229" s="25" t="s">
        <v>15</v>
      </c>
      <c r="L1229" s="1">
        <v>2</v>
      </c>
      <c r="M1229" s="2" t="s">
        <v>534</v>
      </c>
      <c r="N1229" s="1">
        <v>212</v>
      </c>
      <c r="P1229" s="18"/>
    </row>
    <row r="1230" spans="1:16" ht="15.6" x14ac:dyDescent="0.3">
      <c r="A1230" s="17"/>
      <c r="B1230" s="2" t="s">
        <v>281</v>
      </c>
      <c r="G1230" s="3"/>
      <c r="H1230" s="3"/>
      <c r="I1230" s="3"/>
      <c r="P1230" s="18"/>
    </row>
    <row r="1231" spans="1:16" ht="15.6" x14ac:dyDescent="0.3">
      <c r="A1231" s="17"/>
      <c r="B1231" s="2" t="s">
        <v>276</v>
      </c>
      <c r="C1231" s="1" t="s">
        <v>224</v>
      </c>
      <c r="D1231" s="1">
        <v>14</v>
      </c>
      <c r="E1231" s="1">
        <v>8</v>
      </c>
      <c r="F1231" s="1">
        <v>2017</v>
      </c>
      <c r="G1231" s="2" t="s">
        <v>66</v>
      </c>
      <c r="H1231" s="3" t="s">
        <v>15</v>
      </c>
      <c r="I1231" s="20" t="s">
        <v>281</v>
      </c>
      <c r="J1231" s="1">
        <v>1</v>
      </c>
      <c r="K1231" s="1" t="s">
        <v>15</v>
      </c>
      <c r="L1231" s="1">
        <v>2</v>
      </c>
      <c r="M1231" s="2" t="s">
        <v>535</v>
      </c>
      <c r="N1231" s="1">
        <v>144</v>
      </c>
      <c r="P1231" s="18"/>
    </row>
    <row r="1232" spans="1:16" ht="15.6" x14ac:dyDescent="0.3">
      <c r="A1232" s="17">
        <v>9</v>
      </c>
      <c r="B1232" s="2" t="s">
        <v>63</v>
      </c>
      <c r="C1232" s="1" t="s">
        <v>224</v>
      </c>
      <c r="D1232" s="1">
        <v>21</v>
      </c>
      <c r="E1232" s="1">
        <v>8</v>
      </c>
      <c r="F1232" s="1">
        <v>2017</v>
      </c>
      <c r="G1232" s="2" t="s">
        <v>281</v>
      </c>
      <c r="H1232" s="3" t="s">
        <v>15</v>
      </c>
      <c r="I1232" s="20" t="s">
        <v>66</v>
      </c>
      <c r="J1232" s="1">
        <v>1</v>
      </c>
      <c r="K1232" s="1" t="s">
        <v>15</v>
      </c>
      <c r="L1232" s="1">
        <v>2</v>
      </c>
      <c r="M1232" s="2" t="s">
        <v>536</v>
      </c>
      <c r="N1232" s="1">
        <v>259</v>
      </c>
      <c r="P1232" s="18"/>
    </row>
    <row r="1233" spans="1:16" ht="15.6" x14ac:dyDescent="0.3">
      <c r="A1233" s="17"/>
      <c r="B1233" s="2" t="s">
        <v>12</v>
      </c>
      <c r="C1233" s="1" t="s">
        <v>224</v>
      </c>
      <c r="D1233" s="1">
        <v>28</v>
      </c>
      <c r="E1233" s="1">
        <v>8</v>
      </c>
      <c r="F1233" s="1">
        <v>2017</v>
      </c>
      <c r="G1233" s="20" t="s">
        <v>66</v>
      </c>
      <c r="H1233" s="3" t="s">
        <v>15</v>
      </c>
      <c r="I1233" s="2" t="s">
        <v>281</v>
      </c>
      <c r="J1233" s="1">
        <v>1</v>
      </c>
      <c r="K1233" s="1" t="s">
        <v>15</v>
      </c>
      <c r="L1233" s="1">
        <v>0</v>
      </c>
      <c r="M1233" s="2" t="s">
        <v>537</v>
      </c>
      <c r="N1233" s="1">
        <v>178</v>
      </c>
      <c r="P1233" s="18"/>
    </row>
    <row r="1234" spans="1:16" ht="15.6" x14ac:dyDescent="0.3">
      <c r="A1234" s="17">
        <v>11</v>
      </c>
      <c r="B1234" s="2" t="s">
        <v>353</v>
      </c>
      <c r="G1234" s="3"/>
      <c r="H1234" s="3"/>
      <c r="I1234" s="3"/>
      <c r="P1234" s="18"/>
    </row>
    <row r="1235" spans="1:16" ht="15.6" x14ac:dyDescent="0.3">
      <c r="A1235" s="17"/>
      <c r="B1235" s="2" t="s">
        <v>67</v>
      </c>
      <c r="C1235" s="1" t="s">
        <v>224</v>
      </c>
      <c r="D1235" s="1">
        <v>14</v>
      </c>
      <c r="E1235" s="1">
        <v>8</v>
      </c>
      <c r="F1235" s="1">
        <v>2017</v>
      </c>
      <c r="G1235" s="20" t="s">
        <v>400</v>
      </c>
      <c r="H1235" s="1" t="s">
        <v>15</v>
      </c>
      <c r="I1235" s="2" t="s">
        <v>68</v>
      </c>
      <c r="J1235" s="1">
        <v>2</v>
      </c>
      <c r="K1235" s="25" t="s">
        <v>15</v>
      </c>
      <c r="L1235" s="1">
        <v>0</v>
      </c>
      <c r="M1235" s="2" t="s">
        <v>538</v>
      </c>
      <c r="N1235" s="1">
        <v>110</v>
      </c>
      <c r="P1235" s="18"/>
    </row>
    <row r="1236" spans="1:16" ht="15.6" x14ac:dyDescent="0.3">
      <c r="A1236" s="17">
        <v>13</v>
      </c>
      <c r="B1236" s="2" t="s">
        <v>36</v>
      </c>
      <c r="C1236" s="1" t="s">
        <v>224</v>
      </c>
      <c r="D1236" s="1">
        <v>21</v>
      </c>
      <c r="E1236" s="1">
        <v>8</v>
      </c>
      <c r="F1236" s="1">
        <v>2017</v>
      </c>
      <c r="G1236" s="20" t="s">
        <v>68</v>
      </c>
      <c r="H1236" s="1" t="s">
        <v>15</v>
      </c>
      <c r="I1236" s="2" t="s">
        <v>400</v>
      </c>
      <c r="J1236" s="1">
        <v>2</v>
      </c>
      <c r="K1236" s="25" t="s">
        <v>15</v>
      </c>
      <c r="L1236" s="1">
        <v>0</v>
      </c>
      <c r="M1236" s="2" t="s">
        <v>539</v>
      </c>
      <c r="N1236" s="1">
        <v>218</v>
      </c>
      <c r="P1236" s="18"/>
    </row>
    <row r="1237" spans="1:16" ht="15.6" x14ac:dyDescent="0.3">
      <c r="A1237" s="17"/>
      <c r="B1237" s="2" t="s">
        <v>44</v>
      </c>
      <c r="C1237" s="1" t="s">
        <v>224</v>
      </c>
      <c r="D1237" s="1">
        <v>28</v>
      </c>
      <c r="E1237" s="1">
        <v>8</v>
      </c>
      <c r="F1237" s="1">
        <v>2017</v>
      </c>
      <c r="G1237" s="2" t="s">
        <v>400</v>
      </c>
      <c r="H1237" s="1" t="s">
        <v>15</v>
      </c>
      <c r="I1237" s="20" t="s">
        <v>68</v>
      </c>
      <c r="J1237" s="1">
        <v>0</v>
      </c>
      <c r="K1237" s="25" t="s">
        <v>15</v>
      </c>
      <c r="L1237" s="1">
        <v>2</v>
      </c>
      <c r="M1237" s="2" t="s">
        <v>540</v>
      </c>
      <c r="N1237" s="1">
        <v>143</v>
      </c>
      <c r="P1237" s="18"/>
    </row>
    <row r="1238" spans="1:16" ht="15.6" x14ac:dyDescent="0.3">
      <c r="A1238" s="17">
        <v>15</v>
      </c>
      <c r="B1238" s="2" t="s">
        <v>87</v>
      </c>
      <c r="G1238" s="3"/>
      <c r="H1238" s="3"/>
      <c r="I1238" s="3"/>
      <c r="P1238" s="18"/>
    </row>
    <row r="1239" spans="1:16" ht="15.6" x14ac:dyDescent="0.3">
      <c r="A1239" s="17"/>
      <c r="B1239" s="2" t="s">
        <v>495</v>
      </c>
      <c r="G1239" s="19" t="s">
        <v>21</v>
      </c>
      <c r="P1239" s="18"/>
    </row>
    <row r="1240" spans="1:16" ht="15.6" x14ac:dyDescent="0.3">
      <c r="A1240" s="17">
        <v>17</v>
      </c>
      <c r="B1240" s="2" t="s">
        <v>3</v>
      </c>
      <c r="C1240" s="1" t="s">
        <v>220</v>
      </c>
      <c r="D1240" s="1">
        <v>5</v>
      </c>
      <c r="E1240" s="1">
        <v>9</v>
      </c>
      <c r="F1240" s="1">
        <v>2017</v>
      </c>
      <c r="G1240" s="2" t="s">
        <v>19</v>
      </c>
      <c r="H1240" s="1" t="s">
        <v>15</v>
      </c>
      <c r="I1240" s="20" t="s">
        <v>68</v>
      </c>
      <c r="J1240" s="1">
        <v>0</v>
      </c>
      <c r="K1240" s="25" t="s">
        <v>15</v>
      </c>
      <c r="L1240" s="1">
        <v>1</v>
      </c>
      <c r="M1240" s="2" t="s">
        <v>541</v>
      </c>
      <c r="N1240" s="1">
        <v>196</v>
      </c>
      <c r="P1240" s="18"/>
    </row>
    <row r="1241" spans="1:16" ht="15.6" x14ac:dyDescent="0.3">
      <c r="A1241" s="17"/>
      <c r="B1241" s="2" t="s">
        <v>542</v>
      </c>
      <c r="C1241" s="1" t="s">
        <v>294</v>
      </c>
      <c r="D1241" s="1">
        <v>7</v>
      </c>
      <c r="E1241" s="1">
        <v>9</v>
      </c>
      <c r="F1241" s="1">
        <v>2017</v>
      </c>
      <c r="G1241" s="20" t="s">
        <v>68</v>
      </c>
      <c r="H1241" s="1" t="s">
        <v>15</v>
      </c>
      <c r="I1241" s="2" t="s">
        <v>19</v>
      </c>
      <c r="J1241" s="1">
        <v>1</v>
      </c>
      <c r="K1241" s="25" t="s">
        <v>15</v>
      </c>
      <c r="L1241" s="1">
        <v>0</v>
      </c>
      <c r="M1241" s="2" t="s">
        <v>280</v>
      </c>
      <c r="N1241" s="1">
        <v>413</v>
      </c>
      <c r="P1241" s="18"/>
    </row>
    <row r="1242" spans="1:16" ht="15.6" x14ac:dyDescent="0.3">
      <c r="A1242" s="17">
        <v>19</v>
      </c>
      <c r="B1242" s="2" t="s">
        <v>14</v>
      </c>
      <c r="G1242" s="19"/>
      <c r="P1242" s="18"/>
    </row>
    <row r="1243" spans="1:16" ht="15.6" x14ac:dyDescent="0.3">
      <c r="A1243" s="17"/>
      <c r="B1243" s="2" t="s">
        <v>57</v>
      </c>
      <c r="C1243" s="1" t="s">
        <v>224</v>
      </c>
      <c r="D1243" s="1">
        <v>4</v>
      </c>
      <c r="E1243" s="1">
        <v>9</v>
      </c>
      <c r="F1243" s="1">
        <v>2017</v>
      </c>
      <c r="G1243" s="20" t="s">
        <v>485</v>
      </c>
      <c r="H1243" s="1" t="s">
        <v>15</v>
      </c>
      <c r="I1243" s="2" t="s">
        <v>66</v>
      </c>
      <c r="J1243" s="1">
        <v>2</v>
      </c>
      <c r="K1243" s="1" t="s">
        <v>15</v>
      </c>
      <c r="L1243" s="1">
        <v>0</v>
      </c>
      <c r="M1243" s="2" t="s">
        <v>543</v>
      </c>
      <c r="N1243" s="1">
        <v>126</v>
      </c>
      <c r="P1243" s="18"/>
    </row>
    <row r="1244" spans="1:16" ht="15.6" x14ac:dyDescent="0.3">
      <c r="A1244" s="17">
        <v>21</v>
      </c>
      <c r="B1244" s="2" t="s">
        <v>96</v>
      </c>
      <c r="C1244" s="1" t="s">
        <v>294</v>
      </c>
      <c r="D1244" s="1">
        <v>7</v>
      </c>
      <c r="E1244" s="1">
        <v>9</v>
      </c>
      <c r="F1244" s="1">
        <v>2017</v>
      </c>
      <c r="G1244" s="20" t="s">
        <v>66</v>
      </c>
      <c r="H1244" s="1" t="s">
        <v>15</v>
      </c>
      <c r="I1244" s="2" t="s">
        <v>485</v>
      </c>
      <c r="J1244" s="1">
        <v>2</v>
      </c>
      <c r="K1244" s="1" t="s">
        <v>15</v>
      </c>
      <c r="L1244" s="1">
        <v>1</v>
      </c>
      <c r="M1244" s="2" t="s">
        <v>544</v>
      </c>
      <c r="N1244" s="1">
        <v>123</v>
      </c>
      <c r="P1244" s="18"/>
    </row>
    <row r="1245" spans="1:16" ht="15.6" x14ac:dyDescent="0.3">
      <c r="A1245" s="17"/>
      <c r="B1245" s="2" t="s">
        <v>397</v>
      </c>
      <c r="C1245" s="1" t="s">
        <v>224</v>
      </c>
      <c r="D1245" s="1">
        <v>12</v>
      </c>
      <c r="E1245" s="1">
        <v>9</v>
      </c>
      <c r="F1245" s="1">
        <v>2017</v>
      </c>
      <c r="G1245" s="20" t="s">
        <v>485</v>
      </c>
      <c r="H1245" s="1" t="s">
        <v>15</v>
      </c>
      <c r="I1245" s="2" t="s">
        <v>66</v>
      </c>
      <c r="J1245" s="1">
        <v>2</v>
      </c>
      <c r="K1245" s="1" t="s">
        <v>15</v>
      </c>
      <c r="L1245" s="1">
        <v>0</v>
      </c>
      <c r="M1245" s="2" t="s">
        <v>545</v>
      </c>
      <c r="N1245" s="1">
        <v>98</v>
      </c>
      <c r="P1245" s="18"/>
    </row>
    <row r="1246" spans="1:16" ht="15.6" x14ac:dyDescent="0.3">
      <c r="A1246" s="17">
        <v>23</v>
      </c>
      <c r="B1246" s="2" t="s">
        <v>64</v>
      </c>
      <c r="G1246" s="3"/>
      <c r="P1246" s="18"/>
    </row>
    <row r="1247" spans="1:16" ht="15.6" x14ac:dyDescent="0.3">
      <c r="A1247" s="17"/>
      <c r="B1247" s="2" t="s">
        <v>243</v>
      </c>
      <c r="G1247" s="19" t="s">
        <v>22</v>
      </c>
      <c r="P1247" s="18"/>
    </row>
    <row r="1248" spans="1:16" ht="15.6" x14ac:dyDescent="0.3">
      <c r="A1248" s="17">
        <v>25</v>
      </c>
      <c r="B1248" s="2" t="s">
        <v>94</v>
      </c>
      <c r="C1248" s="1" t="s">
        <v>220</v>
      </c>
      <c r="D1248" s="1">
        <v>19</v>
      </c>
      <c r="E1248" s="1">
        <v>9</v>
      </c>
      <c r="F1248" s="1">
        <v>2017</v>
      </c>
      <c r="G1248" s="20" t="s">
        <v>19</v>
      </c>
      <c r="H1248" s="1" t="s">
        <v>15</v>
      </c>
      <c r="I1248" s="2" t="s">
        <v>66</v>
      </c>
      <c r="J1248" s="1">
        <v>1</v>
      </c>
      <c r="K1248" s="25" t="s">
        <v>15</v>
      </c>
      <c r="L1248" s="1">
        <v>0</v>
      </c>
      <c r="M1248" s="2" t="s">
        <v>546</v>
      </c>
      <c r="N1248" s="1">
        <v>170</v>
      </c>
      <c r="P1248" s="18"/>
    </row>
    <row r="1249" spans="1:16" ht="15.6" x14ac:dyDescent="0.3">
      <c r="A1249" s="17"/>
      <c r="B1249" s="2" t="s">
        <v>412</v>
      </c>
      <c r="C1249" s="1" t="s">
        <v>294</v>
      </c>
      <c r="D1249" s="1">
        <v>21</v>
      </c>
      <c r="E1249" s="1">
        <v>9</v>
      </c>
      <c r="F1249" s="1">
        <v>2017</v>
      </c>
      <c r="G1249" s="20" t="s">
        <v>66</v>
      </c>
      <c r="H1249" s="1" t="s">
        <v>15</v>
      </c>
      <c r="I1249" s="2" t="s">
        <v>19</v>
      </c>
      <c r="J1249" s="1">
        <v>2</v>
      </c>
      <c r="K1249" s="25" t="s">
        <v>15</v>
      </c>
      <c r="L1249" s="1">
        <v>0</v>
      </c>
      <c r="M1249" s="2" t="s">
        <v>547</v>
      </c>
      <c r="N1249" s="1">
        <v>238</v>
      </c>
      <c r="P1249" s="18"/>
    </row>
    <row r="1250" spans="1:16" ht="15.6" x14ac:dyDescent="0.3">
      <c r="A1250" s="17">
        <v>27</v>
      </c>
      <c r="B1250" s="2" t="s">
        <v>438</v>
      </c>
      <c r="C1250" s="1" t="s">
        <v>328</v>
      </c>
      <c r="D1250" s="1">
        <v>23</v>
      </c>
      <c r="E1250" s="1">
        <v>9</v>
      </c>
      <c r="F1250" s="1">
        <v>2017</v>
      </c>
      <c r="G1250" s="20" t="s">
        <v>19</v>
      </c>
      <c r="H1250" s="1" t="s">
        <v>15</v>
      </c>
      <c r="I1250" s="2" t="s">
        <v>66</v>
      </c>
      <c r="J1250" s="1">
        <v>2</v>
      </c>
      <c r="K1250" s="25" t="s">
        <v>15</v>
      </c>
      <c r="L1250" s="1">
        <v>1</v>
      </c>
      <c r="M1250" s="2" t="s">
        <v>548</v>
      </c>
      <c r="N1250" s="1">
        <v>225</v>
      </c>
      <c r="P1250" s="18"/>
    </row>
    <row r="1251" spans="1:16" ht="15.6" x14ac:dyDescent="0.3">
      <c r="A1251" s="17"/>
      <c r="B1251" s="2" t="s">
        <v>549</v>
      </c>
      <c r="G1251" s="3"/>
      <c r="I1251" s="3"/>
      <c r="P1251" s="18"/>
    </row>
    <row r="1252" spans="1:16" ht="15.6" x14ac:dyDescent="0.3">
      <c r="A1252" s="17">
        <v>29</v>
      </c>
      <c r="B1252" s="2" t="s">
        <v>442</v>
      </c>
      <c r="G1252" s="19" t="s">
        <v>13</v>
      </c>
      <c r="P1252" s="18"/>
    </row>
    <row r="1253" spans="1:16" ht="15.6" x14ac:dyDescent="0.3">
      <c r="A1253" s="17"/>
      <c r="B1253" s="2" t="s">
        <v>528</v>
      </c>
      <c r="C1253" s="1" t="s">
        <v>222</v>
      </c>
      <c r="D1253" s="1">
        <v>15</v>
      </c>
      <c r="E1253" s="1">
        <v>9</v>
      </c>
      <c r="F1253" s="1">
        <v>2017</v>
      </c>
      <c r="G1253" s="20" t="s">
        <v>485</v>
      </c>
      <c r="H1253" s="1" t="s">
        <v>15</v>
      </c>
      <c r="I1253" s="2" t="s">
        <v>68</v>
      </c>
      <c r="J1253" s="1">
        <v>2</v>
      </c>
      <c r="K1253" s="25" t="s">
        <v>15</v>
      </c>
      <c r="L1253" s="1">
        <v>0</v>
      </c>
      <c r="M1253" s="2" t="s">
        <v>550</v>
      </c>
      <c r="N1253" s="1">
        <v>138</v>
      </c>
      <c r="P1253" s="18"/>
    </row>
    <row r="1254" spans="1:16" ht="15.6" x14ac:dyDescent="0.3">
      <c r="A1254" s="17">
        <v>31</v>
      </c>
      <c r="B1254" s="2" t="s">
        <v>551</v>
      </c>
      <c r="C1254" s="1" t="s">
        <v>292</v>
      </c>
      <c r="D1254" s="1">
        <v>17</v>
      </c>
      <c r="E1254" s="1">
        <v>9</v>
      </c>
      <c r="F1254" s="1">
        <v>2017</v>
      </c>
      <c r="G1254" s="2" t="s">
        <v>68</v>
      </c>
      <c r="H1254" s="3" t="s">
        <v>15</v>
      </c>
      <c r="I1254" s="20" t="s">
        <v>485</v>
      </c>
      <c r="J1254" s="1">
        <v>1</v>
      </c>
      <c r="K1254" s="25" t="s">
        <v>15</v>
      </c>
      <c r="L1254" s="1">
        <v>2</v>
      </c>
      <c r="M1254" s="2" t="s">
        <v>552</v>
      </c>
      <c r="N1254" s="1">
        <v>446</v>
      </c>
      <c r="P1254" s="18"/>
    </row>
    <row r="1255" spans="1:16" ht="15.6" x14ac:dyDescent="0.3">
      <c r="A1255" s="17"/>
      <c r="B1255" s="2" t="s">
        <v>525</v>
      </c>
      <c r="P1255" s="18"/>
    </row>
    <row r="1256" spans="1:16" ht="15.6" x14ac:dyDescent="0.3">
      <c r="A1256" s="17"/>
      <c r="P1256" s="18"/>
    </row>
    <row r="1257" spans="1:16" ht="15.6" x14ac:dyDescent="0.3">
      <c r="A1257" s="17"/>
      <c r="P1257" s="18"/>
    </row>
    <row r="1258" spans="1:16" ht="15.6" x14ac:dyDescent="0.3">
      <c r="A1258" s="11"/>
      <c r="B1258" s="12" t="s">
        <v>553</v>
      </c>
      <c r="C1258" s="11"/>
      <c r="D1258" s="11"/>
      <c r="E1258" s="11"/>
      <c r="F1258" s="11"/>
      <c r="G1258" s="13" t="s">
        <v>554</v>
      </c>
      <c r="H1258" s="14"/>
      <c r="I1258" s="14"/>
      <c r="J1258" s="11"/>
      <c r="K1258" s="11"/>
      <c r="L1258" s="11"/>
      <c r="M1258" s="15"/>
      <c r="N1258" s="11"/>
      <c r="O1258" s="15"/>
      <c r="P1258" s="16"/>
    </row>
    <row r="1259" spans="1:16" ht="15.6" x14ac:dyDescent="0.3">
      <c r="A1259" s="17">
        <v>1</v>
      </c>
      <c r="B1259" s="2" t="s">
        <v>66</v>
      </c>
      <c r="G1259" s="19" t="s">
        <v>20</v>
      </c>
      <c r="H1259" s="3"/>
      <c r="I1259" s="3"/>
      <c r="P1259" s="18"/>
    </row>
    <row r="1260" spans="1:16" ht="15.6" x14ac:dyDescent="0.3">
      <c r="A1260" s="17">
        <v>2</v>
      </c>
      <c r="B1260" s="2" t="s">
        <v>68</v>
      </c>
      <c r="C1260" s="1" t="s">
        <v>294</v>
      </c>
      <c r="D1260" s="1">
        <v>16</v>
      </c>
      <c r="E1260" s="1">
        <v>8</v>
      </c>
      <c r="F1260" s="1">
        <v>2018</v>
      </c>
      <c r="G1260" s="20" t="s">
        <v>68</v>
      </c>
      <c r="H1260" s="3" t="s">
        <v>15</v>
      </c>
      <c r="I1260" s="2" t="s">
        <v>87</v>
      </c>
      <c r="J1260" s="1">
        <v>1</v>
      </c>
      <c r="K1260" s="25" t="s">
        <v>15</v>
      </c>
      <c r="L1260" s="1">
        <v>0</v>
      </c>
      <c r="M1260" s="2" t="s">
        <v>555</v>
      </c>
      <c r="N1260" s="1">
        <v>315</v>
      </c>
      <c r="P1260" s="18"/>
    </row>
    <row r="1261" spans="1:16" ht="15.6" x14ac:dyDescent="0.3">
      <c r="A1261" s="17">
        <v>3</v>
      </c>
      <c r="B1261" s="2" t="s">
        <v>556</v>
      </c>
      <c r="C1261" s="1" t="s">
        <v>224</v>
      </c>
      <c r="D1261" s="1">
        <v>20</v>
      </c>
      <c r="E1261" s="1">
        <v>8</v>
      </c>
      <c r="F1261" s="1">
        <v>2018</v>
      </c>
      <c r="G1261" s="2" t="s">
        <v>87</v>
      </c>
      <c r="H1261" s="3" t="s">
        <v>15</v>
      </c>
      <c r="I1261" s="20" t="s">
        <v>68</v>
      </c>
      <c r="J1261" s="1">
        <v>0</v>
      </c>
      <c r="K1261" s="25" t="s">
        <v>15</v>
      </c>
      <c r="L1261" s="1">
        <v>2</v>
      </c>
      <c r="M1261" s="2" t="s">
        <v>557</v>
      </c>
      <c r="N1261" s="1">
        <v>112</v>
      </c>
      <c r="P1261" s="18"/>
    </row>
    <row r="1262" spans="1:16" ht="15.6" x14ac:dyDescent="0.3">
      <c r="A1262" s="17">
        <v>4</v>
      </c>
      <c r="B1262" s="2" t="s">
        <v>36</v>
      </c>
      <c r="G1262" s="3"/>
      <c r="H1262" s="3"/>
      <c r="I1262" s="3"/>
      <c r="P1262" s="18"/>
    </row>
    <row r="1263" spans="1:16" ht="15.6" x14ac:dyDescent="0.3">
      <c r="A1263" s="17">
        <v>5</v>
      </c>
      <c r="B1263" s="2" t="s">
        <v>3</v>
      </c>
      <c r="C1263" s="1" t="s">
        <v>294</v>
      </c>
      <c r="D1263" s="1">
        <v>16</v>
      </c>
      <c r="E1263" s="1">
        <v>8</v>
      </c>
      <c r="F1263" s="1">
        <v>2018</v>
      </c>
      <c r="G1263" s="2" t="s">
        <v>3</v>
      </c>
      <c r="H1263" s="3" t="s">
        <v>15</v>
      </c>
      <c r="I1263" s="20" t="s">
        <v>556</v>
      </c>
      <c r="J1263" s="1">
        <v>0</v>
      </c>
      <c r="K1263" s="25" t="s">
        <v>15</v>
      </c>
      <c r="L1263" s="1">
        <v>1</v>
      </c>
      <c r="M1263" s="2" t="s">
        <v>558</v>
      </c>
      <c r="N1263" s="1">
        <v>192</v>
      </c>
      <c r="P1263" s="18"/>
    </row>
    <row r="1264" spans="1:16" ht="15.6" x14ac:dyDescent="0.3">
      <c r="A1264" s="17">
        <v>6</v>
      </c>
      <c r="B1264" s="2" t="s">
        <v>400</v>
      </c>
      <c r="C1264" s="1" t="s">
        <v>224</v>
      </c>
      <c r="D1264" s="1">
        <v>20</v>
      </c>
      <c r="E1264" s="1">
        <v>8</v>
      </c>
      <c r="F1264" s="1">
        <v>2018</v>
      </c>
      <c r="G1264" s="20" t="s">
        <v>556</v>
      </c>
      <c r="H1264" s="3" t="s">
        <v>15</v>
      </c>
      <c r="I1264" s="2" t="s">
        <v>3</v>
      </c>
      <c r="J1264" s="1">
        <v>2</v>
      </c>
      <c r="K1264" s="25" t="s">
        <v>15</v>
      </c>
      <c r="L1264" s="1">
        <v>0</v>
      </c>
      <c r="M1264" s="2" t="s">
        <v>293</v>
      </c>
      <c r="N1264" s="1">
        <v>335</v>
      </c>
      <c r="P1264" s="18"/>
    </row>
    <row r="1265" spans="1:16" ht="15.6" x14ac:dyDescent="0.3">
      <c r="A1265" s="17"/>
      <c r="B1265" s="2" t="s">
        <v>44</v>
      </c>
      <c r="G1265" s="3"/>
      <c r="H1265" s="3"/>
      <c r="I1265" s="3"/>
      <c r="P1265" s="18"/>
    </row>
    <row r="1266" spans="1:16" ht="15.6" x14ac:dyDescent="0.3">
      <c r="A1266" s="17">
        <v>8</v>
      </c>
      <c r="B1266" s="2" t="s">
        <v>87</v>
      </c>
      <c r="C1266" s="1" t="s">
        <v>294</v>
      </c>
      <c r="D1266" s="1">
        <v>16</v>
      </c>
      <c r="E1266" s="1">
        <v>8</v>
      </c>
      <c r="F1266" s="1">
        <v>2018</v>
      </c>
      <c r="G1266" s="2" t="s">
        <v>66</v>
      </c>
      <c r="H1266" s="1" t="s">
        <v>15</v>
      </c>
      <c r="I1266" s="20" t="s">
        <v>400</v>
      </c>
      <c r="J1266" s="1">
        <v>1</v>
      </c>
      <c r="K1266" s="25" t="s">
        <v>15</v>
      </c>
      <c r="L1266" s="1">
        <v>2</v>
      </c>
      <c r="M1266" s="2" t="s">
        <v>559</v>
      </c>
      <c r="N1266" s="1">
        <v>127</v>
      </c>
      <c r="P1266" s="18"/>
    </row>
    <row r="1267" spans="1:16" ht="15.6" x14ac:dyDescent="0.3">
      <c r="A1267" s="17">
        <v>9</v>
      </c>
      <c r="B1267" s="2" t="s">
        <v>46</v>
      </c>
      <c r="C1267" s="1" t="s">
        <v>224</v>
      </c>
      <c r="D1267" s="1">
        <v>20</v>
      </c>
      <c r="E1267" s="1">
        <v>8</v>
      </c>
      <c r="F1267" s="1">
        <v>2018</v>
      </c>
      <c r="G1267" s="2" t="s">
        <v>400</v>
      </c>
      <c r="H1267" s="3" t="s">
        <v>15</v>
      </c>
      <c r="I1267" s="20" t="s">
        <v>66</v>
      </c>
      <c r="J1267" s="1">
        <v>0</v>
      </c>
      <c r="K1267" s="25" t="s">
        <v>15</v>
      </c>
      <c r="L1267" s="1">
        <v>2</v>
      </c>
      <c r="M1267" s="2" t="s">
        <v>560</v>
      </c>
      <c r="N1267" s="1">
        <v>146</v>
      </c>
      <c r="P1267" s="18"/>
    </row>
    <row r="1268" spans="1:16" ht="15.6" x14ac:dyDescent="0.3">
      <c r="A1268" s="17"/>
      <c r="B1268" s="2" t="s">
        <v>353</v>
      </c>
      <c r="C1268" s="1" t="s">
        <v>224</v>
      </c>
      <c r="D1268" s="1">
        <v>27</v>
      </c>
      <c r="E1268" s="1">
        <v>8</v>
      </c>
      <c r="F1268" s="1">
        <v>2018</v>
      </c>
      <c r="G1268" s="19" t="s">
        <v>81</v>
      </c>
      <c r="H1268" s="3" t="s">
        <v>15</v>
      </c>
      <c r="I1268" s="2" t="s">
        <v>400</v>
      </c>
      <c r="J1268" s="1">
        <v>2</v>
      </c>
      <c r="K1268" s="25" t="s">
        <v>15</v>
      </c>
      <c r="L1268" s="1">
        <v>1</v>
      </c>
      <c r="M1268" s="2" t="s">
        <v>561</v>
      </c>
      <c r="N1268" s="1">
        <v>166</v>
      </c>
      <c r="P1268" s="18"/>
    </row>
    <row r="1269" spans="1:16" ht="15.6" x14ac:dyDescent="0.3">
      <c r="A1269" s="17">
        <v>11</v>
      </c>
      <c r="B1269" s="2" t="s">
        <v>94</v>
      </c>
      <c r="G1269" s="3"/>
      <c r="H1269" s="3"/>
      <c r="I1269" s="3"/>
      <c r="P1269" s="18"/>
    </row>
    <row r="1270" spans="1:16" ht="15.6" x14ac:dyDescent="0.3">
      <c r="A1270" s="17"/>
      <c r="B1270" s="2" t="s">
        <v>19</v>
      </c>
      <c r="C1270" s="1" t="s">
        <v>294</v>
      </c>
      <c r="D1270" s="1">
        <v>16</v>
      </c>
      <c r="E1270" s="1">
        <v>8</v>
      </c>
      <c r="F1270" s="1">
        <v>2018</v>
      </c>
      <c r="G1270" s="20" t="s">
        <v>36</v>
      </c>
      <c r="H1270" s="1" t="s">
        <v>15</v>
      </c>
      <c r="I1270" s="2" t="s">
        <v>44</v>
      </c>
      <c r="J1270" s="1">
        <v>2</v>
      </c>
      <c r="K1270" s="25" t="s">
        <v>15</v>
      </c>
      <c r="L1270" s="1">
        <v>1</v>
      </c>
      <c r="M1270" s="2" t="s">
        <v>562</v>
      </c>
      <c r="N1270" s="1">
        <v>212</v>
      </c>
      <c r="P1270" s="18"/>
    </row>
    <row r="1271" spans="1:16" ht="15.6" x14ac:dyDescent="0.3">
      <c r="A1271" s="17">
        <v>13</v>
      </c>
      <c r="B1271" s="2" t="s">
        <v>63</v>
      </c>
      <c r="C1271" s="1" t="s">
        <v>224</v>
      </c>
      <c r="D1271" s="1">
        <v>20</v>
      </c>
      <c r="E1271" s="1">
        <v>8</v>
      </c>
      <c r="F1271" s="1">
        <v>2018</v>
      </c>
      <c r="G1271" s="20" t="s">
        <v>44</v>
      </c>
      <c r="H1271" s="1" t="s">
        <v>15</v>
      </c>
      <c r="I1271" s="2" t="s">
        <v>36</v>
      </c>
      <c r="J1271" s="1">
        <v>2</v>
      </c>
      <c r="K1271" s="25" t="s">
        <v>15</v>
      </c>
      <c r="L1271" s="1">
        <v>1</v>
      </c>
      <c r="M1271" s="2" t="s">
        <v>563</v>
      </c>
      <c r="N1271" s="1">
        <v>90</v>
      </c>
      <c r="P1271" s="18"/>
    </row>
    <row r="1272" spans="1:16" ht="15.6" x14ac:dyDescent="0.3">
      <c r="A1272" s="17"/>
      <c r="B1272" s="2" t="s">
        <v>14</v>
      </c>
      <c r="C1272" s="1" t="s">
        <v>292</v>
      </c>
      <c r="D1272" s="1">
        <v>26</v>
      </c>
      <c r="E1272" s="1">
        <v>8</v>
      </c>
      <c r="F1272" s="1">
        <v>2018</v>
      </c>
      <c r="G1272" s="20" t="s">
        <v>36</v>
      </c>
      <c r="H1272" s="1" t="s">
        <v>15</v>
      </c>
      <c r="I1272" s="2" t="s">
        <v>44</v>
      </c>
      <c r="J1272" s="1">
        <v>2</v>
      </c>
      <c r="K1272" s="25" t="s">
        <v>15</v>
      </c>
      <c r="L1272" s="1">
        <v>1</v>
      </c>
      <c r="M1272" s="2" t="s">
        <v>564</v>
      </c>
      <c r="N1272" s="1">
        <v>271</v>
      </c>
      <c r="P1272" s="18"/>
    </row>
    <row r="1273" spans="1:16" ht="15.6" x14ac:dyDescent="0.3">
      <c r="A1273" s="17"/>
      <c r="B1273" s="2" t="s">
        <v>96</v>
      </c>
      <c r="G1273" s="3"/>
      <c r="H1273" s="3"/>
      <c r="I1273" s="3"/>
      <c r="P1273" s="18"/>
    </row>
    <row r="1274" spans="1:16" ht="15.6" x14ac:dyDescent="0.3">
      <c r="A1274" s="17"/>
      <c r="B1274" s="2" t="s">
        <v>281</v>
      </c>
      <c r="G1274" s="19" t="s">
        <v>21</v>
      </c>
      <c r="P1274" s="18"/>
    </row>
    <row r="1275" spans="1:16" ht="15.6" x14ac:dyDescent="0.3">
      <c r="A1275" s="17">
        <v>17</v>
      </c>
      <c r="B1275" s="2" t="s">
        <v>57</v>
      </c>
      <c r="C1275" s="1" t="s">
        <v>294</v>
      </c>
      <c r="D1275" s="1">
        <v>30</v>
      </c>
      <c r="E1275" s="1">
        <v>8</v>
      </c>
      <c r="F1275" s="1">
        <v>2018</v>
      </c>
      <c r="G1275" s="20" t="s">
        <v>68</v>
      </c>
      <c r="H1275" s="1" t="s">
        <v>15</v>
      </c>
      <c r="I1275" s="2" t="s">
        <v>36</v>
      </c>
      <c r="J1275" s="1">
        <v>2</v>
      </c>
      <c r="K1275" s="25" t="s">
        <v>15</v>
      </c>
      <c r="L1275" s="1">
        <v>0</v>
      </c>
      <c r="M1275" s="2" t="s">
        <v>565</v>
      </c>
      <c r="N1275" s="1">
        <v>262</v>
      </c>
      <c r="P1275" s="18"/>
    </row>
    <row r="1276" spans="1:16" ht="15.6" x14ac:dyDescent="0.3">
      <c r="A1276" s="17"/>
      <c r="B1276" s="2" t="s">
        <v>80</v>
      </c>
      <c r="C1276" s="1" t="s">
        <v>224</v>
      </c>
      <c r="D1276" s="1">
        <v>3</v>
      </c>
      <c r="E1276" s="1">
        <v>9</v>
      </c>
      <c r="F1276" s="1">
        <v>2018</v>
      </c>
      <c r="G1276" s="2" t="s">
        <v>36</v>
      </c>
      <c r="H1276" s="1" t="s">
        <v>15</v>
      </c>
      <c r="I1276" s="20" t="s">
        <v>68</v>
      </c>
      <c r="J1276" s="1">
        <v>0</v>
      </c>
      <c r="K1276" s="25" t="s">
        <v>15</v>
      </c>
      <c r="L1276" s="1">
        <v>2</v>
      </c>
      <c r="M1276" s="2" t="s">
        <v>566</v>
      </c>
      <c r="N1276" s="1">
        <v>316</v>
      </c>
      <c r="P1276" s="18"/>
    </row>
    <row r="1277" spans="1:16" ht="15.6" x14ac:dyDescent="0.3">
      <c r="A1277" s="17"/>
      <c r="B1277" s="2" t="s">
        <v>415</v>
      </c>
      <c r="G1277" s="19"/>
      <c r="P1277" s="18"/>
    </row>
    <row r="1278" spans="1:16" ht="15.6" x14ac:dyDescent="0.3">
      <c r="A1278" s="17"/>
      <c r="B1278" s="2" t="s">
        <v>12</v>
      </c>
      <c r="C1278" s="1" t="s">
        <v>294</v>
      </c>
      <c r="D1278" s="1">
        <v>30</v>
      </c>
      <c r="E1278" s="1">
        <v>8</v>
      </c>
      <c r="F1278" s="1">
        <v>2018</v>
      </c>
      <c r="G1278" s="20" t="s">
        <v>66</v>
      </c>
      <c r="H1278" s="1" t="s">
        <v>15</v>
      </c>
      <c r="I1278" s="2" t="s">
        <v>556</v>
      </c>
      <c r="J1278" s="1">
        <v>2</v>
      </c>
      <c r="K1278" s="25" t="s">
        <v>15</v>
      </c>
      <c r="L1278" s="1">
        <v>0</v>
      </c>
      <c r="M1278" s="2" t="s">
        <v>567</v>
      </c>
      <c r="N1278" s="1">
        <v>185</v>
      </c>
      <c r="P1278" s="18"/>
    </row>
    <row r="1279" spans="1:16" ht="15.6" x14ac:dyDescent="0.3">
      <c r="A1279" s="17">
        <v>21</v>
      </c>
      <c r="B1279" s="2" t="s">
        <v>67</v>
      </c>
      <c r="C1279" s="1" t="s">
        <v>224</v>
      </c>
      <c r="D1279" s="1">
        <v>3</v>
      </c>
      <c r="E1279" s="1">
        <v>9</v>
      </c>
      <c r="F1279" s="1">
        <v>2018</v>
      </c>
      <c r="G1279" s="2" t="s">
        <v>556</v>
      </c>
      <c r="H1279" s="1" t="s">
        <v>15</v>
      </c>
      <c r="I1279" s="20" t="s">
        <v>66</v>
      </c>
      <c r="J1279" s="1">
        <v>1</v>
      </c>
      <c r="K1279" s="25" t="s">
        <v>15</v>
      </c>
      <c r="L1279" s="1">
        <v>2</v>
      </c>
      <c r="M1279" s="2" t="s">
        <v>568</v>
      </c>
      <c r="N1279" s="1">
        <v>405</v>
      </c>
      <c r="P1279" s="18"/>
    </row>
    <row r="1280" spans="1:16" ht="15.6" x14ac:dyDescent="0.3">
      <c r="A1280" s="17"/>
      <c r="B1280" s="2" t="s">
        <v>485</v>
      </c>
      <c r="G1280" s="3"/>
      <c r="P1280" s="18"/>
    </row>
    <row r="1281" spans="1:16" ht="15.6" x14ac:dyDescent="0.3">
      <c r="A1281" s="17"/>
      <c r="B1281" s="2" t="s">
        <v>495</v>
      </c>
      <c r="G1281" s="19" t="s">
        <v>22</v>
      </c>
      <c r="P1281" s="18"/>
    </row>
    <row r="1282" spans="1:16" ht="15.6" x14ac:dyDescent="0.3">
      <c r="A1282" s="17"/>
      <c r="B1282" s="2" t="s">
        <v>64</v>
      </c>
      <c r="C1282" s="1" t="s">
        <v>479</v>
      </c>
      <c r="D1282" s="1">
        <v>12</v>
      </c>
      <c r="E1282" s="1">
        <v>9</v>
      </c>
      <c r="F1282" s="1">
        <v>2018</v>
      </c>
      <c r="G1282" s="20" t="s">
        <v>36</v>
      </c>
      <c r="H1282" s="1" t="s">
        <v>15</v>
      </c>
      <c r="I1282" s="2" t="s">
        <v>556</v>
      </c>
      <c r="J1282" s="1">
        <v>2</v>
      </c>
      <c r="K1282" s="25" t="s">
        <v>15</v>
      </c>
      <c r="L1282" s="1">
        <v>1</v>
      </c>
      <c r="M1282" s="2" t="s">
        <v>569</v>
      </c>
      <c r="N1282" s="1">
        <v>195</v>
      </c>
      <c r="P1282" s="18"/>
    </row>
    <row r="1283" spans="1:16" ht="15.6" x14ac:dyDescent="0.3">
      <c r="A1283" s="17">
        <v>25</v>
      </c>
      <c r="B1283" s="2" t="s">
        <v>570</v>
      </c>
      <c r="C1283" s="1" t="s">
        <v>294</v>
      </c>
      <c r="D1283" s="1">
        <v>13</v>
      </c>
      <c r="E1283" s="1">
        <v>9</v>
      </c>
      <c r="F1283" s="1">
        <v>2018</v>
      </c>
      <c r="G1283" s="20" t="s">
        <v>556</v>
      </c>
      <c r="H1283" s="1" t="s">
        <v>15</v>
      </c>
      <c r="I1283" s="3" t="s">
        <v>36</v>
      </c>
      <c r="J1283" s="1">
        <v>1</v>
      </c>
      <c r="K1283" s="25" t="s">
        <v>15</v>
      </c>
      <c r="L1283" s="1">
        <v>0</v>
      </c>
      <c r="M1283" s="2" t="s">
        <v>571</v>
      </c>
      <c r="N1283" s="1">
        <v>362</v>
      </c>
      <c r="P1283" s="18"/>
    </row>
    <row r="1284" spans="1:16" ht="15.6" x14ac:dyDescent="0.3">
      <c r="A1284" s="17"/>
      <c r="B1284" s="2" t="s">
        <v>243</v>
      </c>
      <c r="C1284" s="1" t="s">
        <v>292</v>
      </c>
      <c r="D1284" s="1">
        <v>23</v>
      </c>
      <c r="E1284" s="1">
        <v>9</v>
      </c>
      <c r="F1284" s="1">
        <v>2018</v>
      </c>
      <c r="G1284" s="3" t="s">
        <v>36</v>
      </c>
      <c r="H1284" s="1" t="s">
        <v>15</v>
      </c>
      <c r="I1284" s="19" t="s">
        <v>556</v>
      </c>
      <c r="J1284" s="1">
        <v>0</v>
      </c>
      <c r="K1284" s="25" t="s">
        <v>15</v>
      </c>
      <c r="L1284" s="1">
        <v>2</v>
      </c>
      <c r="M1284" s="2" t="s">
        <v>572</v>
      </c>
      <c r="N1284" s="1">
        <v>403</v>
      </c>
      <c r="P1284" s="18"/>
    </row>
    <row r="1285" spans="1:16" ht="15.6" x14ac:dyDescent="0.3">
      <c r="A1285" s="17"/>
      <c r="B1285" s="2" t="s">
        <v>74</v>
      </c>
      <c r="G1285" s="3"/>
      <c r="I1285" s="3"/>
      <c r="P1285" s="18"/>
    </row>
    <row r="1286" spans="1:16" ht="15.6" x14ac:dyDescent="0.3">
      <c r="A1286" s="17"/>
      <c r="B1286" s="2" t="s">
        <v>442</v>
      </c>
      <c r="G1286" s="19" t="s">
        <v>13</v>
      </c>
      <c r="P1286" s="18"/>
    </row>
    <row r="1287" spans="1:16" ht="15.6" x14ac:dyDescent="0.3">
      <c r="A1287" s="17">
        <v>29</v>
      </c>
      <c r="B1287" s="2" t="s">
        <v>369</v>
      </c>
      <c r="C1287" s="1" t="s">
        <v>220</v>
      </c>
      <c r="D1287" s="1">
        <v>11</v>
      </c>
      <c r="E1287" s="1">
        <v>9</v>
      </c>
      <c r="F1287" s="1">
        <v>2018</v>
      </c>
      <c r="G1287" s="20" t="s">
        <v>68</v>
      </c>
      <c r="H1287" s="1" t="s">
        <v>15</v>
      </c>
      <c r="I1287" s="2" t="s">
        <v>66</v>
      </c>
      <c r="J1287" s="1">
        <v>1</v>
      </c>
      <c r="K1287" s="25" t="s">
        <v>15</v>
      </c>
      <c r="L1287" s="1">
        <v>0</v>
      </c>
      <c r="M1287" s="2" t="s">
        <v>573</v>
      </c>
      <c r="N1287" s="1">
        <v>541</v>
      </c>
      <c r="P1287" s="18"/>
    </row>
    <row r="1288" spans="1:16" ht="15.6" x14ac:dyDescent="0.3">
      <c r="A1288" s="17"/>
      <c r="B1288" s="2" t="s">
        <v>438</v>
      </c>
      <c r="C1288" s="1" t="s">
        <v>294</v>
      </c>
      <c r="D1288" s="1">
        <v>13</v>
      </c>
      <c r="E1288" s="1">
        <v>9</v>
      </c>
      <c r="F1288" s="1">
        <v>2018</v>
      </c>
      <c r="G1288" s="20" t="s">
        <v>66</v>
      </c>
      <c r="H1288" s="3" t="s">
        <v>15</v>
      </c>
      <c r="I1288" s="2" t="s">
        <v>68</v>
      </c>
      <c r="J1288" s="1">
        <v>2</v>
      </c>
      <c r="K1288" s="25" t="s">
        <v>15</v>
      </c>
      <c r="L1288" s="1">
        <v>1</v>
      </c>
      <c r="M1288" s="2" t="s">
        <v>574</v>
      </c>
      <c r="N1288" s="1">
        <v>760</v>
      </c>
      <c r="P1288" s="18"/>
    </row>
    <row r="1289" spans="1:16" ht="15.6" x14ac:dyDescent="0.3">
      <c r="A1289" s="17"/>
      <c r="B1289" s="2" t="s">
        <v>549</v>
      </c>
      <c r="C1289" s="1" t="s">
        <v>292</v>
      </c>
      <c r="D1289" s="1">
        <v>16</v>
      </c>
      <c r="E1289" s="1">
        <v>9</v>
      </c>
      <c r="F1289" s="1">
        <v>2018</v>
      </c>
      <c r="G1289" s="2" t="s">
        <v>68</v>
      </c>
      <c r="H1289" s="1" t="s">
        <v>15</v>
      </c>
      <c r="I1289" s="20" t="s">
        <v>66</v>
      </c>
      <c r="J1289" s="1">
        <v>1</v>
      </c>
      <c r="K1289" s="25" t="s">
        <v>15</v>
      </c>
      <c r="L1289" s="1">
        <v>2</v>
      </c>
      <c r="M1289" s="2" t="s">
        <v>575</v>
      </c>
      <c r="N1289" s="1">
        <v>1182</v>
      </c>
      <c r="P1289" s="18"/>
    </row>
    <row r="1290" spans="1:16" ht="15.6" x14ac:dyDescent="0.3">
      <c r="A1290" s="17"/>
      <c r="B1290" s="2" t="s">
        <v>576</v>
      </c>
      <c r="P1290" s="18"/>
    </row>
    <row r="1291" spans="1:16" ht="15.6" x14ac:dyDescent="0.3">
      <c r="P1291" s="18"/>
    </row>
    <row r="1292" spans="1:16" ht="15.6" x14ac:dyDescent="0.3">
      <c r="P1292" s="18"/>
    </row>
    <row r="1293" spans="1:16" ht="15.6" x14ac:dyDescent="0.3">
      <c r="A1293" s="11"/>
      <c r="B1293" s="12" t="s">
        <v>577</v>
      </c>
      <c r="C1293" s="11"/>
      <c r="D1293" s="11"/>
      <c r="E1293" s="11"/>
      <c r="F1293" s="11"/>
      <c r="G1293" s="13" t="s">
        <v>578</v>
      </c>
      <c r="H1293" s="14"/>
      <c r="I1293" s="14"/>
      <c r="J1293" s="11"/>
      <c r="K1293" s="11"/>
      <c r="L1293" s="11"/>
      <c r="M1293" s="15"/>
      <c r="N1293" s="11"/>
      <c r="O1293" s="15"/>
      <c r="P1293" s="16"/>
    </row>
    <row r="1294" spans="1:16" ht="15.6" x14ac:dyDescent="0.3">
      <c r="A1294" s="17">
        <v>1</v>
      </c>
      <c r="B1294" s="2" t="s">
        <v>68</v>
      </c>
      <c r="G1294" s="19" t="s">
        <v>20</v>
      </c>
      <c r="H1294" s="3"/>
      <c r="I1294" s="3"/>
      <c r="P1294" s="18"/>
    </row>
    <row r="1295" spans="1:16" ht="15.6" x14ac:dyDescent="0.3">
      <c r="A1295" s="17">
        <v>2</v>
      </c>
      <c r="B1295" s="2" t="s">
        <v>400</v>
      </c>
      <c r="C1295" s="1" t="s">
        <v>224</v>
      </c>
      <c r="D1295" s="1">
        <v>19</v>
      </c>
      <c r="E1295" s="1">
        <v>8</v>
      </c>
      <c r="F1295" s="1">
        <v>2019</v>
      </c>
      <c r="G1295" s="20" t="s">
        <v>63</v>
      </c>
      <c r="H1295" s="3" t="s">
        <v>15</v>
      </c>
      <c r="I1295" s="2" t="s">
        <v>94</v>
      </c>
      <c r="J1295" s="1">
        <v>2</v>
      </c>
      <c r="K1295" s="25" t="s">
        <v>15</v>
      </c>
      <c r="L1295" s="1">
        <v>1</v>
      </c>
      <c r="M1295" s="2" t="s">
        <v>579</v>
      </c>
      <c r="N1295" s="1">
        <v>222</v>
      </c>
      <c r="P1295" s="18"/>
    </row>
    <row r="1296" spans="1:16" ht="15.6" x14ac:dyDescent="0.3">
      <c r="A1296" s="17">
        <v>3</v>
      </c>
      <c r="B1296" s="2" t="s">
        <v>63</v>
      </c>
      <c r="C1296" s="1" t="s">
        <v>294</v>
      </c>
      <c r="D1296" s="1">
        <v>22</v>
      </c>
      <c r="E1296" s="1">
        <v>8</v>
      </c>
      <c r="F1296" s="1">
        <v>2019</v>
      </c>
      <c r="G1296" s="20" t="s">
        <v>94</v>
      </c>
      <c r="H1296" s="3" t="s">
        <v>15</v>
      </c>
      <c r="I1296" s="2" t="s">
        <v>63</v>
      </c>
      <c r="J1296" s="1">
        <v>2</v>
      </c>
      <c r="K1296" s="25" t="s">
        <v>15</v>
      </c>
      <c r="L1296" s="1">
        <v>0</v>
      </c>
      <c r="M1296" s="2" t="s">
        <v>580</v>
      </c>
      <c r="N1296" s="1">
        <v>98</v>
      </c>
      <c r="P1296" s="18"/>
    </row>
    <row r="1297" spans="1:16" ht="15.6" x14ac:dyDescent="0.3">
      <c r="A1297" s="17">
        <v>4</v>
      </c>
      <c r="B1297" s="2" t="s">
        <v>570</v>
      </c>
      <c r="C1297" s="1" t="s">
        <v>224</v>
      </c>
      <c r="D1297" s="1">
        <v>26</v>
      </c>
      <c r="E1297" s="1">
        <v>8</v>
      </c>
      <c r="F1297" s="1">
        <v>2019</v>
      </c>
      <c r="G1297" s="20" t="s">
        <v>63</v>
      </c>
      <c r="H1297" s="3" t="s">
        <v>15</v>
      </c>
      <c r="I1297" s="3" t="s">
        <v>94</v>
      </c>
      <c r="J1297" s="1">
        <v>2</v>
      </c>
      <c r="K1297" s="25" t="s">
        <v>15</v>
      </c>
      <c r="L1297" s="1">
        <v>0</v>
      </c>
      <c r="M1297" s="2" t="s">
        <v>581</v>
      </c>
      <c r="N1297" s="1">
        <v>256</v>
      </c>
      <c r="P1297" s="18"/>
    </row>
    <row r="1298" spans="1:16" ht="15.6" x14ac:dyDescent="0.3">
      <c r="A1298" s="17">
        <v>5</v>
      </c>
      <c r="B1298" s="2" t="s">
        <v>3</v>
      </c>
      <c r="G1298" s="3"/>
      <c r="H1298" s="3"/>
      <c r="I1298" s="3"/>
      <c r="P1298" s="18"/>
    </row>
    <row r="1299" spans="1:16" ht="15.6" x14ac:dyDescent="0.3">
      <c r="A1299" s="17"/>
      <c r="B1299" s="2" t="s">
        <v>522</v>
      </c>
      <c r="C1299" s="1" t="s">
        <v>224</v>
      </c>
      <c r="D1299" s="1">
        <v>19</v>
      </c>
      <c r="E1299" s="1">
        <v>8</v>
      </c>
      <c r="F1299" s="1">
        <v>2019</v>
      </c>
      <c r="G1299" s="20" t="s">
        <v>400</v>
      </c>
      <c r="H1299" s="3" t="s">
        <v>15</v>
      </c>
      <c r="I1299" s="2" t="s">
        <v>66</v>
      </c>
      <c r="J1299" s="1">
        <v>2</v>
      </c>
      <c r="K1299" s="25" t="s">
        <v>15</v>
      </c>
      <c r="L1299" s="1">
        <v>1</v>
      </c>
      <c r="M1299" s="2" t="s">
        <v>582</v>
      </c>
      <c r="N1299" s="1">
        <v>132</v>
      </c>
      <c r="P1299" s="18"/>
    </row>
    <row r="1300" spans="1:16" ht="15.6" x14ac:dyDescent="0.3">
      <c r="A1300" s="17">
        <v>7</v>
      </c>
      <c r="B1300" s="2" t="s">
        <v>66</v>
      </c>
      <c r="C1300" s="1" t="s">
        <v>294</v>
      </c>
      <c r="D1300" s="1">
        <v>22</v>
      </c>
      <c r="E1300" s="1">
        <v>8</v>
      </c>
      <c r="F1300" s="1">
        <v>2019</v>
      </c>
      <c r="G1300" s="2" t="s">
        <v>66</v>
      </c>
      <c r="H1300" s="3" t="s">
        <v>15</v>
      </c>
      <c r="I1300" s="20" t="s">
        <v>400</v>
      </c>
      <c r="J1300" s="1">
        <v>1</v>
      </c>
      <c r="K1300" s="25" t="s">
        <v>15</v>
      </c>
      <c r="L1300" s="1">
        <v>2</v>
      </c>
      <c r="M1300" s="2" t="s">
        <v>583</v>
      </c>
      <c r="N1300" s="1">
        <v>190</v>
      </c>
      <c r="P1300" s="18"/>
    </row>
    <row r="1301" spans="1:16" ht="15.6" x14ac:dyDescent="0.3">
      <c r="A1301" s="17">
        <v>8</v>
      </c>
      <c r="B1301" s="2" t="s">
        <v>94</v>
      </c>
      <c r="G1301" s="3"/>
      <c r="H1301" s="3"/>
      <c r="I1301" s="3"/>
      <c r="P1301" s="18"/>
    </row>
    <row r="1302" spans="1:16" ht="15.6" x14ac:dyDescent="0.3">
      <c r="A1302" s="17">
        <v>9</v>
      </c>
      <c r="B1302" s="2" t="s">
        <v>44</v>
      </c>
      <c r="C1302" s="1" t="s">
        <v>224</v>
      </c>
      <c r="D1302" s="1">
        <v>19</v>
      </c>
      <c r="E1302" s="1">
        <v>8</v>
      </c>
      <c r="F1302" s="1">
        <v>2019</v>
      </c>
      <c r="G1302" s="2" t="s">
        <v>522</v>
      </c>
      <c r="H1302" s="3" t="s">
        <v>15</v>
      </c>
      <c r="I1302" s="20" t="s">
        <v>570</v>
      </c>
      <c r="J1302" s="1">
        <v>0</v>
      </c>
      <c r="K1302" s="25" t="s">
        <v>15</v>
      </c>
      <c r="L1302" s="1">
        <v>2</v>
      </c>
      <c r="M1302" s="2" t="s">
        <v>584</v>
      </c>
      <c r="N1302" s="1">
        <v>125</v>
      </c>
      <c r="P1302" s="18"/>
    </row>
    <row r="1303" spans="1:16" ht="15.6" x14ac:dyDescent="0.3">
      <c r="A1303" s="17">
        <v>10</v>
      </c>
      <c r="B1303" s="2" t="s">
        <v>46</v>
      </c>
      <c r="C1303" s="1" t="s">
        <v>294</v>
      </c>
      <c r="D1303" s="1">
        <v>22</v>
      </c>
      <c r="E1303" s="1">
        <v>8</v>
      </c>
      <c r="F1303" s="1">
        <v>2019</v>
      </c>
      <c r="G1303" s="20" t="s">
        <v>570</v>
      </c>
      <c r="H1303" s="3" t="s">
        <v>15</v>
      </c>
      <c r="I1303" s="2" t="s">
        <v>522</v>
      </c>
      <c r="J1303" s="1">
        <v>2</v>
      </c>
      <c r="K1303" s="25" t="s">
        <v>15</v>
      </c>
      <c r="L1303" s="1">
        <v>0</v>
      </c>
      <c r="M1303" s="2" t="s">
        <v>585</v>
      </c>
      <c r="N1303" s="1">
        <v>181</v>
      </c>
      <c r="P1303" s="18"/>
    </row>
    <row r="1304" spans="1:16" ht="15.6" x14ac:dyDescent="0.3">
      <c r="A1304" s="17">
        <v>11</v>
      </c>
      <c r="B1304" s="2" t="s">
        <v>57</v>
      </c>
      <c r="G1304" s="3"/>
      <c r="H1304" s="3"/>
      <c r="I1304" s="3"/>
      <c r="P1304" s="18"/>
    </row>
    <row r="1305" spans="1:16" ht="15.6" x14ac:dyDescent="0.3">
      <c r="A1305" s="17">
        <v>12</v>
      </c>
      <c r="B1305" s="2" t="s">
        <v>80</v>
      </c>
      <c r="C1305" s="1" t="s">
        <v>224</v>
      </c>
      <c r="D1305" s="1">
        <v>19</v>
      </c>
      <c r="E1305" s="1">
        <v>8</v>
      </c>
      <c r="F1305" s="1">
        <v>2019</v>
      </c>
      <c r="G1305" s="20" t="s">
        <v>3</v>
      </c>
      <c r="H1305" s="1" t="s">
        <v>15</v>
      </c>
      <c r="I1305" s="2" t="s">
        <v>68</v>
      </c>
      <c r="J1305" s="1">
        <v>2</v>
      </c>
      <c r="K1305" s="25" t="s">
        <v>15</v>
      </c>
      <c r="L1305" s="1">
        <v>1</v>
      </c>
      <c r="M1305" s="2" t="s">
        <v>586</v>
      </c>
      <c r="N1305" s="1">
        <v>197</v>
      </c>
      <c r="P1305" s="18"/>
    </row>
    <row r="1306" spans="1:16" ht="15.6" x14ac:dyDescent="0.3">
      <c r="A1306" s="17">
        <v>13</v>
      </c>
      <c r="B1306" s="2" t="s">
        <v>19</v>
      </c>
      <c r="C1306" s="1" t="s">
        <v>294</v>
      </c>
      <c r="D1306" s="1">
        <v>22</v>
      </c>
      <c r="E1306" s="1">
        <v>8</v>
      </c>
      <c r="F1306" s="1">
        <v>2019</v>
      </c>
      <c r="G1306" s="20" t="s">
        <v>68</v>
      </c>
      <c r="H1306" s="1" t="s">
        <v>15</v>
      </c>
      <c r="I1306" s="2" t="s">
        <v>3</v>
      </c>
      <c r="J1306" s="1">
        <v>2</v>
      </c>
      <c r="K1306" s="25" t="s">
        <v>15</v>
      </c>
      <c r="L1306" s="1">
        <v>0</v>
      </c>
      <c r="M1306" s="2" t="s">
        <v>587</v>
      </c>
      <c r="N1306" s="1">
        <v>267</v>
      </c>
      <c r="P1306" s="18"/>
    </row>
    <row r="1307" spans="1:16" ht="15.6" x14ac:dyDescent="0.3">
      <c r="A1307" s="17"/>
      <c r="B1307" s="2" t="s">
        <v>87</v>
      </c>
      <c r="C1307" s="1" t="s">
        <v>224</v>
      </c>
      <c r="D1307" s="1">
        <v>26</v>
      </c>
      <c r="E1307" s="1">
        <v>8</v>
      </c>
      <c r="F1307" s="1">
        <v>2019</v>
      </c>
      <c r="G1307" s="2" t="s">
        <v>3</v>
      </c>
      <c r="H1307" s="1" t="s">
        <v>15</v>
      </c>
      <c r="I1307" s="20" t="s">
        <v>68</v>
      </c>
      <c r="J1307" s="1">
        <v>0</v>
      </c>
      <c r="K1307" s="25" t="s">
        <v>15</v>
      </c>
      <c r="L1307" s="1">
        <v>2</v>
      </c>
      <c r="M1307" s="2" t="s">
        <v>588</v>
      </c>
      <c r="N1307" s="1">
        <v>293</v>
      </c>
      <c r="P1307" s="18"/>
    </row>
    <row r="1308" spans="1:16" ht="15.6" x14ac:dyDescent="0.3">
      <c r="A1308" s="17">
        <v>15</v>
      </c>
      <c r="B1308" s="2" t="s">
        <v>14</v>
      </c>
      <c r="G1308" s="3"/>
      <c r="H1308" s="3"/>
      <c r="I1308" s="3"/>
      <c r="P1308" s="18"/>
    </row>
    <row r="1309" spans="1:16" ht="15.6" x14ac:dyDescent="0.3">
      <c r="A1309" s="17"/>
      <c r="B1309" s="2" t="s">
        <v>67</v>
      </c>
      <c r="G1309" s="19" t="s">
        <v>21</v>
      </c>
      <c r="P1309" s="18"/>
    </row>
    <row r="1310" spans="1:16" ht="15.6" x14ac:dyDescent="0.3">
      <c r="A1310" s="17">
        <v>17</v>
      </c>
      <c r="B1310" s="2" t="s">
        <v>528</v>
      </c>
      <c r="D1310" s="1">
        <v>29</v>
      </c>
      <c r="E1310" s="1">
        <v>8</v>
      </c>
      <c r="F1310" s="1">
        <v>2019</v>
      </c>
      <c r="G1310" s="2" t="s">
        <v>63</v>
      </c>
      <c r="H1310" s="1" t="s">
        <v>15</v>
      </c>
      <c r="I1310" s="20" t="s">
        <v>68</v>
      </c>
      <c r="J1310" s="1">
        <v>0</v>
      </c>
      <c r="K1310" s="25" t="s">
        <v>15</v>
      </c>
      <c r="L1310" s="1">
        <v>1</v>
      </c>
      <c r="M1310" s="2" t="s">
        <v>589</v>
      </c>
      <c r="N1310" s="1">
        <v>313</v>
      </c>
      <c r="P1310" s="18"/>
    </row>
    <row r="1311" spans="1:16" ht="15.6" x14ac:dyDescent="0.3">
      <c r="A1311" s="17"/>
      <c r="B1311" s="2" t="s">
        <v>40</v>
      </c>
      <c r="D1311" s="1">
        <v>2</v>
      </c>
      <c r="E1311" s="1">
        <v>9</v>
      </c>
      <c r="F1311" s="1">
        <v>2019</v>
      </c>
      <c r="G1311" s="20" t="s">
        <v>68</v>
      </c>
      <c r="H1311" s="1" t="s">
        <v>15</v>
      </c>
      <c r="I1311" s="2" t="s">
        <v>63</v>
      </c>
      <c r="J1311" s="1">
        <v>2</v>
      </c>
      <c r="K1311" s="25" t="s">
        <v>15</v>
      </c>
      <c r="L1311" s="1">
        <v>0</v>
      </c>
      <c r="M1311" s="2" t="s">
        <v>590</v>
      </c>
      <c r="N1311" s="1">
        <v>335</v>
      </c>
      <c r="P1311" s="18"/>
    </row>
    <row r="1312" spans="1:16" ht="15.6" x14ac:dyDescent="0.3">
      <c r="A1312" s="17">
        <v>19</v>
      </c>
      <c r="B1312" s="2" t="s">
        <v>243</v>
      </c>
      <c r="G1312" s="19"/>
      <c r="P1312" s="18"/>
    </row>
    <row r="1313" spans="1:16" ht="15.6" x14ac:dyDescent="0.3">
      <c r="A1313" s="17"/>
      <c r="B1313" s="2" t="s">
        <v>542</v>
      </c>
      <c r="D1313" s="1">
        <v>29</v>
      </c>
      <c r="E1313" s="1">
        <v>8</v>
      </c>
      <c r="F1313" s="1">
        <v>2019</v>
      </c>
      <c r="G1313" s="20" t="s">
        <v>400</v>
      </c>
      <c r="H1313" s="1" t="s">
        <v>15</v>
      </c>
      <c r="I1313" s="2" t="s">
        <v>570</v>
      </c>
      <c r="J1313" s="1">
        <v>2</v>
      </c>
      <c r="K1313" s="25" t="s">
        <v>15</v>
      </c>
      <c r="L1313" s="1">
        <v>1</v>
      </c>
      <c r="M1313" s="2" t="s">
        <v>591</v>
      </c>
      <c r="N1313" s="1">
        <v>266</v>
      </c>
      <c r="P1313" s="18"/>
    </row>
    <row r="1314" spans="1:16" ht="15.6" x14ac:dyDescent="0.3">
      <c r="A1314" s="17">
        <v>21</v>
      </c>
      <c r="B1314" s="2" t="s">
        <v>74</v>
      </c>
      <c r="D1314" s="1">
        <v>2</v>
      </c>
      <c r="E1314" s="1">
        <v>9</v>
      </c>
      <c r="F1314" s="1">
        <v>2019</v>
      </c>
      <c r="G1314" s="2" t="s">
        <v>570</v>
      </c>
      <c r="H1314" s="1" t="s">
        <v>15</v>
      </c>
      <c r="I1314" s="20" t="s">
        <v>400</v>
      </c>
      <c r="J1314" s="1">
        <v>0</v>
      </c>
      <c r="K1314" s="25" t="s">
        <v>15</v>
      </c>
      <c r="L1314" s="1">
        <v>2</v>
      </c>
      <c r="M1314" s="2" t="s">
        <v>592</v>
      </c>
      <c r="N1314" s="1">
        <v>197</v>
      </c>
      <c r="P1314" s="18"/>
    </row>
    <row r="1315" spans="1:16" ht="15.6" x14ac:dyDescent="0.3">
      <c r="A1315" s="17"/>
      <c r="B1315" s="2" t="s">
        <v>369</v>
      </c>
      <c r="G1315" s="3"/>
      <c r="P1315" s="18"/>
    </row>
    <row r="1316" spans="1:16" ht="15.6" x14ac:dyDescent="0.3">
      <c r="A1316" s="17">
        <v>23</v>
      </c>
      <c r="B1316" s="2" t="s">
        <v>96</v>
      </c>
      <c r="G1316" s="19" t="s">
        <v>22</v>
      </c>
      <c r="P1316" s="18"/>
    </row>
    <row r="1317" spans="1:16" ht="15.6" x14ac:dyDescent="0.3">
      <c r="A1317" s="17">
        <v>24</v>
      </c>
      <c r="B1317" s="2" t="s">
        <v>438</v>
      </c>
      <c r="D1317" s="1">
        <v>10</v>
      </c>
      <c r="E1317" s="1">
        <v>9</v>
      </c>
      <c r="F1317" s="1">
        <v>2019</v>
      </c>
      <c r="G1317" s="20" t="s">
        <v>63</v>
      </c>
      <c r="H1317" s="1" t="s">
        <v>15</v>
      </c>
      <c r="I1317" s="2" t="s">
        <v>570</v>
      </c>
      <c r="J1317" s="1">
        <v>2</v>
      </c>
      <c r="K1317" s="25" t="s">
        <v>15</v>
      </c>
      <c r="L1317" s="1">
        <v>0</v>
      </c>
      <c r="M1317" s="2" t="s">
        <v>593</v>
      </c>
      <c r="N1317" s="1">
        <v>288</v>
      </c>
      <c r="P1317" s="18"/>
    </row>
    <row r="1318" spans="1:16" ht="15.6" x14ac:dyDescent="0.3">
      <c r="A1318" s="17">
        <v>25</v>
      </c>
      <c r="B1318" s="2" t="s">
        <v>549</v>
      </c>
      <c r="D1318" s="1">
        <v>14</v>
      </c>
      <c r="E1318" s="1">
        <v>9</v>
      </c>
      <c r="F1318" s="1">
        <v>2019</v>
      </c>
      <c r="G1318" s="2" t="s">
        <v>570</v>
      </c>
      <c r="H1318" s="1" t="s">
        <v>15</v>
      </c>
      <c r="I1318" s="20" t="s">
        <v>63</v>
      </c>
      <c r="J1318" s="1">
        <v>0</v>
      </c>
      <c r="K1318" s="25" t="s">
        <v>15</v>
      </c>
      <c r="L1318" s="1">
        <v>2</v>
      </c>
      <c r="M1318" s="2" t="s">
        <v>594</v>
      </c>
      <c r="N1318" s="1">
        <v>156</v>
      </c>
      <c r="P1318" s="18"/>
    </row>
    <row r="1319" spans="1:16" ht="15.6" x14ac:dyDescent="0.3">
      <c r="A1319" s="17">
        <v>26</v>
      </c>
      <c r="B1319" s="2" t="s">
        <v>381</v>
      </c>
      <c r="G1319" s="3"/>
      <c r="I1319" s="3"/>
      <c r="P1319" s="18"/>
    </row>
    <row r="1320" spans="1:16" ht="15.6" x14ac:dyDescent="0.3">
      <c r="A1320" s="17">
        <v>27</v>
      </c>
      <c r="B1320" s="2" t="s">
        <v>90</v>
      </c>
      <c r="G1320" s="19" t="s">
        <v>13</v>
      </c>
      <c r="P1320" s="18"/>
    </row>
    <row r="1321" spans="1:16" ht="15.6" x14ac:dyDescent="0.3">
      <c r="A1321" s="17">
        <v>28</v>
      </c>
      <c r="B1321" s="2" t="s">
        <v>415</v>
      </c>
      <c r="D1321" s="1">
        <v>8</v>
      </c>
      <c r="E1321" s="1">
        <v>9</v>
      </c>
      <c r="F1321" s="1">
        <v>2019</v>
      </c>
      <c r="G1321" s="2" t="s">
        <v>400</v>
      </c>
      <c r="H1321" s="1" t="s">
        <v>15</v>
      </c>
      <c r="I1321" s="20" t="s">
        <v>68</v>
      </c>
      <c r="J1321" s="1">
        <v>1</v>
      </c>
      <c r="K1321" s="25" t="s">
        <v>15</v>
      </c>
      <c r="L1321" s="1">
        <v>2</v>
      </c>
      <c r="M1321" s="2" t="s">
        <v>595</v>
      </c>
      <c r="N1321" s="1">
        <v>321</v>
      </c>
      <c r="P1321" s="18"/>
    </row>
    <row r="1322" spans="1:16" ht="15.6" x14ac:dyDescent="0.3">
      <c r="A1322" s="17">
        <v>29</v>
      </c>
      <c r="B1322" s="2" t="s">
        <v>485</v>
      </c>
      <c r="D1322" s="1">
        <v>11</v>
      </c>
      <c r="E1322" s="1">
        <v>9</v>
      </c>
      <c r="F1322" s="1">
        <v>2019</v>
      </c>
      <c r="G1322" s="20" t="s">
        <v>68</v>
      </c>
      <c r="H1322" s="1" t="s">
        <v>15</v>
      </c>
      <c r="I1322" s="2" t="s">
        <v>400</v>
      </c>
      <c r="J1322" s="1">
        <v>2</v>
      </c>
      <c r="K1322" s="25" t="s">
        <v>15</v>
      </c>
      <c r="L1322" s="1">
        <v>1</v>
      </c>
      <c r="M1322" s="2" t="s">
        <v>596</v>
      </c>
      <c r="N1322" s="1">
        <v>640</v>
      </c>
      <c r="P1322" s="18"/>
    </row>
    <row r="1323" spans="1:16" ht="15.6" x14ac:dyDescent="0.3">
      <c r="A1323" s="3"/>
      <c r="B1323" s="3"/>
      <c r="P1323" s="18"/>
    </row>
    <row r="1324" spans="1:16" ht="15.6" x14ac:dyDescent="0.3">
      <c r="P1324" s="18"/>
    </row>
    <row r="1325" spans="1:16" ht="15.6" x14ac:dyDescent="0.3">
      <c r="A1325" s="11"/>
      <c r="B1325" s="12" t="s">
        <v>597</v>
      </c>
      <c r="C1325" s="11"/>
      <c r="D1325" s="11"/>
      <c r="E1325" s="11"/>
      <c r="F1325" s="11"/>
      <c r="G1325" s="13" t="s">
        <v>598</v>
      </c>
      <c r="H1325" s="14"/>
      <c r="I1325" s="14"/>
      <c r="J1325" s="11"/>
      <c r="K1325" s="11"/>
      <c r="L1325" s="11"/>
      <c r="M1325" s="15"/>
      <c r="N1325" s="11"/>
      <c r="O1325" s="15"/>
      <c r="P1325" s="16"/>
    </row>
    <row r="1326" spans="1:16" ht="15.6" x14ac:dyDescent="0.3">
      <c r="A1326" s="17">
        <v>1</v>
      </c>
      <c r="B1326" s="2" t="s">
        <v>400</v>
      </c>
      <c r="G1326" s="19" t="s">
        <v>21</v>
      </c>
      <c r="P1326" s="18"/>
    </row>
    <row r="1327" spans="1:16" ht="15.6" x14ac:dyDescent="0.3">
      <c r="A1327" s="17">
        <v>2</v>
      </c>
      <c r="B1327" s="2" t="s">
        <v>68</v>
      </c>
      <c r="C1327" s="1" t="s">
        <v>220</v>
      </c>
      <c r="D1327" s="1">
        <v>25</v>
      </c>
      <c r="E1327" s="1">
        <v>8</v>
      </c>
      <c r="F1327" s="1">
        <v>2020</v>
      </c>
      <c r="G1327" s="2" t="s">
        <v>68</v>
      </c>
      <c r="H1327" s="1" t="s">
        <v>15</v>
      </c>
      <c r="I1327" s="2" t="s">
        <v>94</v>
      </c>
      <c r="J1327" s="1">
        <v>2</v>
      </c>
      <c r="K1327" s="1" t="s">
        <v>15</v>
      </c>
      <c r="L1327" s="1">
        <v>1</v>
      </c>
      <c r="M1327" s="2" t="s">
        <v>599</v>
      </c>
      <c r="N1327" s="1">
        <v>376</v>
      </c>
      <c r="P1327" s="18"/>
    </row>
    <row r="1328" spans="1:16" ht="15.6" x14ac:dyDescent="0.3">
      <c r="A1328" s="17">
        <v>3</v>
      </c>
      <c r="B1328" s="2" t="s">
        <v>94</v>
      </c>
      <c r="G1328" s="19"/>
      <c r="P1328" s="18"/>
    </row>
    <row r="1329" spans="1:16" ht="15.6" x14ac:dyDescent="0.3">
      <c r="A1329" s="17">
        <v>4</v>
      </c>
      <c r="B1329" s="2" t="s">
        <v>495</v>
      </c>
      <c r="C1329" s="1" t="s">
        <v>220</v>
      </c>
      <c r="D1329" s="1">
        <v>25</v>
      </c>
      <c r="E1329" s="1">
        <v>8</v>
      </c>
      <c r="F1329" s="1">
        <v>2020</v>
      </c>
      <c r="G1329" s="2" t="s">
        <v>400</v>
      </c>
      <c r="H1329" s="1" t="s">
        <v>15</v>
      </c>
      <c r="I1329" s="2" t="s">
        <v>495</v>
      </c>
      <c r="J1329" s="1">
        <v>2</v>
      </c>
      <c r="K1329" s="1" t="s">
        <v>15</v>
      </c>
      <c r="L1329" s="1">
        <v>0</v>
      </c>
      <c r="M1329" s="2" t="s">
        <v>600</v>
      </c>
      <c r="N1329" s="1">
        <v>219</v>
      </c>
      <c r="P1329" s="18"/>
    </row>
    <row r="1330" spans="1:16" ht="15.6" x14ac:dyDescent="0.3">
      <c r="A1330" s="17">
        <v>5</v>
      </c>
      <c r="B1330" s="2" t="s">
        <v>44</v>
      </c>
      <c r="G1330" s="3"/>
      <c r="P1330" s="18"/>
    </row>
    <row r="1331" spans="1:16" ht="15.6" x14ac:dyDescent="0.3">
      <c r="A1331" s="17"/>
      <c r="B1331" s="2" t="s">
        <v>57</v>
      </c>
      <c r="G1331" s="19" t="s">
        <v>601</v>
      </c>
      <c r="P1331" s="18"/>
    </row>
    <row r="1332" spans="1:16" ht="15.6" x14ac:dyDescent="0.3">
      <c r="A1332" s="17">
        <v>7</v>
      </c>
      <c r="B1332" s="2" t="s">
        <v>243</v>
      </c>
      <c r="C1332" s="1" t="s">
        <v>294</v>
      </c>
      <c r="D1332" s="1">
        <v>3</v>
      </c>
      <c r="E1332" s="1">
        <v>9</v>
      </c>
      <c r="F1332" s="1">
        <v>2020</v>
      </c>
      <c r="G1332" s="20" t="s">
        <v>94</v>
      </c>
      <c r="H1332" s="1" t="s">
        <v>15</v>
      </c>
      <c r="I1332" s="2" t="s">
        <v>495</v>
      </c>
      <c r="J1332" s="1">
        <v>1</v>
      </c>
      <c r="K1332" s="1" t="s">
        <v>15</v>
      </c>
      <c r="L1332" s="1">
        <v>0</v>
      </c>
      <c r="M1332" s="2" t="s">
        <v>602</v>
      </c>
      <c r="N1332" s="1">
        <v>246</v>
      </c>
      <c r="P1332" s="18"/>
    </row>
    <row r="1333" spans="1:16" ht="15.6" x14ac:dyDescent="0.3">
      <c r="A1333" s="17"/>
      <c r="B1333" s="2" t="s">
        <v>14</v>
      </c>
      <c r="G1333" s="3"/>
      <c r="I1333" s="3"/>
      <c r="P1333" s="18"/>
    </row>
    <row r="1334" spans="1:16" ht="15.6" x14ac:dyDescent="0.3">
      <c r="A1334" s="17">
        <v>9</v>
      </c>
      <c r="B1334" s="2" t="s">
        <v>482</v>
      </c>
      <c r="G1334" s="19" t="s">
        <v>13</v>
      </c>
      <c r="P1334" s="18"/>
    </row>
    <row r="1335" spans="1:16" ht="15.6" x14ac:dyDescent="0.3">
      <c r="A1335" s="17"/>
      <c r="B1335" s="2" t="s">
        <v>66</v>
      </c>
      <c r="C1335" s="1" t="s">
        <v>294</v>
      </c>
      <c r="D1335" s="1">
        <v>3</v>
      </c>
      <c r="E1335" s="1">
        <v>9</v>
      </c>
      <c r="F1335" s="1">
        <v>2020</v>
      </c>
      <c r="G1335" s="2" t="s">
        <v>68</v>
      </c>
      <c r="H1335" s="1" t="s">
        <v>15</v>
      </c>
      <c r="I1335" s="2" t="s">
        <v>400</v>
      </c>
      <c r="J1335" s="1">
        <v>1</v>
      </c>
      <c r="K1335" s="1" t="s">
        <v>15</v>
      </c>
      <c r="L1335" s="1">
        <v>2</v>
      </c>
      <c r="M1335" s="2" t="s">
        <v>603</v>
      </c>
      <c r="N1335" s="1">
        <v>513</v>
      </c>
      <c r="P1335" s="18"/>
    </row>
    <row r="1336" spans="1:16" ht="15.6" x14ac:dyDescent="0.3">
      <c r="A1336" s="17">
        <v>11</v>
      </c>
      <c r="B1336" s="2" t="s">
        <v>19</v>
      </c>
      <c r="C1336" s="1" t="s">
        <v>224</v>
      </c>
      <c r="D1336" s="1">
        <v>7</v>
      </c>
      <c r="E1336" s="1">
        <v>9</v>
      </c>
      <c r="F1336" s="1">
        <v>2020</v>
      </c>
      <c r="G1336" s="2" t="s">
        <v>400</v>
      </c>
      <c r="H1336" s="3" t="s">
        <v>15</v>
      </c>
      <c r="I1336" s="2" t="s">
        <v>68</v>
      </c>
      <c r="J1336" s="1">
        <v>2</v>
      </c>
      <c r="K1336" s="1" t="s">
        <v>15</v>
      </c>
      <c r="L1336" s="1">
        <v>0</v>
      </c>
      <c r="M1336" s="2" t="s">
        <v>604</v>
      </c>
      <c r="N1336" s="1">
        <v>423</v>
      </c>
      <c r="P1336" s="18"/>
    </row>
    <row r="1337" spans="1:16" ht="15.6" x14ac:dyDescent="0.3">
      <c r="A1337" s="17"/>
      <c r="B1337" s="2" t="s">
        <v>73</v>
      </c>
      <c r="P1337" s="18"/>
    </row>
    <row r="1338" spans="1:16" ht="15.6" x14ac:dyDescent="0.3">
      <c r="A1338" s="17">
        <v>13</v>
      </c>
      <c r="B1338" s="2" t="s">
        <v>353</v>
      </c>
      <c r="P1338" s="18"/>
    </row>
    <row r="1339" spans="1:16" ht="15.6" x14ac:dyDescent="0.3">
      <c r="A1339" s="17"/>
      <c r="B1339" s="2" t="s">
        <v>3</v>
      </c>
      <c r="P1339" s="18"/>
    </row>
    <row r="1340" spans="1:16" ht="15.6" x14ac:dyDescent="0.3">
      <c r="A1340" s="17">
        <v>15</v>
      </c>
      <c r="B1340" s="2" t="s">
        <v>528</v>
      </c>
      <c r="P1340" s="18"/>
    </row>
    <row r="1341" spans="1:16" ht="15.6" x14ac:dyDescent="0.3">
      <c r="A1341" s="17"/>
      <c r="B1341" s="2" t="s">
        <v>80</v>
      </c>
      <c r="P1341" s="18"/>
    </row>
    <row r="1342" spans="1:16" ht="15.6" x14ac:dyDescent="0.3">
      <c r="A1342" s="17">
        <v>17</v>
      </c>
      <c r="B1342" s="27" t="s">
        <v>46</v>
      </c>
      <c r="P1342" s="18"/>
    </row>
    <row r="1343" spans="1:16" ht="15.6" x14ac:dyDescent="0.3">
      <c r="A1343" s="17"/>
      <c r="B1343" s="2" t="s">
        <v>71</v>
      </c>
      <c r="P1343" s="18"/>
    </row>
    <row r="1344" spans="1:16" ht="15.6" x14ac:dyDescent="0.3">
      <c r="A1344" s="17">
        <v>19</v>
      </c>
      <c r="B1344" s="2" t="s">
        <v>381</v>
      </c>
      <c r="P1344" s="18"/>
    </row>
    <row r="1345" spans="1:16" ht="15.6" x14ac:dyDescent="0.3">
      <c r="A1345" s="17"/>
      <c r="B1345" s="2" t="s">
        <v>74</v>
      </c>
      <c r="P1345" s="18"/>
    </row>
    <row r="1346" spans="1:16" ht="15.6" x14ac:dyDescent="0.3">
      <c r="A1346" s="17">
        <v>21</v>
      </c>
      <c r="B1346" s="2" t="s">
        <v>522</v>
      </c>
      <c r="P1346" s="18"/>
    </row>
    <row r="1347" spans="1:16" ht="15.6" x14ac:dyDescent="0.3">
      <c r="A1347" s="17"/>
      <c r="B1347" s="2" t="s">
        <v>542</v>
      </c>
      <c r="P1347" s="18"/>
    </row>
    <row r="1348" spans="1:16" ht="15.6" x14ac:dyDescent="0.3">
      <c r="A1348" s="17">
        <v>23</v>
      </c>
      <c r="B1348" s="2" t="s">
        <v>96</v>
      </c>
      <c r="P1348" s="18"/>
    </row>
    <row r="1349" spans="1:16" ht="15.6" x14ac:dyDescent="0.3">
      <c r="A1349" s="17"/>
      <c r="B1349" s="2" t="s">
        <v>12</v>
      </c>
      <c r="P1349" s="18"/>
    </row>
    <row r="1350" spans="1:16" ht="15.6" x14ac:dyDescent="0.3">
      <c r="P1350" s="18"/>
    </row>
    <row r="1351" spans="1:16" ht="15.6" x14ac:dyDescent="0.3">
      <c r="P1351" s="18"/>
    </row>
    <row r="1352" spans="1:16" ht="15.6" x14ac:dyDescent="0.3">
      <c r="A1352" s="11"/>
      <c r="B1352" s="12" t="s">
        <v>605</v>
      </c>
      <c r="C1352" s="11"/>
      <c r="D1352" s="11"/>
      <c r="E1352" s="11"/>
      <c r="F1352" s="11"/>
      <c r="G1352" s="13" t="s">
        <v>606</v>
      </c>
      <c r="H1352" s="14"/>
      <c r="I1352" s="14"/>
      <c r="J1352" s="11"/>
      <c r="K1352" s="11"/>
      <c r="L1352" s="11"/>
      <c r="M1352" s="15"/>
      <c r="N1352" s="11"/>
      <c r="O1352" s="15"/>
      <c r="P1352" s="16"/>
    </row>
    <row r="1353" spans="1:16" ht="15.6" x14ac:dyDescent="0.3">
      <c r="A1353" s="17">
        <v>1</v>
      </c>
      <c r="B1353" s="2" t="s">
        <v>68</v>
      </c>
      <c r="G1353" s="19" t="s">
        <v>20</v>
      </c>
      <c r="P1353" s="18"/>
    </row>
    <row r="1354" spans="1:16" ht="15.6" x14ac:dyDescent="0.3">
      <c r="A1354" s="17">
        <v>2</v>
      </c>
      <c r="B1354" s="2" t="s">
        <v>353</v>
      </c>
      <c r="C1354" s="1" t="s">
        <v>224</v>
      </c>
      <c r="D1354" s="1">
        <v>16</v>
      </c>
      <c r="E1354" s="1">
        <v>8</v>
      </c>
      <c r="F1354" s="1">
        <v>2021</v>
      </c>
      <c r="G1354" s="2" t="s">
        <v>400</v>
      </c>
      <c r="H1354" s="3" t="s">
        <v>15</v>
      </c>
      <c r="I1354" s="2" t="s">
        <v>94</v>
      </c>
      <c r="K1354" s="1" t="s">
        <v>607</v>
      </c>
      <c r="P1354" s="18"/>
    </row>
    <row r="1355" spans="1:16" ht="15.6" x14ac:dyDescent="0.3">
      <c r="A1355" s="17">
        <v>3</v>
      </c>
      <c r="B1355" s="2" t="s">
        <v>400</v>
      </c>
      <c r="C1355" s="1" t="s">
        <v>294</v>
      </c>
      <c r="D1355" s="1">
        <v>19</v>
      </c>
      <c r="E1355" s="1">
        <v>8</v>
      </c>
      <c r="F1355" s="1">
        <v>2021</v>
      </c>
      <c r="G1355" s="2" t="s">
        <v>94</v>
      </c>
      <c r="H1355" s="1" t="s">
        <v>15</v>
      </c>
      <c r="I1355" s="2" t="s">
        <v>400</v>
      </c>
      <c r="K1355" s="1" t="s">
        <v>607</v>
      </c>
      <c r="P1355" s="18"/>
    </row>
    <row r="1356" spans="1:16" ht="15.6" x14ac:dyDescent="0.3">
      <c r="A1356" s="17">
        <v>4</v>
      </c>
      <c r="B1356" s="2" t="s">
        <v>66</v>
      </c>
      <c r="C1356" s="1" t="s">
        <v>224</v>
      </c>
      <c r="D1356" s="1">
        <v>23</v>
      </c>
      <c r="E1356" s="1">
        <v>8</v>
      </c>
      <c r="F1356" s="1">
        <v>2021</v>
      </c>
      <c r="G1356" s="20" t="s">
        <v>400</v>
      </c>
      <c r="H1356" s="3" t="s">
        <v>15</v>
      </c>
      <c r="I1356" s="2" t="s">
        <v>94</v>
      </c>
      <c r="J1356" s="1">
        <v>2</v>
      </c>
      <c r="K1356" s="1" t="s">
        <v>15</v>
      </c>
      <c r="L1356" s="1">
        <v>0</v>
      </c>
      <c r="M1356" s="2" t="s">
        <v>608</v>
      </c>
      <c r="N1356" s="1">
        <v>73</v>
      </c>
      <c r="P1356" s="18"/>
    </row>
    <row r="1357" spans="1:16" ht="15.6" x14ac:dyDescent="0.3">
      <c r="A1357" s="17">
        <v>5</v>
      </c>
      <c r="B1357" s="2" t="s">
        <v>3</v>
      </c>
      <c r="G1357" s="3"/>
      <c r="H1357" s="3"/>
      <c r="I1357" s="3"/>
      <c r="P1357" s="18"/>
    </row>
    <row r="1358" spans="1:16" ht="15.6" x14ac:dyDescent="0.3">
      <c r="A1358" s="17"/>
      <c r="B1358" s="2" t="s">
        <v>243</v>
      </c>
      <c r="C1358" s="1" t="s">
        <v>224</v>
      </c>
      <c r="D1358" s="1">
        <v>16</v>
      </c>
      <c r="E1358" s="1">
        <v>8</v>
      </c>
      <c r="F1358" s="1">
        <v>2021</v>
      </c>
      <c r="G1358" s="20" t="s">
        <v>353</v>
      </c>
      <c r="H1358" s="3" t="s">
        <v>15</v>
      </c>
      <c r="I1358" s="2" t="s">
        <v>44</v>
      </c>
      <c r="J1358" s="1">
        <v>2</v>
      </c>
      <c r="K1358" s="1" t="s">
        <v>15</v>
      </c>
      <c r="L1358" s="1">
        <v>1</v>
      </c>
      <c r="M1358" s="2" t="s">
        <v>609</v>
      </c>
      <c r="N1358" s="1">
        <v>98</v>
      </c>
      <c r="P1358" s="18"/>
    </row>
    <row r="1359" spans="1:16" ht="15.6" x14ac:dyDescent="0.3">
      <c r="A1359" s="17"/>
      <c r="B1359" s="2" t="s">
        <v>94</v>
      </c>
      <c r="C1359" s="1" t="s">
        <v>294</v>
      </c>
      <c r="D1359" s="1">
        <v>19</v>
      </c>
      <c r="E1359" s="1">
        <v>8</v>
      </c>
      <c r="F1359" s="1">
        <v>2021</v>
      </c>
      <c r="G1359" s="2" t="s">
        <v>44</v>
      </c>
      <c r="H1359" s="3" t="s">
        <v>15</v>
      </c>
      <c r="I1359" s="20" t="s">
        <v>353</v>
      </c>
      <c r="J1359" s="1">
        <v>1</v>
      </c>
      <c r="K1359" s="1" t="s">
        <v>15</v>
      </c>
      <c r="L1359" s="1">
        <v>2</v>
      </c>
      <c r="M1359" s="2" t="s">
        <v>610</v>
      </c>
      <c r="N1359" s="1">
        <v>61</v>
      </c>
      <c r="P1359" s="18"/>
    </row>
    <row r="1360" spans="1:16" ht="15.6" x14ac:dyDescent="0.3">
      <c r="A1360" s="17"/>
      <c r="B1360" s="2" t="s">
        <v>44</v>
      </c>
      <c r="G1360" s="3"/>
      <c r="H1360" s="3"/>
      <c r="I1360" s="3"/>
      <c r="P1360" s="18"/>
    </row>
    <row r="1361" spans="1:16" ht="15.6" x14ac:dyDescent="0.3">
      <c r="A1361" s="17">
        <v>9</v>
      </c>
      <c r="B1361" s="2" t="s">
        <v>57</v>
      </c>
      <c r="C1361" s="1" t="s">
        <v>224</v>
      </c>
      <c r="D1361" s="1">
        <v>16</v>
      </c>
      <c r="E1361" s="1">
        <v>8</v>
      </c>
      <c r="F1361" s="1">
        <v>2021</v>
      </c>
      <c r="G1361" s="2" t="s">
        <v>243</v>
      </c>
      <c r="H1361" s="3" t="s">
        <v>15</v>
      </c>
      <c r="I1361" s="2" t="s">
        <v>68</v>
      </c>
      <c r="K1361" s="1" t="s">
        <v>607</v>
      </c>
      <c r="P1361" s="18"/>
    </row>
    <row r="1362" spans="1:16" ht="15.6" x14ac:dyDescent="0.3">
      <c r="A1362" s="17">
        <v>10</v>
      </c>
      <c r="B1362" s="2" t="s">
        <v>385</v>
      </c>
      <c r="C1362" s="1" t="s">
        <v>294</v>
      </c>
      <c r="D1362" s="1">
        <v>19</v>
      </c>
      <c r="E1362" s="1">
        <v>8</v>
      </c>
      <c r="F1362" s="1">
        <v>2021</v>
      </c>
      <c r="G1362" s="2" t="s">
        <v>68</v>
      </c>
      <c r="H1362" s="3" t="s">
        <v>15</v>
      </c>
      <c r="I1362" s="2" t="s">
        <v>243</v>
      </c>
      <c r="K1362" s="1" t="s">
        <v>607</v>
      </c>
      <c r="P1362" s="18"/>
    </row>
    <row r="1363" spans="1:16" ht="15.6" x14ac:dyDescent="0.3">
      <c r="A1363" s="17"/>
      <c r="B1363" s="27" t="s">
        <v>482</v>
      </c>
      <c r="C1363" s="1" t="s">
        <v>224</v>
      </c>
      <c r="D1363" s="1">
        <v>23</v>
      </c>
      <c r="E1363" s="1">
        <v>8</v>
      </c>
      <c r="F1363" s="1">
        <v>2021</v>
      </c>
      <c r="G1363" s="2" t="s">
        <v>243</v>
      </c>
      <c r="H1363" s="3" t="s">
        <v>15</v>
      </c>
      <c r="I1363" s="20" t="s">
        <v>68</v>
      </c>
      <c r="K1363" s="1" t="s">
        <v>607</v>
      </c>
      <c r="M1363" s="2" t="s">
        <v>611</v>
      </c>
      <c r="N1363" s="1">
        <v>225</v>
      </c>
      <c r="P1363" s="18"/>
    </row>
    <row r="1364" spans="1:16" ht="15.6" x14ac:dyDescent="0.3">
      <c r="A1364" s="17"/>
      <c r="B1364" s="2" t="s">
        <v>381</v>
      </c>
      <c r="G1364" s="3"/>
      <c r="H1364" s="3"/>
      <c r="I1364" s="3"/>
      <c r="P1364" s="18"/>
    </row>
    <row r="1365" spans="1:16" ht="15.6" x14ac:dyDescent="0.3">
      <c r="A1365" s="17">
        <v>13</v>
      </c>
      <c r="B1365" s="2" t="s">
        <v>46</v>
      </c>
      <c r="C1365" s="1" t="s">
        <v>220</v>
      </c>
      <c r="D1365" s="1">
        <v>17</v>
      </c>
      <c r="E1365" s="1">
        <v>8</v>
      </c>
      <c r="F1365" s="1">
        <v>2021</v>
      </c>
      <c r="G1365" s="20" t="s">
        <v>66</v>
      </c>
      <c r="H1365" s="1" t="s">
        <v>15</v>
      </c>
      <c r="I1365" s="2" t="s">
        <v>3</v>
      </c>
      <c r="J1365" s="1">
        <v>2</v>
      </c>
      <c r="K1365" s="1" t="s">
        <v>15</v>
      </c>
      <c r="L1365" s="1">
        <v>0</v>
      </c>
      <c r="M1365" s="2" t="s">
        <v>612</v>
      </c>
      <c r="N1365" s="1">
        <v>147</v>
      </c>
      <c r="P1365" s="18"/>
    </row>
    <row r="1366" spans="1:16" ht="15.6" x14ac:dyDescent="0.3">
      <c r="A1366" s="17"/>
      <c r="B1366" s="2" t="s">
        <v>87</v>
      </c>
      <c r="C1366" s="1" t="s">
        <v>224</v>
      </c>
      <c r="D1366" s="1">
        <v>23</v>
      </c>
      <c r="E1366" s="1">
        <v>8</v>
      </c>
      <c r="F1366" s="1">
        <v>2021</v>
      </c>
      <c r="G1366" s="2" t="s">
        <v>3</v>
      </c>
      <c r="H1366" s="1" t="s">
        <v>15</v>
      </c>
      <c r="I1366" s="20" t="s">
        <v>66</v>
      </c>
      <c r="J1366" s="1">
        <v>1</v>
      </c>
      <c r="K1366" s="1" t="s">
        <v>15</v>
      </c>
      <c r="L1366" s="1">
        <v>2</v>
      </c>
      <c r="M1366" s="2" t="s">
        <v>613</v>
      </c>
      <c r="N1366" s="1">
        <v>120</v>
      </c>
      <c r="P1366" s="18"/>
    </row>
    <row r="1367" spans="1:16" ht="15.6" x14ac:dyDescent="0.3">
      <c r="A1367" s="17"/>
      <c r="B1367" s="2" t="s">
        <v>19</v>
      </c>
      <c r="P1367" s="18"/>
    </row>
    <row r="1368" spans="1:16" ht="15.6" x14ac:dyDescent="0.3">
      <c r="A1368" s="17">
        <v>16</v>
      </c>
      <c r="B1368" s="2" t="s">
        <v>14</v>
      </c>
      <c r="G1368" s="19" t="s">
        <v>21</v>
      </c>
      <c r="P1368" s="18"/>
    </row>
    <row r="1369" spans="1:16" ht="15.6" x14ac:dyDescent="0.3">
      <c r="A1369" s="17"/>
      <c r="B1369" s="2" t="s">
        <v>522</v>
      </c>
      <c r="C1369" s="1" t="s">
        <v>479</v>
      </c>
      <c r="D1369" s="1">
        <v>1</v>
      </c>
      <c r="E1369" s="1">
        <v>9</v>
      </c>
      <c r="F1369" s="1">
        <v>2021</v>
      </c>
      <c r="G1369" s="2" t="s">
        <v>400</v>
      </c>
      <c r="H1369" s="1" t="s">
        <v>15</v>
      </c>
      <c r="I1369" s="20" t="s">
        <v>353</v>
      </c>
      <c r="J1369" s="1">
        <v>0</v>
      </c>
      <c r="K1369" s="1" t="s">
        <v>15</v>
      </c>
      <c r="L1369" s="1">
        <v>1</v>
      </c>
      <c r="M1369" s="2" t="s">
        <v>614</v>
      </c>
      <c r="N1369" s="1">
        <v>116</v>
      </c>
      <c r="P1369" s="18"/>
    </row>
    <row r="1370" spans="1:16" ht="15.6" x14ac:dyDescent="0.3">
      <c r="A1370" s="17"/>
      <c r="B1370" s="2" t="s">
        <v>528</v>
      </c>
      <c r="C1370" s="1" t="s">
        <v>224</v>
      </c>
      <c r="D1370" s="1">
        <v>6</v>
      </c>
      <c r="E1370" s="1">
        <v>9</v>
      </c>
      <c r="F1370" s="1">
        <v>2021</v>
      </c>
      <c r="G1370" s="20" t="s">
        <v>353</v>
      </c>
      <c r="H1370" s="1" t="s">
        <v>15</v>
      </c>
      <c r="I1370" s="2" t="s">
        <v>400</v>
      </c>
      <c r="J1370" s="1">
        <v>2</v>
      </c>
      <c r="K1370" s="1" t="s">
        <v>15</v>
      </c>
      <c r="L1370" s="1">
        <v>0</v>
      </c>
      <c r="M1370" s="2" t="s">
        <v>615</v>
      </c>
      <c r="N1370" s="1">
        <v>189</v>
      </c>
      <c r="P1370" s="18"/>
    </row>
    <row r="1371" spans="1:16" ht="15.6" x14ac:dyDescent="0.3">
      <c r="A1371" s="17">
        <v>19</v>
      </c>
      <c r="B1371" s="2" t="s">
        <v>63</v>
      </c>
      <c r="G1371" s="19"/>
      <c r="P1371" s="18"/>
    </row>
    <row r="1372" spans="1:16" ht="15.6" x14ac:dyDescent="0.3">
      <c r="A1372" s="17"/>
      <c r="B1372" s="2" t="s">
        <v>96</v>
      </c>
      <c r="C1372" s="1" t="s">
        <v>224</v>
      </c>
      <c r="D1372" s="1">
        <v>6</v>
      </c>
      <c r="E1372" s="1">
        <v>9</v>
      </c>
      <c r="F1372" s="1">
        <v>2021</v>
      </c>
      <c r="G1372" s="2" t="s">
        <v>66</v>
      </c>
      <c r="H1372" s="1" t="s">
        <v>15</v>
      </c>
      <c r="I1372" s="20" t="s">
        <v>68</v>
      </c>
      <c r="J1372" s="1">
        <v>0</v>
      </c>
      <c r="K1372" s="1" t="s">
        <v>15</v>
      </c>
      <c r="L1372" s="1">
        <v>1</v>
      </c>
      <c r="M1372" s="2" t="s">
        <v>616</v>
      </c>
      <c r="N1372" s="1">
        <v>251</v>
      </c>
      <c r="P1372" s="18"/>
    </row>
    <row r="1373" spans="1:16" ht="15.6" x14ac:dyDescent="0.3">
      <c r="A1373" s="17"/>
      <c r="B1373" s="2" t="s">
        <v>67</v>
      </c>
      <c r="C1373" s="1" t="s">
        <v>479</v>
      </c>
      <c r="D1373" s="1">
        <v>8</v>
      </c>
      <c r="E1373" s="1">
        <v>9</v>
      </c>
      <c r="F1373" s="1">
        <v>2021</v>
      </c>
      <c r="G1373" s="20" t="s">
        <v>68</v>
      </c>
      <c r="H1373" s="1" t="s">
        <v>15</v>
      </c>
      <c r="I1373" s="2" t="s">
        <v>66</v>
      </c>
      <c r="J1373" s="1">
        <v>2</v>
      </c>
      <c r="K1373" s="1" t="s">
        <v>15</v>
      </c>
      <c r="L1373" s="1">
        <v>1</v>
      </c>
      <c r="M1373" s="2" t="s">
        <v>617</v>
      </c>
      <c r="N1373" s="1">
        <v>293</v>
      </c>
      <c r="P1373" s="18"/>
    </row>
    <row r="1374" spans="1:16" ht="15.6" x14ac:dyDescent="0.3">
      <c r="A1374" s="17">
        <v>22</v>
      </c>
      <c r="B1374" s="2" t="s">
        <v>71</v>
      </c>
      <c r="P1374" s="18"/>
    </row>
    <row r="1375" spans="1:16" ht="15.6" x14ac:dyDescent="0.3">
      <c r="A1375" s="17"/>
      <c r="B1375" s="2" t="s">
        <v>457</v>
      </c>
      <c r="G1375" s="19" t="s">
        <v>22</v>
      </c>
      <c r="P1375" s="18"/>
    </row>
    <row r="1376" spans="1:16" ht="15.6" x14ac:dyDescent="0.3">
      <c r="C1376" s="1" t="s">
        <v>479</v>
      </c>
      <c r="D1376" s="1">
        <v>22</v>
      </c>
      <c r="E1376" s="1">
        <v>9</v>
      </c>
      <c r="F1376" s="1">
        <v>2021</v>
      </c>
      <c r="G1376" s="2" t="s">
        <v>66</v>
      </c>
      <c r="H1376" s="1" t="s">
        <v>15</v>
      </c>
      <c r="I1376" s="20" t="s">
        <v>400</v>
      </c>
      <c r="J1376" s="1">
        <v>0</v>
      </c>
      <c r="K1376" s="1" t="s">
        <v>15</v>
      </c>
      <c r="L1376" s="1">
        <v>2</v>
      </c>
      <c r="M1376" s="2" t="s">
        <v>618</v>
      </c>
      <c r="N1376" s="1">
        <v>152</v>
      </c>
      <c r="P1376" s="18"/>
    </row>
    <row r="1377" spans="1:16" ht="15.6" x14ac:dyDescent="0.3">
      <c r="G1377" s="3"/>
      <c r="I1377" s="3"/>
      <c r="P1377" s="18"/>
    </row>
    <row r="1378" spans="1:16" ht="15.6" x14ac:dyDescent="0.3">
      <c r="G1378" s="19" t="s">
        <v>13</v>
      </c>
      <c r="P1378" s="18"/>
    </row>
    <row r="1379" spans="1:16" ht="15.6" x14ac:dyDescent="0.3">
      <c r="C1379" s="1" t="s">
        <v>294</v>
      </c>
      <c r="D1379" s="1">
        <v>16</v>
      </c>
      <c r="E1379" s="1">
        <v>9</v>
      </c>
      <c r="F1379" s="1">
        <v>2021</v>
      </c>
      <c r="G1379" s="2" t="s">
        <v>353</v>
      </c>
      <c r="H1379" s="1" t="s">
        <v>15</v>
      </c>
      <c r="I1379" s="20" t="s">
        <v>68</v>
      </c>
      <c r="J1379" s="1">
        <v>0</v>
      </c>
      <c r="K1379" s="1" t="s">
        <v>15</v>
      </c>
      <c r="L1379" s="1">
        <v>2</v>
      </c>
      <c r="M1379" s="2" t="s">
        <v>619</v>
      </c>
      <c r="N1379" s="1">
        <v>254</v>
      </c>
      <c r="P1379" s="18"/>
    </row>
    <row r="1380" spans="1:16" ht="15.6" x14ac:dyDescent="0.3">
      <c r="C1380" s="1" t="s">
        <v>479</v>
      </c>
      <c r="D1380" s="1">
        <v>22</v>
      </c>
      <c r="E1380" s="1">
        <v>9</v>
      </c>
      <c r="F1380" s="1">
        <v>2021</v>
      </c>
      <c r="G1380" s="20" t="s">
        <v>68</v>
      </c>
      <c r="H1380" s="3" t="s">
        <v>15</v>
      </c>
      <c r="I1380" s="2" t="s">
        <v>353</v>
      </c>
      <c r="J1380" s="1">
        <v>1</v>
      </c>
      <c r="K1380" s="1" t="s">
        <v>15</v>
      </c>
      <c r="L1380" s="1">
        <v>0</v>
      </c>
      <c r="M1380" s="2" t="s">
        <v>620</v>
      </c>
      <c r="N1380" s="1">
        <v>476</v>
      </c>
      <c r="P1380" s="18"/>
    </row>
    <row r="1381" spans="1:16" ht="15.6" x14ac:dyDescent="0.3">
      <c r="P1381" s="18"/>
    </row>
    <row r="1382" spans="1:16" ht="15.6" x14ac:dyDescent="0.3">
      <c r="P1382" s="18"/>
    </row>
    <row r="1383" spans="1:16" ht="15.6" x14ac:dyDescent="0.3">
      <c r="A1383" s="11"/>
      <c r="B1383" s="12" t="s">
        <v>621</v>
      </c>
      <c r="C1383" s="11"/>
      <c r="D1383" s="11"/>
      <c r="E1383" s="11"/>
      <c r="F1383" s="11"/>
      <c r="G1383" s="13" t="s">
        <v>622</v>
      </c>
      <c r="H1383" s="14"/>
      <c r="I1383" s="14"/>
      <c r="J1383" s="11"/>
      <c r="K1383" s="11"/>
      <c r="L1383" s="11"/>
      <c r="M1383" s="15"/>
      <c r="N1383" s="11"/>
      <c r="O1383" s="15"/>
      <c r="P1383" s="16"/>
    </row>
    <row r="1384" spans="1:16" ht="15.6" x14ac:dyDescent="0.3">
      <c r="A1384" s="17">
        <v>1</v>
      </c>
      <c r="B1384" s="2" t="s">
        <v>66</v>
      </c>
      <c r="G1384" s="19" t="s">
        <v>20</v>
      </c>
      <c r="H1384" s="3"/>
      <c r="I1384" s="3"/>
      <c r="P1384" s="18"/>
    </row>
    <row r="1385" spans="1:16" ht="15.6" x14ac:dyDescent="0.3">
      <c r="A1385" s="17">
        <v>2</v>
      </c>
      <c r="B1385" s="2" t="s">
        <v>68</v>
      </c>
      <c r="C1385" s="1" t="s">
        <v>294</v>
      </c>
      <c r="D1385" s="1">
        <v>25</v>
      </c>
      <c r="E1385" s="1">
        <v>8</v>
      </c>
      <c r="F1385" s="1">
        <v>2022</v>
      </c>
      <c r="G1385" s="20" t="s">
        <v>66</v>
      </c>
      <c r="H1385" s="3" t="s">
        <v>15</v>
      </c>
      <c r="I1385" s="2" t="s">
        <v>3</v>
      </c>
      <c r="J1385" s="1">
        <v>2</v>
      </c>
      <c r="K1385" s="1" t="s">
        <v>15</v>
      </c>
      <c r="L1385" s="1">
        <v>0</v>
      </c>
      <c r="M1385" s="28" t="s">
        <v>623</v>
      </c>
      <c r="N1385" s="1">
        <v>152</v>
      </c>
      <c r="P1385" s="18"/>
    </row>
    <row r="1386" spans="1:16" ht="15.6" x14ac:dyDescent="0.3">
      <c r="A1386" s="17">
        <v>3</v>
      </c>
      <c r="B1386" s="2" t="s">
        <v>385</v>
      </c>
      <c r="C1386" s="1" t="s">
        <v>220</v>
      </c>
      <c r="D1386" s="1">
        <v>30</v>
      </c>
      <c r="E1386" s="1">
        <v>8</v>
      </c>
      <c r="F1386" s="1">
        <v>2022</v>
      </c>
      <c r="G1386" s="2" t="s">
        <v>3</v>
      </c>
      <c r="H1386" s="1" t="s">
        <v>15</v>
      </c>
      <c r="I1386" s="20" t="s">
        <v>66</v>
      </c>
      <c r="J1386" s="1">
        <v>0</v>
      </c>
      <c r="K1386" s="1" t="s">
        <v>15</v>
      </c>
      <c r="L1386" s="1">
        <v>2</v>
      </c>
      <c r="M1386" s="28" t="s">
        <v>624</v>
      </c>
      <c r="N1386" s="1">
        <v>130</v>
      </c>
      <c r="P1386" s="18"/>
    </row>
    <row r="1387" spans="1:16" ht="15.6" x14ac:dyDescent="0.3">
      <c r="A1387" s="17">
        <v>4</v>
      </c>
      <c r="B1387" s="2" t="s">
        <v>353</v>
      </c>
      <c r="G1387" s="3"/>
      <c r="H1387" s="3"/>
      <c r="I1387" s="3"/>
      <c r="P1387" s="18"/>
    </row>
    <row r="1388" spans="1:16" ht="15.6" x14ac:dyDescent="0.3">
      <c r="A1388" s="17">
        <v>5</v>
      </c>
      <c r="B1388" s="2" t="s">
        <v>400</v>
      </c>
      <c r="C1388" s="1" t="s">
        <v>294</v>
      </c>
      <c r="D1388" s="1">
        <v>25</v>
      </c>
      <c r="E1388" s="1">
        <v>8</v>
      </c>
      <c r="F1388" s="1">
        <v>2022</v>
      </c>
      <c r="G1388" s="20" t="s">
        <v>385</v>
      </c>
      <c r="H1388" s="3" t="s">
        <v>15</v>
      </c>
      <c r="I1388" s="2" t="s">
        <v>57</v>
      </c>
      <c r="J1388" s="1">
        <v>2</v>
      </c>
      <c r="K1388" s="1" t="s">
        <v>15</v>
      </c>
      <c r="L1388" s="1">
        <v>0</v>
      </c>
      <c r="M1388" s="28" t="s">
        <v>625</v>
      </c>
      <c r="N1388" s="1">
        <v>145</v>
      </c>
      <c r="P1388" s="18"/>
    </row>
    <row r="1389" spans="1:16" ht="15.6" x14ac:dyDescent="0.3">
      <c r="A1389" s="17"/>
      <c r="B1389" s="2" t="s">
        <v>57</v>
      </c>
      <c r="C1389" s="1" t="s">
        <v>220</v>
      </c>
      <c r="D1389" s="1">
        <v>30</v>
      </c>
      <c r="E1389" s="1">
        <v>8</v>
      </c>
      <c r="F1389" s="1">
        <v>2022</v>
      </c>
      <c r="G1389" s="2" t="s">
        <v>57</v>
      </c>
      <c r="H1389" s="3" t="s">
        <v>15</v>
      </c>
      <c r="I1389" s="20" t="s">
        <v>385</v>
      </c>
      <c r="J1389" s="1">
        <v>0</v>
      </c>
      <c r="K1389" s="1" t="s">
        <v>15</v>
      </c>
      <c r="L1389" s="1">
        <v>2</v>
      </c>
      <c r="M1389" s="28" t="s">
        <v>626</v>
      </c>
      <c r="N1389" s="1">
        <v>112</v>
      </c>
      <c r="P1389" s="18"/>
    </row>
    <row r="1390" spans="1:16" ht="15.6" x14ac:dyDescent="0.3">
      <c r="A1390" s="17"/>
      <c r="B1390" s="2" t="s">
        <v>14</v>
      </c>
      <c r="G1390" s="3"/>
      <c r="H1390" s="3"/>
      <c r="I1390" s="3"/>
      <c r="P1390" s="18"/>
    </row>
    <row r="1391" spans="1:16" ht="15.6" x14ac:dyDescent="0.3">
      <c r="A1391" s="17"/>
      <c r="B1391" s="2" t="s">
        <v>3</v>
      </c>
      <c r="C1391" s="1" t="s">
        <v>294</v>
      </c>
      <c r="D1391" s="1">
        <v>25</v>
      </c>
      <c r="E1391" s="1">
        <v>8</v>
      </c>
      <c r="F1391" s="1">
        <v>2022</v>
      </c>
      <c r="G1391" s="20" t="s">
        <v>353</v>
      </c>
      <c r="H1391" s="3" t="s">
        <v>15</v>
      </c>
      <c r="I1391" s="2" t="s">
        <v>14</v>
      </c>
      <c r="J1391" s="1">
        <v>2</v>
      </c>
      <c r="K1391" s="1" t="s">
        <v>15</v>
      </c>
      <c r="L1391" s="1">
        <v>0</v>
      </c>
      <c r="M1391" s="28" t="s">
        <v>627</v>
      </c>
      <c r="N1391" s="1">
        <v>83</v>
      </c>
      <c r="P1391" s="18"/>
    </row>
    <row r="1392" spans="1:16" ht="15.6" x14ac:dyDescent="0.3">
      <c r="A1392" s="17">
        <v>9</v>
      </c>
      <c r="B1392" s="2" t="s">
        <v>482</v>
      </c>
      <c r="C1392" s="1" t="s">
        <v>224</v>
      </c>
      <c r="D1392" s="1">
        <v>29</v>
      </c>
      <c r="E1392" s="1">
        <v>8</v>
      </c>
      <c r="F1392" s="1">
        <v>2022</v>
      </c>
      <c r="G1392" s="2" t="s">
        <v>14</v>
      </c>
      <c r="H1392" s="3" t="s">
        <v>15</v>
      </c>
      <c r="I1392" s="20" t="s">
        <v>353</v>
      </c>
      <c r="J1392" s="1">
        <v>0</v>
      </c>
      <c r="K1392" s="1" t="s">
        <v>15</v>
      </c>
      <c r="L1392" s="1">
        <v>2</v>
      </c>
      <c r="M1392" s="28" t="s">
        <v>628</v>
      </c>
      <c r="N1392" s="1">
        <v>78</v>
      </c>
      <c r="P1392" s="18"/>
    </row>
    <row r="1393" spans="1:16" ht="15.6" x14ac:dyDescent="0.3">
      <c r="A1393" s="17"/>
      <c r="B1393" s="27" t="s">
        <v>46</v>
      </c>
      <c r="G1393" s="3"/>
      <c r="H1393" s="3"/>
      <c r="I1393" s="3"/>
      <c r="P1393" s="18"/>
    </row>
    <row r="1394" spans="1:16" ht="15.6" x14ac:dyDescent="0.3">
      <c r="A1394" s="17"/>
      <c r="B1394" s="2" t="s">
        <v>87</v>
      </c>
      <c r="C1394" s="1" t="s">
        <v>222</v>
      </c>
      <c r="D1394" s="1">
        <v>26</v>
      </c>
      <c r="E1394" s="1">
        <v>8</v>
      </c>
      <c r="F1394" s="1">
        <v>2022</v>
      </c>
      <c r="G1394" s="2" t="s">
        <v>400</v>
      </c>
      <c r="H1394" s="1" t="s">
        <v>15</v>
      </c>
      <c r="I1394" s="20" t="s">
        <v>68</v>
      </c>
      <c r="J1394" s="1">
        <v>0</v>
      </c>
      <c r="K1394" s="1" t="s">
        <v>15</v>
      </c>
      <c r="L1394" s="1">
        <v>2</v>
      </c>
      <c r="M1394" s="28" t="s">
        <v>629</v>
      </c>
      <c r="N1394" s="1">
        <v>147</v>
      </c>
      <c r="P1394" s="18"/>
    </row>
    <row r="1395" spans="1:16" ht="15.6" x14ac:dyDescent="0.3">
      <c r="A1395" s="17"/>
      <c r="B1395" s="2" t="s">
        <v>243</v>
      </c>
      <c r="C1395" s="1" t="s">
        <v>220</v>
      </c>
      <c r="D1395" s="1">
        <v>30</v>
      </c>
      <c r="E1395" s="1">
        <v>8</v>
      </c>
      <c r="F1395" s="1">
        <v>2022</v>
      </c>
      <c r="G1395" s="20" t="s">
        <v>68</v>
      </c>
      <c r="H1395" s="1" t="s">
        <v>15</v>
      </c>
      <c r="I1395" s="2" t="s">
        <v>400</v>
      </c>
      <c r="J1395" s="1">
        <v>1</v>
      </c>
      <c r="K1395" s="1" t="s">
        <v>15</v>
      </c>
      <c r="L1395" s="1">
        <v>0</v>
      </c>
      <c r="M1395" s="28" t="s">
        <v>630</v>
      </c>
      <c r="N1395" s="1">
        <v>309</v>
      </c>
      <c r="P1395" s="18"/>
    </row>
    <row r="1396" spans="1:16" ht="15.6" x14ac:dyDescent="0.3">
      <c r="A1396" s="17">
        <v>13</v>
      </c>
      <c r="B1396" s="2" t="s">
        <v>94</v>
      </c>
      <c r="G1396" s="3"/>
      <c r="H1396" s="3"/>
      <c r="I1396" s="3"/>
      <c r="P1396" s="18"/>
    </row>
    <row r="1397" spans="1:16" ht="15.6" x14ac:dyDescent="0.3">
      <c r="A1397" s="17"/>
      <c r="B1397" s="2" t="s">
        <v>63</v>
      </c>
      <c r="G1397" s="19" t="s">
        <v>21</v>
      </c>
      <c r="P1397" s="18"/>
    </row>
    <row r="1398" spans="1:16" ht="15.6" x14ac:dyDescent="0.3">
      <c r="A1398" s="17"/>
      <c r="B1398" s="2" t="s">
        <v>19</v>
      </c>
      <c r="C1398" s="1" t="s">
        <v>292</v>
      </c>
      <c r="D1398" s="1">
        <v>4</v>
      </c>
      <c r="E1398" s="1">
        <v>9</v>
      </c>
      <c r="F1398" s="1">
        <v>2022</v>
      </c>
      <c r="G1398" s="2" t="s">
        <v>385</v>
      </c>
      <c r="H1398" s="1" t="s">
        <v>15</v>
      </c>
      <c r="I1398" s="20" t="s">
        <v>68</v>
      </c>
      <c r="J1398" s="1">
        <v>0</v>
      </c>
      <c r="K1398" s="1" t="s">
        <v>15</v>
      </c>
      <c r="L1398" s="1">
        <v>2</v>
      </c>
      <c r="M1398" s="2" t="s">
        <v>631</v>
      </c>
      <c r="N1398" s="1">
        <v>325</v>
      </c>
      <c r="P1398" s="18"/>
    </row>
    <row r="1399" spans="1:16" ht="15.6" x14ac:dyDescent="0.3">
      <c r="A1399" s="17"/>
      <c r="B1399" s="2" t="s">
        <v>381</v>
      </c>
      <c r="C1399" s="1" t="s">
        <v>328</v>
      </c>
      <c r="D1399" s="1">
        <v>10</v>
      </c>
      <c r="E1399" s="1">
        <v>9</v>
      </c>
      <c r="F1399" s="1">
        <v>2022</v>
      </c>
      <c r="G1399" s="20" t="s">
        <v>68</v>
      </c>
      <c r="H1399" s="1" t="s">
        <v>15</v>
      </c>
      <c r="I1399" s="2" t="s">
        <v>385</v>
      </c>
      <c r="J1399" s="1">
        <v>2</v>
      </c>
      <c r="K1399" s="1" t="s">
        <v>15</v>
      </c>
      <c r="L1399" s="1">
        <v>0</v>
      </c>
      <c r="M1399" s="2" t="s">
        <v>632</v>
      </c>
      <c r="N1399" s="1">
        <v>437</v>
      </c>
      <c r="P1399" s="18"/>
    </row>
    <row r="1400" spans="1:16" ht="15.6" x14ac:dyDescent="0.3">
      <c r="A1400" s="17">
        <v>17</v>
      </c>
      <c r="B1400" s="2" t="s">
        <v>96</v>
      </c>
      <c r="G1400" s="19"/>
      <c r="P1400" s="18"/>
    </row>
    <row r="1401" spans="1:16" ht="15.6" x14ac:dyDescent="0.3">
      <c r="A1401" s="17"/>
      <c r="B1401" s="2" t="s">
        <v>67</v>
      </c>
      <c r="C1401" s="1" t="s">
        <v>220</v>
      </c>
      <c r="D1401" s="1">
        <v>6</v>
      </c>
      <c r="E1401" s="1">
        <v>9</v>
      </c>
      <c r="F1401" s="1">
        <v>2022</v>
      </c>
      <c r="G1401" s="20" t="s">
        <v>66</v>
      </c>
      <c r="H1401" s="1" t="s">
        <v>15</v>
      </c>
      <c r="I1401" s="2" t="s">
        <v>353</v>
      </c>
      <c r="J1401" s="1">
        <v>2</v>
      </c>
      <c r="K1401" s="1" t="s">
        <v>15</v>
      </c>
      <c r="L1401" s="1">
        <v>0</v>
      </c>
      <c r="M1401" s="2" t="s">
        <v>633</v>
      </c>
      <c r="N1401" s="1">
        <v>143</v>
      </c>
      <c r="P1401" s="18"/>
    </row>
    <row r="1402" spans="1:16" ht="15.6" x14ac:dyDescent="0.3">
      <c r="A1402" s="17"/>
      <c r="B1402" s="2" t="s">
        <v>522</v>
      </c>
      <c r="C1402" s="1" t="s">
        <v>294</v>
      </c>
      <c r="D1402" s="1">
        <v>8</v>
      </c>
      <c r="E1402" s="1">
        <v>9</v>
      </c>
      <c r="F1402" s="1">
        <v>2022</v>
      </c>
      <c r="G1402" s="2" t="s">
        <v>353</v>
      </c>
      <c r="H1402" s="1" t="s">
        <v>15</v>
      </c>
      <c r="I1402" s="20" t="s">
        <v>66</v>
      </c>
      <c r="J1402" s="1">
        <v>1</v>
      </c>
      <c r="K1402" s="1" t="s">
        <v>15</v>
      </c>
      <c r="L1402" s="1">
        <v>2</v>
      </c>
      <c r="M1402" s="2" t="s">
        <v>634</v>
      </c>
      <c r="N1402" s="1">
        <v>124</v>
      </c>
      <c r="P1402" s="18"/>
    </row>
    <row r="1403" spans="1:16" ht="15.6" x14ac:dyDescent="0.3">
      <c r="A1403" s="17"/>
      <c r="B1403" s="2" t="s">
        <v>542</v>
      </c>
      <c r="G1403" s="3"/>
      <c r="P1403" s="18"/>
    </row>
    <row r="1404" spans="1:16" ht="15.6" x14ac:dyDescent="0.3">
      <c r="A1404" s="17">
        <v>21</v>
      </c>
      <c r="B1404" s="2" t="s">
        <v>44</v>
      </c>
      <c r="G1404" s="19" t="s">
        <v>22</v>
      </c>
      <c r="P1404" s="18"/>
    </row>
    <row r="1405" spans="1:16" ht="15.6" x14ac:dyDescent="0.3">
      <c r="C1405" s="1" t="s">
        <v>220</v>
      </c>
      <c r="D1405" s="1">
        <v>20</v>
      </c>
      <c r="E1405" s="1">
        <v>9</v>
      </c>
      <c r="F1405" s="1">
        <v>2022</v>
      </c>
      <c r="G1405" s="19" t="s">
        <v>385</v>
      </c>
      <c r="H1405" s="1" t="s">
        <v>15</v>
      </c>
      <c r="I1405" s="2" t="s">
        <v>353</v>
      </c>
      <c r="J1405" s="1">
        <v>2</v>
      </c>
      <c r="K1405" s="1" t="s">
        <v>15</v>
      </c>
      <c r="L1405" s="1">
        <v>0</v>
      </c>
      <c r="M1405" s="2" t="s">
        <v>635</v>
      </c>
      <c r="N1405" s="1">
        <v>150</v>
      </c>
      <c r="P1405" s="18"/>
    </row>
    <row r="1406" spans="1:16" ht="15.6" x14ac:dyDescent="0.3">
      <c r="G1406" s="3"/>
      <c r="I1406" s="3"/>
      <c r="P1406" s="18"/>
    </row>
    <row r="1407" spans="1:16" ht="15.6" x14ac:dyDescent="0.3">
      <c r="G1407" s="19" t="s">
        <v>13</v>
      </c>
      <c r="P1407" s="18"/>
    </row>
    <row r="1408" spans="1:16" ht="15.6" x14ac:dyDescent="0.3">
      <c r="C1408" s="1" t="s">
        <v>292</v>
      </c>
      <c r="D1408" s="1">
        <v>18</v>
      </c>
      <c r="E1408" s="1">
        <v>9</v>
      </c>
      <c r="F1408" s="1">
        <v>2022</v>
      </c>
      <c r="G1408" s="20" t="s">
        <v>66</v>
      </c>
      <c r="H1408" s="1" t="s">
        <v>15</v>
      </c>
      <c r="I1408" s="2" t="s">
        <v>68</v>
      </c>
      <c r="J1408" s="1">
        <v>2</v>
      </c>
      <c r="K1408" s="1" t="s">
        <v>15</v>
      </c>
      <c r="L1408" s="1">
        <v>0</v>
      </c>
      <c r="M1408" s="2" t="s">
        <v>636</v>
      </c>
      <c r="N1408" s="1">
        <v>455</v>
      </c>
      <c r="P1408" s="18"/>
    </row>
    <row r="1409" spans="1:16" ht="15.6" x14ac:dyDescent="0.3">
      <c r="C1409" s="1" t="s">
        <v>328</v>
      </c>
      <c r="D1409" s="1">
        <v>24</v>
      </c>
      <c r="E1409" s="1">
        <v>9</v>
      </c>
      <c r="F1409" s="1">
        <v>2022</v>
      </c>
      <c r="G1409" s="2" t="s">
        <v>68</v>
      </c>
      <c r="H1409" s="3" t="s">
        <v>15</v>
      </c>
      <c r="I1409" s="20" t="s">
        <v>66</v>
      </c>
      <c r="J1409" s="1">
        <v>0</v>
      </c>
      <c r="K1409" s="1" t="s">
        <v>15</v>
      </c>
      <c r="L1409" s="1">
        <v>1</v>
      </c>
      <c r="M1409" s="2" t="s">
        <v>233</v>
      </c>
      <c r="N1409" s="1">
        <v>551</v>
      </c>
      <c r="P1409" s="18"/>
    </row>
    <row r="1410" spans="1:16" ht="15.6" x14ac:dyDescent="0.3">
      <c r="P1410" s="18"/>
    </row>
    <row r="1411" spans="1:16" ht="15.6" x14ac:dyDescent="0.3">
      <c r="P1411" s="18"/>
    </row>
    <row r="1412" spans="1:16" ht="15.6" x14ac:dyDescent="0.3">
      <c r="A1412" s="11"/>
      <c r="B1412" s="12" t="s">
        <v>637</v>
      </c>
      <c r="C1412" s="11"/>
      <c r="D1412" s="11"/>
      <c r="E1412" s="11"/>
      <c r="F1412" s="11"/>
      <c r="G1412" s="13" t="s">
        <v>638</v>
      </c>
      <c r="H1412" s="14"/>
      <c r="I1412" s="14"/>
      <c r="J1412" s="11"/>
      <c r="K1412" s="11"/>
      <c r="L1412" s="11"/>
      <c r="M1412" s="15"/>
      <c r="N1412" s="11"/>
      <c r="O1412" s="15"/>
      <c r="P1412" s="16"/>
    </row>
    <row r="1413" spans="1:16" ht="15.6" x14ac:dyDescent="0.3">
      <c r="A1413" s="17">
        <v>1</v>
      </c>
      <c r="B1413" s="2" t="s">
        <v>482</v>
      </c>
      <c r="G1413" s="19" t="s">
        <v>20</v>
      </c>
      <c r="H1413" s="3"/>
      <c r="I1413" s="3"/>
      <c r="P1413" s="18"/>
    </row>
    <row r="1414" spans="1:16" ht="15.6" x14ac:dyDescent="0.3">
      <c r="A1414" s="17">
        <v>2</v>
      </c>
      <c r="B1414" s="2" t="s">
        <v>385</v>
      </c>
      <c r="C1414" s="1" t="s">
        <v>222</v>
      </c>
      <c r="D1414" s="1">
        <v>25</v>
      </c>
      <c r="E1414" s="1">
        <v>8</v>
      </c>
      <c r="F1414" s="1">
        <v>2023</v>
      </c>
      <c r="G1414" s="20" t="s">
        <v>94</v>
      </c>
      <c r="H1414" s="3" t="s">
        <v>15</v>
      </c>
      <c r="I1414" s="3" t="s">
        <v>14</v>
      </c>
      <c r="J1414" s="1">
        <v>2</v>
      </c>
      <c r="K1414" s="1" t="s">
        <v>15</v>
      </c>
      <c r="L1414" s="1">
        <v>0</v>
      </c>
      <c r="M1414" s="28" t="s">
        <v>639</v>
      </c>
      <c r="N1414" s="1">
        <v>150</v>
      </c>
      <c r="P1414" s="18"/>
    </row>
    <row r="1415" spans="1:16" ht="15.6" x14ac:dyDescent="0.3">
      <c r="A1415" s="17">
        <v>3</v>
      </c>
      <c r="B1415" s="2" t="s">
        <v>66</v>
      </c>
      <c r="C1415" s="1" t="s">
        <v>220</v>
      </c>
      <c r="D1415" s="1">
        <v>29</v>
      </c>
      <c r="E1415" s="1">
        <v>8</v>
      </c>
      <c r="F1415" s="1">
        <v>2023</v>
      </c>
      <c r="G1415" s="3" t="s">
        <v>14</v>
      </c>
      <c r="H1415" s="1" t="s">
        <v>15</v>
      </c>
      <c r="I1415" s="20" t="s">
        <v>94</v>
      </c>
      <c r="J1415" s="1">
        <v>0</v>
      </c>
      <c r="K1415" s="1" t="s">
        <v>15</v>
      </c>
      <c r="L1415" s="1">
        <v>1</v>
      </c>
      <c r="M1415" s="28" t="s">
        <v>640</v>
      </c>
      <c r="N1415" s="1">
        <v>152</v>
      </c>
      <c r="P1415" s="18"/>
    </row>
    <row r="1416" spans="1:16" ht="15.6" x14ac:dyDescent="0.3">
      <c r="A1416" s="17">
        <v>4</v>
      </c>
      <c r="B1416" s="2" t="s">
        <v>94</v>
      </c>
      <c r="G1416" s="3"/>
      <c r="H1416" s="3"/>
      <c r="I1416" s="3"/>
      <c r="P1416" s="18"/>
    </row>
    <row r="1417" spans="1:16" ht="15.6" x14ac:dyDescent="0.3">
      <c r="A1417" s="17">
        <v>5</v>
      </c>
      <c r="B1417" s="2" t="s">
        <v>68</v>
      </c>
      <c r="C1417" s="1" t="s">
        <v>222</v>
      </c>
      <c r="D1417" s="1">
        <v>25</v>
      </c>
      <c r="E1417" s="1">
        <v>8</v>
      </c>
      <c r="F1417" s="1">
        <v>2023</v>
      </c>
      <c r="G1417" s="20" t="s">
        <v>482</v>
      </c>
      <c r="H1417" s="3" t="s">
        <v>15</v>
      </c>
      <c r="I1417" s="2" t="s">
        <v>68</v>
      </c>
      <c r="J1417" s="1">
        <v>2</v>
      </c>
      <c r="K1417" s="1" t="s">
        <v>15</v>
      </c>
      <c r="L1417" s="1">
        <v>0</v>
      </c>
      <c r="M1417" s="28" t="s">
        <v>641</v>
      </c>
      <c r="N1417" s="1">
        <v>145</v>
      </c>
      <c r="P1417" s="18"/>
    </row>
    <row r="1418" spans="1:16" ht="15.6" x14ac:dyDescent="0.3">
      <c r="A1418" s="17"/>
      <c r="B1418" s="2" t="s">
        <v>46</v>
      </c>
      <c r="C1418" s="1" t="s">
        <v>292</v>
      </c>
      <c r="D1418" s="1">
        <v>27</v>
      </c>
      <c r="E1418" s="1">
        <v>8</v>
      </c>
      <c r="F1418" s="1">
        <v>2023</v>
      </c>
      <c r="G1418" s="2" t="s">
        <v>68</v>
      </c>
      <c r="H1418" s="3" t="s">
        <v>15</v>
      </c>
      <c r="I1418" s="20" t="s">
        <v>482</v>
      </c>
      <c r="J1418" s="1">
        <v>0</v>
      </c>
      <c r="K1418" s="1" t="s">
        <v>15</v>
      </c>
      <c r="L1418" s="1">
        <v>2</v>
      </c>
      <c r="M1418" s="28" t="s">
        <v>560</v>
      </c>
      <c r="N1418" s="1">
        <v>220</v>
      </c>
      <c r="P1418" s="18"/>
    </row>
    <row r="1419" spans="1:16" ht="15.6" x14ac:dyDescent="0.3">
      <c r="A1419" s="17"/>
      <c r="B1419" s="2" t="s">
        <v>400</v>
      </c>
      <c r="G1419" s="3"/>
      <c r="H1419" s="3"/>
      <c r="I1419" s="3"/>
      <c r="P1419" s="18"/>
    </row>
    <row r="1420" spans="1:16" ht="15.6" x14ac:dyDescent="0.3">
      <c r="A1420" s="17"/>
      <c r="B1420" s="2" t="s">
        <v>87</v>
      </c>
      <c r="C1420" s="1" t="s">
        <v>222</v>
      </c>
      <c r="D1420" s="1">
        <v>25</v>
      </c>
      <c r="E1420" s="1">
        <v>8</v>
      </c>
      <c r="F1420" s="1">
        <v>2023</v>
      </c>
      <c r="G1420" s="20" t="s">
        <v>66</v>
      </c>
      <c r="H1420" s="3" t="s">
        <v>15</v>
      </c>
      <c r="I1420" s="2" t="s">
        <v>87</v>
      </c>
      <c r="J1420" s="1">
        <v>2</v>
      </c>
      <c r="K1420" s="1" t="s">
        <v>15</v>
      </c>
      <c r="L1420" s="1">
        <v>0</v>
      </c>
      <c r="M1420" s="28" t="s">
        <v>642</v>
      </c>
      <c r="N1420" s="1">
        <v>129</v>
      </c>
      <c r="P1420" s="18"/>
    </row>
    <row r="1421" spans="1:16" ht="15.6" x14ac:dyDescent="0.3">
      <c r="A1421" s="17">
        <v>9</v>
      </c>
      <c r="B1421" s="2" t="s">
        <v>57</v>
      </c>
      <c r="C1421" s="1" t="s">
        <v>220</v>
      </c>
      <c r="D1421" s="1">
        <v>29</v>
      </c>
      <c r="E1421" s="1">
        <v>8</v>
      </c>
      <c r="F1421" s="1">
        <v>2023</v>
      </c>
      <c r="G1421" s="20" t="s">
        <v>87</v>
      </c>
      <c r="H1421" s="3" t="s">
        <v>15</v>
      </c>
      <c r="I1421" s="2" t="s">
        <v>66</v>
      </c>
      <c r="J1421" s="1">
        <v>1</v>
      </c>
      <c r="K1421" s="1" t="s">
        <v>15</v>
      </c>
      <c r="L1421" s="1">
        <v>0</v>
      </c>
      <c r="M1421" s="28" t="s">
        <v>643</v>
      </c>
      <c r="N1421" s="1">
        <v>167</v>
      </c>
      <c r="P1421" s="18"/>
    </row>
    <row r="1422" spans="1:16" ht="15.6" x14ac:dyDescent="0.3">
      <c r="A1422" s="17"/>
      <c r="B1422" s="27" t="s">
        <v>63</v>
      </c>
      <c r="C1422" s="1" t="s">
        <v>294</v>
      </c>
      <c r="D1422" s="1">
        <v>31</v>
      </c>
      <c r="E1422" s="1">
        <v>8</v>
      </c>
      <c r="F1422" s="1">
        <v>2023</v>
      </c>
      <c r="G1422" s="20" t="s">
        <v>66</v>
      </c>
      <c r="H1422" s="3" t="s">
        <v>15</v>
      </c>
      <c r="I1422" s="2" t="s">
        <v>87</v>
      </c>
      <c r="J1422" s="1">
        <v>2</v>
      </c>
      <c r="K1422" s="1" t="s">
        <v>15</v>
      </c>
      <c r="L1422" s="1">
        <v>1</v>
      </c>
      <c r="M1422" s="28" t="s">
        <v>644</v>
      </c>
      <c r="N1422" s="1">
        <v>139</v>
      </c>
      <c r="P1422" s="18"/>
    </row>
    <row r="1423" spans="1:16" ht="15.6" x14ac:dyDescent="0.3">
      <c r="A1423" s="17"/>
      <c r="B1423" s="2" t="s">
        <v>96</v>
      </c>
      <c r="G1423" s="3"/>
      <c r="H1423" s="3"/>
      <c r="I1423" s="3"/>
      <c r="P1423" s="18"/>
    </row>
    <row r="1424" spans="1:16" ht="15.6" x14ac:dyDescent="0.3">
      <c r="A1424" s="17"/>
      <c r="B1424" s="2" t="s">
        <v>14</v>
      </c>
      <c r="C1424" s="1" t="s">
        <v>222</v>
      </c>
      <c r="D1424" s="1">
        <v>25</v>
      </c>
      <c r="E1424" s="1">
        <v>8</v>
      </c>
      <c r="F1424" s="1">
        <v>2023</v>
      </c>
      <c r="G1424" s="20" t="s">
        <v>385</v>
      </c>
      <c r="H1424" s="1" t="s">
        <v>15</v>
      </c>
      <c r="I1424" s="2" t="s">
        <v>400</v>
      </c>
      <c r="J1424" s="1">
        <v>1</v>
      </c>
      <c r="K1424" s="1" t="s">
        <v>15</v>
      </c>
      <c r="L1424" s="1">
        <v>0</v>
      </c>
      <c r="M1424" s="28" t="s">
        <v>645</v>
      </c>
      <c r="N1424" s="1">
        <v>127</v>
      </c>
      <c r="P1424" s="18"/>
    </row>
    <row r="1425" spans="1:100" ht="15.6" x14ac:dyDescent="0.3">
      <c r="A1425" s="17">
        <v>13</v>
      </c>
      <c r="B1425" s="2" t="s">
        <v>19</v>
      </c>
      <c r="C1425" s="1" t="s">
        <v>479</v>
      </c>
      <c r="D1425" s="1">
        <v>30</v>
      </c>
      <c r="E1425" s="1">
        <v>8</v>
      </c>
      <c r="F1425" s="1">
        <v>2023</v>
      </c>
      <c r="G1425" s="2" t="s">
        <v>400</v>
      </c>
      <c r="H1425" s="1" t="s">
        <v>15</v>
      </c>
      <c r="I1425" s="20" t="s">
        <v>385</v>
      </c>
      <c r="J1425" s="1">
        <v>1</v>
      </c>
      <c r="K1425" s="1" t="s">
        <v>15</v>
      </c>
      <c r="L1425" s="1">
        <v>2</v>
      </c>
      <c r="M1425" s="28" t="s">
        <v>646</v>
      </c>
      <c r="N1425" s="1">
        <v>56</v>
      </c>
      <c r="P1425" s="18"/>
    </row>
    <row r="1426" spans="1:100" ht="15.6" x14ac:dyDescent="0.3">
      <c r="A1426" s="17"/>
      <c r="B1426" s="2" t="s">
        <v>647</v>
      </c>
      <c r="G1426" s="3"/>
      <c r="H1426" s="3"/>
      <c r="I1426" s="3"/>
      <c r="P1426" s="18"/>
    </row>
    <row r="1427" spans="1:100" ht="15.6" x14ac:dyDescent="0.3">
      <c r="A1427" s="17"/>
      <c r="B1427" s="2" t="s">
        <v>381</v>
      </c>
      <c r="G1427" s="19" t="s">
        <v>21</v>
      </c>
      <c r="P1427" s="18"/>
    </row>
    <row r="1428" spans="1:100" ht="15.6" x14ac:dyDescent="0.3">
      <c r="A1428" s="17"/>
      <c r="B1428" s="2" t="s">
        <v>51</v>
      </c>
      <c r="C1428" s="1" t="s">
        <v>220</v>
      </c>
      <c r="D1428" s="1">
        <v>5</v>
      </c>
      <c r="E1428" s="1">
        <v>9</v>
      </c>
      <c r="F1428" s="1">
        <v>2023</v>
      </c>
      <c r="G1428" s="20" t="s">
        <v>94</v>
      </c>
      <c r="H1428" s="1" t="s">
        <v>15</v>
      </c>
      <c r="I1428" s="2" t="s">
        <v>385</v>
      </c>
      <c r="J1428" s="1">
        <v>2</v>
      </c>
      <c r="K1428" s="1" t="s">
        <v>15</v>
      </c>
      <c r="L1428" s="1">
        <v>1</v>
      </c>
      <c r="M1428" s="2" t="s">
        <v>648</v>
      </c>
      <c r="N1428" s="1">
        <v>130</v>
      </c>
      <c r="P1428" s="18"/>
    </row>
    <row r="1429" spans="1:100" ht="15.6" x14ac:dyDescent="0.3">
      <c r="A1429" s="17">
        <v>17</v>
      </c>
      <c r="B1429" s="2" t="s">
        <v>3</v>
      </c>
      <c r="C1429" s="1" t="s">
        <v>222</v>
      </c>
      <c r="D1429" s="1">
        <v>8</v>
      </c>
      <c r="E1429" s="1">
        <v>9</v>
      </c>
      <c r="F1429" s="1">
        <v>2023</v>
      </c>
      <c r="G1429" s="20" t="s">
        <v>385</v>
      </c>
      <c r="H1429" s="1" t="s">
        <v>15</v>
      </c>
      <c r="I1429" s="2" t="s">
        <v>94</v>
      </c>
      <c r="J1429" s="1">
        <v>2</v>
      </c>
      <c r="K1429" s="1" t="s">
        <v>15</v>
      </c>
      <c r="L1429" s="1">
        <v>0</v>
      </c>
      <c r="M1429" s="2" t="s">
        <v>649</v>
      </c>
      <c r="N1429" s="1">
        <v>225</v>
      </c>
      <c r="P1429" s="18"/>
    </row>
    <row r="1430" spans="1:100" ht="15.6" x14ac:dyDescent="0.3">
      <c r="A1430" s="17"/>
      <c r="B1430" s="2" t="s">
        <v>44</v>
      </c>
      <c r="C1430" s="1" t="s">
        <v>292</v>
      </c>
      <c r="D1430" s="1">
        <v>10</v>
      </c>
      <c r="E1430" s="1">
        <v>9</v>
      </c>
      <c r="F1430" s="1">
        <v>2023</v>
      </c>
      <c r="G1430" s="2" t="s">
        <v>94</v>
      </c>
      <c r="H1430" s="1" t="s">
        <v>15</v>
      </c>
      <c r="I1430" s="20" t="s">
        <v>385</v>
      </c>
      <c r="J1430" s="1">
        <v>1</v>
      </c>
      <c r="K1430" s="1" t="s">
        <v>15</v>
      </c>
      <c r="L1430" s="1">
        <v>2</v>
      </c>
      <c r="M1430" s="3" t="s">
        <v>650</v>
      </c>
      <c r="N1430" s="1">
        <v>180</v>
      </c>
      <c r="P1430" s="18"/>
    </row>
    <row r="1431" spans="1:100" ht="15.6" x14ac:dyDescent="0.3">
      <c r="A1431" s="17"/>
      <c r="B1431" s="2" t="s">
        <v>353</v>
      </c>
      <c r="G1431" s="19"/>
      <c r="P1431" s="18"/>
    </row>
    <row r="1432" spans="1:100" s="29" customFormat="1" ht="15.6" x14ac:dyDescent="0.3">
      <c r="A1432" s="17"/>
      <c r="B1432" s="2" t="s">
        <v>67</v>
      </c>
      <c r="C1432" s="1" t="s">
        <v>220</v>
      </c>
      <c r="D1432" s="1">
        <v>5</v>
      </c>
      <c r="E1432" s="1">
        <v>9</v>
      </c>
      <c r="F1432" s="1">
        <v>2023</v>
      </c>
      <c r="G1432" s="20" t="s">
        <v>66</v>
      </c>
      <c r="H1432" s="1" t="s">
        <v>15</v>
      </c>
      <c r="I1432" s="2" t="s">
        <v>482</v>
      </c>
      <c r="J1432" s="1">
        <v>2</v>
      </c>
      <c r="K1432" s="1" t="s">
        <v>15</v>
      </c>
      <c r="L1432" s="1">
        <v>1</v>
      </c>
      <c r="M1432" s="2" t="s">
        <v>651</v>
      </c>
      <c r="N1432" s="1">
        <v>119</v>
      </c>
      <c r="O1432" s="2"/>
      <c r="P1432" s="18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1"/>
      <c r="AS1432" s="1"/>
      <c r="AT1432" s="1"/>
      <c r="AU1432" s="1"/>
      <c r="AV1432" s="1"/>
      <c r="AW1432" s="1"/>
      <c r="AX1432" s="1"/>
      <c r="AY1432" s="1"/>
      <c r="AZ1432" s="1"/>
      <c r="BA1432" s="1"/>
      <c r="BB1432" s="1"/>
      <c r="BC1432" s="1"/>
      <c r="BD1432" s="1"/>
      <c r="BE1432" s="1"/>
      <c r="BF1432" s="1"/>
      <c r="BG1432" s="1"/>
      <c r="BH1432" s="1"/>
      <c r="BI1432" s="1"/>
      <c r="BJ1432" s="1"/>
      <c r="BK1432" s="1"/>
      <c r="BL1432" s="1"/>
      <c r="BM1432" s="1"/>
      <c r="BN1432" s="1"/>
      <c r="BO1432" s="1"/>
      <c r="BP1432" s="1"/>
      <c r="BQ1432" s="1"/>
      <c r="BR1432" s="1"/>
      <c r="BS1432" s="1"/>
      <c r="BT1432" s="1"/>
      <c r="BU1432" s="1"/>
      <c r="BV1432" s="1"/>
      <c r="BW1432" s="1"/>
      <c r="BX1432" s="1"/>
      <c r="BY1432" s="1"/>
      <c r="BZ1432" s="1"/>
      <c r="CA1432" s="1"/>
      <c r="CB1432" s="1"/>
      <c r="CC1432" s="1"/>
      <c r="CD1432" s="1"/>
      <c r="CE1432" s="1"/>
      <c r="CF1432" s="1"/>
      <c r="CG1432" s="1"/>
      <c r="CH1432" s="1"/>
      <c r="CI1432" s="1"/>
      <c r="CJ1432" s="1"/>
      <c r="CK1432" s="1"/>
      <c r="CL1432" s="1"/>
      <c r="CM1432" s="1"/>
      <c r="CN1432" s="1"/>
      <c r="CO1432" s="1"/>
      <c r="CP1432" s="1"/>
      <c r="CQ1432" s="1"/>
      <c r="CR1432" s="1"/>
      <c r="CS1432" s="1"/>
      <c r="CT1432" s="1"/>
      <c r="CU1432" s="1"/>
      <c r="CV1432" s="1"/>
    </row>
    <row r="1433" spans="1:100" s="29" customFormat="1" ht="15.6" x14ac:dyDescent="0.3">
      <c r="A1433" s="17">
        <v>21</v>
      </c>
      <c r="B1433" s="2" t="s">
        <v>522</v>
      </c>
      <c r="C1433" s="1" t="s">
        <v>294</v>
      </c>
      <c r="D1433" s="1">
        <v>7</v>
      </c>
      <c r="E1433" s="1">
        <v>9</v>
      </c>
      <c r="F1433" s="1">
        <v>2023</v>
      </c>
      <c r="G1433" s="20" t="s">
        <v>482</v>
      </c>
      <c r="H1433" s="1" t="s">
        <v>15</v>
      </c>
      <c r="I1433" s="2" t="s">
        <v>66</v>
      </c>
      <c r="J1433" s="1">
        <v>2</v>
      </c>
      <c r="K1433" s="1" t="s">
        <v>15</v>
      </c>
      <c r="L1433" s="1">
        <v>0</v>
      </c>
      <c r="M1433" s="2" t="s">
        <v>652</v>
      </c>
      <c r="N1433" s="1">
        <v>186</v>
      </c>
      <c r="O1433" s="2"/>
      <c r="P1433" s="18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1"/>
      <c r="AS1433" s="1"/>
      <c r="AT1433" s="1"/>
      <c r="AU1433" s="1"/>
      <c r="AV1433" s="1"/>
      <c r="AW1433" s="1"/>
      <c r="AX1433" s="1"/>
      <c r="AY1433" s="1"/>
      <c r="AZ1433" s="1"/>
      <c r="BA1433" s="1"/>
      <c r="BB1433" s="1"/>
      <c r="BC1433" s="1"/>
      <c r="BD1433" s="1"/>
      <c r="BE1433" s="1"/>
      <c r="BF1433" s="1"/>
      <c r="BG1433" s="1"/>
      <c r="BH1433" s="1"/>
      <c r="BI1433" s="1"/>
      <c r="BJ1433" s="1"/>
      <c r="BK1433" s="1"/>
      <c r="BL1433" s="1"/>
      <c r="BM1433" s="1"/>
      <c r="BN1433" s="1"/>
      <c r="BO1433" s="1"/>
      <c r="BP1433" s="1"/>
      <c r="BQ1433" s="1"/>
      <c r="BR1433" s="1"/>
      <c r="BS1433" s="1"/>
      <c r="BT1433" s="1"/>
      <c r="BU1433" s="1"/>
      <c r="BV1433" s="1"/>
      <c r="BW1433" s="1"/>
      <c r="BX1433" s="1"/>
      <c r="BY1433" s="1"/>
      <c r="BZ1433" s="1"/>
      <c r="CA1433" s="1"/>
      <c r="CB1433" s="1"/>
      <c r="CC1433" s="1"/>
      <c r="CD1433" s="1"/>
      <c r="CE1433" s="1"/>
      <c r="CF1433" s="1"/>
      <c r="CG1433" s="1"/>
      <c r="CH1433" s="1"/>
      <c r="CI1433" s="1"/>
      <c r="CJ1433" s="1"/>
      <c r="CK1433" s="1"/>
      <c r="CL1433" s="1"/>
      <c r="CM1433" s="1"/>
      <c r="CN1433" s="1"/>
      <c r="CO1433" s="1"/>
      <c r="CP1433" s="1"/>
      <c r="CQ1433" s="1"/>
      <c r="CR1433" s="1"/>
      <c r="CS1433" s="1"/>
      <c r="CT1433" s="1"/>
      <c r="CU1433" s="1"/>
      <c r="CV1433" s="1"/>
    </row>
    <row r="1434" spans="1:100" s="29" customFormat="1" ht="15.6" x14ac:dyDescent="0.3">
      <c r="A1434" s="1"/>
      <c r="B1434" s="2"/>
      <c r="C1434" s="1" t="s">
        <v>220</v>
      </c>
      <c r="D1434" s="1">
        <v>12</v>
      </c>
      <c r="E1434" s="1">
        <v>9</v>
      </c>
      <c r="F1434" s="1">
        <v>2023</v>
      </c>
      <c r="G1434" s="2" t="s">
        <v>66</v>
      </c>
      <c r="H1434" s="1" t="s">
        <v>15</v>
      </c>
      <c r="I1434" s="20" t="s">
        <v>482</v>
      </c>
      <c r="J1434" s="1">
        <v>1</v>
      </c>
      <c r="K1434" s="1" t="s">
        <v>15</v>
      </c>
      <c r="L1434" s="1">
        <v>2</v>
      </c>
      <c r="M1434" s="2" t="s">
        <v>653</v>
      </c>
      <c r="N1434" s="1">
        <v>205</v>
      </c>
      <c r="O1434" s="2"/>
      <c r="P1434" s="18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  <c r="AW1434" s="1"/>
      <c r="AX1434" s="1"/>
      <c r="AY1434" s="1"/>
      <c r="AZ1434" s="1"/>
      <c r="BA1434" s="1"/>
      <c r="BB1434" s="1"/>
      <c r="BC1434" s="1"/>
      <c r="BD1434" s="1"/>
      <c r="BE1434" s="1"/>
      <c r="BF1434" s="1"/>
      <c r="BG1434" s="1"/>
      <c r="BH1434" s="1"/>
      <c r="BI1434" s="1"/>
      <c r="BJ1434" s="1"/>
      <c r="BK1434" s="1"/>
      <c r="BL1434" s="1"/>
      <c r="BM1434" s="1"/>
      <c r="BN1434" s="1"/>
      <c r="BO1434" s="1"/>
      <c r="BP1434" s="1"/>
      <c r="BQ1434" s="1"/>
      <c r="BR1434" s="1"/>
      <c r="BS1434" s="1"/>
      <c r="BT1434" s="1"/>
      <c r="BU1434" s="1"/>
      <c r="BV1434" s="1"/>
      <c r="BW1434" s="1"/>
      <c r="BX1434" s="1"/>
      <c r="BY1434" s="1"/>
      <c r="BZ1434" s="1"/>
      <c r="CA1434" s="1"/>
      <c r="CB1434" s="1"/>
      <c r="CC1434" s="1"/>
      <c r="CD1434" s="1"/>
      <c r="CE1434" s="1"/>
      <c r="CF1434" s="1"/>
      <c r="CG1434" s="1"/>
      <c r="CH1434" s="1"/>
      <c r="CI1434" s="1"/>
      <c r="CJ1434" s="1"/>
      <c r="CK1434" s="1"/>
      <c r="CL1434" s="1"/>
      <c r="CM1434" s="1"/>
      <c r="CN1434" s="1"/>
      <c r="CO1434" s="1"/>
      <c r="CP1434" s="1"/>
      <c r="CQ1434" s="1"/>
      <c r="CR1434" s="1"/>
      <c r="CS1434" s="1"/>
      <c r="CT1434" s="1"/>
      <c r="CU1434" s="1"/>
      <c r="CV1434" s="1"/>
    </row>
    <row r="1435" spans="1:100" s="29" customFormat="1" ht="15.6" x14ac:dyDescent="0.3">
      <c r="A1435" s="1"/>
      <c r="B1435" s="2"/>
      <c r="C1435" s="1"/>
      <c r="D1435" s="1"/>
      <c r="E1435" s="1"/>
      <c r="F1435" s="1"/>
      <c r="G1435" s="3"/>
      <c r="H1435" s="1"/>
      <c r="I1435" s="2"/>
      <c r="J1435" s="1"/>
      <c r="K1435" s="1"/>
      <c r="L1435" s="1"/>
      <c r="M1435" s="2"/>
      <c r="N1435" s="1"/>
      <c r="O1435" s="2"/>
      <c r="P1435" s="18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1"/>
      <c r="AS1435" s="1"/>
      <c r="AT1435" s="1"/>
      <c r="AU1435" s="1"/>
      <c r="AV1435" s="1"/>
      <c r="AW1435" s="1"/>
      <c r="AX1435" s="1"/>
      <c r="AY1435" s="1"/>
      <c r="AZ1435" s="1"/>
      <c r="BA1435" s="1"/>
      <c r="BB1435" s="1"/>
      <c r="BC1435" s="1"/>
      <c r="BD1435" s="1"/>
      <c r="BE1435" s="1"/>
      <c r="BF1435" s="1"/>
      <c r="BG1435" s="1"/>
      <c r="BH1435" s="1"/>
      <c r="BI1435" s="1"/>
      <c r="BJ1435" s="1"/>
      <c r="BK1435" s="1"/>
      <c r="BL1435" s="1"/>
      <c r="BM1435" s="1"/>
      <c r="BN1435" s="1"/>
      <c r="BO1435" s="1"/>
      <c r="BP1435" s="1"/>
      <c r="BQ1435" s="1"/>
      <c r="BR1435" s="1"/>
      <c r="BS1435" s="1"/>
      <c r="BT1435" s="1"/>
      <c r="BU1435" s="1"/>
      <c r="BV1435" s="1"/>
      <c r="BW1435" s="1"/>
      <c r="BX1435" s="1"/>
      <c r="BY1435" s="1"/>
      <c r="BZ1435" s="1"/>
      <c r="CA1435" s="1"/>
      <c r="CB1435" s="1"/>
      <c r="CC1435" s="1"/>
      <c r="CD1435" s="1"/>
      <c r="CE1435" s="1"/>
      <c r="CF1435" s="1"/>
      <c r="CG1435" s="1"/>
      <c r="CH1435" s="1"/>
      <c r="CI1435" s="1"/>
      <c r="CJ1435" s="1"/>
      <c r="CK1435" s="1"/>
      <c r="CL1435" s="1"/>
      <c r="CM1435" s="1"/>
      <c r="CN1435" s="1"/>
      <c r="CO1435" s="1"/>
      <c r="CP1435" s="1"/>
      <c r="CQ1435" s="1"/>
      <c r="CR1435" s="1"/>
      <c r="CS1435" s="1"/>
      <c r="CT1435" s="1"/>
      <c r="CU1435" s="1"/>
      <c r="CV1435" s="1"/>
    </row>
    <row r="1436" spans="1:100" s="29" customFormat="1" ht="15.6" x14ac:dyDescent="0.3">
      <c r="A1436" s="1"/>
      <c r="B1436" s="2"/>
      <c r="C1436" s="1"/>
      <c r="D1436" s="1"/>
      <c r="E1436" s="1"/>
      <c r="F1436" s="1"/>
      <c r="G1436" s="19" t="s">
        <v>601</v>
      </c>
      <c r="H1436" s="1"/>
      <c r="I1436" s="2"/>
      <c r="J1436" s="1"/>
      <c r="K1436" s="1"/>
      <c r="L1436" s="1"/>
      <c r="M1436" s="2"/>
      <c r="N1436" s="1"/>
      <c r="O1436" s="2"/>
      <c r="P1436" s="18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1"/>
      <c r="AS1436" s="1"/>
      <c r="AT1436" s="1"/>
      <c r="AU1436" s="1"/>
      <c r="AV1436" s="1"/>
      <c r="AW1436" s="1"/>
      <c r="AX1436" s="1"/>
      <c r="AY1436" s="1"/>
      <c r="AZ1436" s="1"/>
      <c r="BA1436" s="1"/>
      <c r="BB1436" s="1"/>
      <c r="BC1436" s="1"/>
      <c r="BD1436" s="1"/>
      <c r="BE1436" s="1"/>
      <c r="BF1436" s="1"/>
      <c r="BG1436" s="1"/>
      <c r="BH1436" s="1"/>
      <c r="BI1436" s="1"/>
      <c r="BJ1436" s="1"/>
      <c r="BK1436" s="1"/>
      <c r="BL1436" s="1"/>
      <c r="BM1436" s="1"/>
      <c r="BN1436" s="1"/>
      <c r="BO1436" s="1"/>
      <c r="BP1436" s="1"/>
      <c r="BQ1436" s="1"/>
      <c r="BR1436" s="1"/>
      <c r="BS1436" s="1"/>
      <c r="BT1436" s="1"/>
      <c r="BU1436" s="1"/>
      <c r="BV1436" s="1"/>
      <c r="BW1436" s="1"/>
      <c r="BX1436" s="1"/>
      <c r="BY1436" s="1"/>
      <c r="BZ1436" s="1"/>
      <c r="CA1436" s="1"/>
      <c r="CB1436" s="1"/>
      <c r="CC1436" s="1"/>
      <c r="CD1436" s="1"/>
      <c r="CE1436" s="1"/>
      <c r="CF1436" s="1"/>
      <c r="CG1436" s="1"/>
      <c r="CH1436" s="1"/>
      <c r="CI1436" s="1"/>
      <c r="CJ1436" s="1"/>
      <c r="CK1436" s="1"/>
      <c r="CL1436" s="1"/>
      <c r="CM1436" s="1"/>
      <c r="CN1436" s="1"/>
      <c r="CO1436" s="1"/>
      <c r="CP1436" s="1"/>
      <c r="CQ1436" s="1"/>
      <c r="CR1436" s="1"/>
      <c r="CS1436" s="1"/>
      <c r="CT1436" s="1"/>
      <c r="CU1436" s="1"/>
      <c r="CV1436" s="1"/>
    </row>
    <row r="1437" spans="1:100" s="29" customFormat="1" ht="15.6" x14ac:dyDescent="0.3">
      <c r="A1437" s="1"/>
      <c r="B1437" s="2"/>
      <c r="C1437" s="1" t="s">
        <v>328</v>
      </c>
      <c r="D1437" s="1">
        <v>16</v>
      </c>
      <c r="E1437" s="1">
        <v>9</v>
      </c>
      <c r="F1437" s="1">
        <v>2023</v>
      </c>
      <c r="G1437" s="2" t="s">
        <v>94</v>
      </c>
      <c r="H1437" s="1" t="s">
        <v>15</v>
      </c>
      <c r="I1437" s="20" t="s">
        <v>66</v>
      </c>
      <c r="J1437" s="1">
        <v>2</v>
      </c>
      <c r="K1437" s="1" t="s">
        <v>15</v>
      </c>
      <c r="L1437" s="1">
        <v>0</v>
      </c>
      <c r="M1437" s="2" t="s">
        <v>654</v>
      </c>
      <c r="N1437" s="1">
        <v>165</v>
      </c>
      <c r="O1437" s="2"/>
      <c r="P1437" s="18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1"/>
      <c r="AS1437" s="1"/>
      <c r="AT1437" s="1"/>
      <c r="AU1437" s="1"/>
      <c r="AV1437" s="1"/>
      <c r="AW1437" s="1"/>
      <c r="AX1437" s="1"/>
      <c r="AY1437" s="1"/>
      <c r="AZ1437" s="1"/>
      <c r="BA1437" s="1"/>
      <c r="BB1437" s="1"/>
      <c r="BC1437" s="1"/>
      <c r="BD1437" s="1"/>
      <c r="BE1437" s="1"/>
      <c r="BF1437" s="1"/>
      <c r="BG1437" s="1"/>
      <c r="BH1437" s="1"/>
      <c r="BI1437" s="1"/>
      <c r="BJ1437" s="1"/>
      <c r="BK1437" s="1"/>
      <c r="BL1437" s="1"/>
      <c r="BM1437" s="1"/>
      <c r="BN1437" s="1"/>
      <c r="BO1437" s="1"/>
      <c r="BP1437" s="1"/>
      <c r="BQ1437" s="1"/>
      <c r="BR1437" s="1"/>
      <c r="BS1437" s="1"/>
      <c r="BT1437" s="1"/>
      <c r="BU1437" s="1"/>
      <c r="BV1437" s="1"/>
      <c r="BW1437" s="1"/>
      <c r="BX1437" s="1"/>
      <c r="BY1437" s="1"/>
      <c r="BZ1437" s="1"/>
      <c r="CA1437" s="1"/>
      <c r="CB1437" s="1"/>
      <c r="CC1437" s="1"/>
      <c r="CD1437" s="1"/>
      <c r="CE1437" s="1"/>
      <c r="CF1437" s="1"/>
      <c r="CG1437" s="1"/>
      <c r="CH1437" s="1"/>
      <c r="CI1437" s="1"/>
      <c r="CJ1437" s="1"/>
      <c r="CK1437" s="1"/>
      <c r="CL1437" s="1"/>
      <c r="CM1437" s="1"/>
      <c r="CN1437" s="1"/>
      <c r="CO1437" s="1"/>
      <c r="CP1437" s="1"/>
      <c r="CQ1437" s="1"/>
      <c r="CR1437" s="1"/>
      <c r="CS1437" s="1"/>
      <c r="CT1437" s="1"/>
      <c r="CU1437" s="1"/>
      <c r="CV1437" s="1"/>
    </row>
    <row r="1438" spans="1:100" s="29" customFormat="1" ht="15.6" x14ac:dyDescent="0.3">
      <c r="A1438" s="1"/>
      <c r="B1438" s="2"/>
      <c r="C1438" s="1"/>
      <c r="D1438" s="1"/>
      <c r="E1438" s="1"/>
      <c r="F1438" s="1"/>
      <c r="G1438" s="3"/>
      <c r="H1438" s="1"/>
      <c r="I1438" s="3"/>
      <c r="J1438" s="1"/>
      <c r="K1438" s="1"/>
      <c r="L1438" s="1"/>
      <c r="M1438" s="2"/>
      <c r="N1438" s="1"/>
      <c r="O1438" s="2"/>
      <c r="P1438" s="18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1"/>
      <c r="AS1438" s="1"/>
      <c r="AT1438" s="1"/>
      <c r="AU1438" s="1"/>
      <c r="AV1438" s="1"/>
      <c r="AW1438" s="1"/>
      <c r="AX1438" s="1"/>
      <c r="AY1438" s="1"/>
      <c r="AZ1438" s="1"/>
      <c r="BA1438" s="1"/>
      <c r="BB1438" s="1"/>
      <c r="BC1438" s="1"/>
      <c r="BD1438" s="1"/>
      <c r="BE1438" s="1"/>
      <c r="BF1438" s="1"/>
      <c r="BG1438" s="1"/>
      <c r="BH1438" s="1"/>
      <c r="BI1438" s="1"/>
      <c r="BJ1438" s="1"/>
      <c r="BK1438" s="1"/>
      <c r="BL1438" s="1"/>
      <c r="BM1438" s="1"/>
      <c r="BN1438" s="1"/>
      <c r="BO1438" s="1"/>
      <c r="BP1438" s="1"/>
      <c r="BQ1438" s="1"/>
      <c r="BR1438" s="1"/>
      <c r="BS1438" s="1"/>
      <c r="BT1438" s="1"/>
      <c r="BU1438" s="1"/>
      <c r="BV1438" s="1"/>
      <c r="BW1438" s="1"/>
      <c r="BX1438" s="1"/>
      <c r="BY1438" s="1"/>
      <c r="BZ1438" s="1"/>
      <c r="CA1438" s="1"/>
      <c r="CB1438" s="1"/>
      <c r="CC1438" s="1"/>
      <c r="CD1438" s="1"/>
      <c r="CE1438" s="1"/>
      <c r="CF1438" s="1"/>
      <c r="CG1438" s="1"/>
      <c r="CH1438" s="1"/>
      <c r="CI1438" s="1"/>
      <c r="CJ1438" s="1"/>
      <c r="CK1438" s="1"/>
      <c r="CL1438" s="1"/>
      <c r="CM1438" s="1"/>
      <c r="CN1438" s="1"/>
      <c r="CO1438" s="1"/>
      <c r="CP1438" s="1"/>
      <c r="CQ1438" s="1"/>
      <c r="CR1438" s="1"/>
      <c r="CS1438" s="1"/>
      <c r="CT1438" s="1"/>
      <c r="CU1438" s="1"/>
      <c r="CV1438" s="1"/>
    </row>
    <row r="1439" spans="1:100" s="29" customFormat="1" ht="15.6" x14ac:dyDescent="0.3">
      <c r="A1439" s="1"/>
      <c r="B1439" s="2"/>
      <c r="C1439" s="1"/>
      <c r="D1439" s="1"/>
      <c r="E1439" s="1"/>
      <c r="F1439" s="1"/>
      <c r="G1439" s="19" t="s">
        <v>13</v>
      </c>
      <c r="H1439" s="1"/>
      <c r="I1439" s="2"/>
      <c r="J1439" s="1"/>
      <c r="K1439" s="1"/>
      <c r="L1439" s="1"/>
      <c r="M1439" s="2"/>
      <c r="N1439" s="1"/>
      <c r="O1439" s="2"/>
      <c r="P1439" s="18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1"/>
      <c r="AS1439" s="1"/>
      <c r="AT1439" s="1"/>
      <c r="AU1439" s="1"/>
      <c r="AV1439" s="1"/>
      <c r="AW1439" s="1"/>
      <c r="AX1439" s="1"/>
      <c r="AY1439" s="1"/>
      <c r="AZ1439" s="1"/>
      <c r="BA1439" s="1"/>
      <c r="BB1439" s="1"/>
      <c r="BC1439" s="1"/>
      <c r="BD1439" s="1"/>
      <c r="BE1439" s="1"/>
      <c r="BF1439" s="1"/>
      <c r="BG1439" s="1"/>
      <c r="BH1439" s="1"/>
      <c r="BI1439" s="1"/>
      <c r="BJ1439" s="1"/>
      <c r="BK1439" s="1"/>
      <c r="BL1439" s="1"/>
      <c r="BM1439" s="1"/>
      <c r="BN1439" s="1"/>
      <c r="BO1439" s="1"/>
      <c r="BP1439" s="1"/>
      <c r="BQ1439" s="1"/>
      <c r="BR1439" s="1"/>
      <c r="BS1439" s="1"/>
      <c r="BT1439" s="1"/>
      <c r="BU1439" s="1"/>
      <c r="BV1439" s="1"/>
      <c r="BW1439" s="1"/>
      <c r="BX1439" s="1"/>
      <c r="BY1439" s="1"/>
      <c r="BZ1439" s="1"/>
      <c r="CA1439" s="1"/>
      <c r="CB1439" s="1"/>
      <c r="CC1439" s="1"/>
      <c r="CD1439" s="1"/>
      <c r="CE1439" s="1"/>
      <c r="CF1439" s="1"/>
      <c r="CG1439" s="1"/>
      <c r="CH1439" s="1"/>
      <c r="CI1439" s="1"/>
      <c r="CJ1439" s="1"/>
      <c r="CK1439" s="1"/>
      <c r="CL1439" s="1"/>
      <c r="CM1439" s="1"/>
      <c r="CN1439" s="1"/>
      <c r="CO1439" s="1"/>
      <c r="CP1439" s="1"/>
      <c r="CQ1439" s="1"/>
      <c r="CR1439" s="1"/>
      <c r="CS1439" s="1"/>
      <c r="CT1439" s="1"/>
      <c r="CU1439" s="1"/>
      <c r="CV1439" s="1"/>
    </row>
    <row r="1440" spans="1:100" s="29" customFormat="1" ht="15.6" x14ac:dyDescent="0.3">
      <c r="A1440" s="1"/>
      <c r="B1440" s="2"/>
      <c r="C1440" s="1" t="s">
        <v>328</v>
      </c>
      <c r="D1440" s="1">
        <v>23</v>
      </c>
      <c r="E1440" s="1">
        <v>9</v>
      </c>
      <c r="F1440" s="1">
        <v>2023</v>
      </c>
      <c r="G1440" s="20" t="s">
        <v>482</v>
      </c>
      <c r="H1440" s="1" t="s">
        <v>15</v>
      </c>
      <c r="I1440" s="2" t="s">
        <v>385</v>
      </c>
      <c r="J1440" s="1">
        <v>2</v>
      </c>
      <c r="K1440" s="1" t="s">
        <v>15</v>
      </c>
      <c r="L1440" s="1">
        <v>1</v>
      </c>
      <c r="M1440" s="2" t="s">
        <v>655</v>
      </c>
      <c r="N1440" s="1">
        <v>416</v>
      </c>
      <c r="O1440" s="2"/>
      <c r="P1440" s="18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1"/>
      <c r="AS1440" s="1"/>
      <c r="AT1440" s="1"/>
      <c r="AU1440" s="1"/>
      <c r="AV1440" s="1"/>
      <c r="AW1440" s="1"/>
      <c r="AX1440" s="1"/>
      <c r="AY1440" s="1"/>
      <c r="AZ1440" s="1"/>
      <c r="BA1440" s="1"/>
      <c r="BB1440" s="1"/>
      <c r="BC1440" s="1"/>
      <c r="BD1440" s="1"/>
      <c r="BE1440" s="1"/>
      <c r="BF1440" s="1"/>
      <c r="BG1440" s="1"/>
      <c r="BH1440" s="1"/>
      <c r="BI1440" s="1"/>
      <c r="BJ1440" s="1"/>
      <c r="BK1440" s="1"/>
      <c r="BL1440" s="1"/>
      <c r="BM1440" s="1"/>
      <c r="BN1440" s="1"/>
      <c r="BO1440" s="1"/>
      <c r="BP1440" s="1"/>
      <c r="BQ1440" s="1"/>
      <c r="BR1440" s="1"/>
      <c r="BS1440" s="1"/>
      <c r="BT1440" s="1"/>
      <c r="BU1440" s="1"/>
      <c r="BV1440" s="1"/>
      <c r="BW1440" s="1"/>
      <c r="BX1440" s="1"/>
      <c r="BY1440" s="1"/>
      <c r="BZ1440" s="1"/>
      <c r="CA1440" s="1"/>
      <c r="CB1440" s="1"/>
      <c r="CC1440" s="1"/>
      <c r="CD1440" s="1"/>
      <c r="CE1440" s="1"/>
      <c r="CF1440" s="1"/>
      <c r="CG1440" s="1"/>
      <c r="CH1440" s="1"/>
      <c r="CI1440" s="1"/>
      <c r="CJ1440" s="1"/>
      <c r="CK1440" s="1"/>
      <c r="CL1440" s="1"/>
      <c r="CM1440" s="1"/>
      <c r="CN1440" s="1"/>
      <c r="CO1440" s="1"/>
      <c r="CP1440" s="1"/>
      <c r="CQ1440" s="1"/>
      <c r="CR1440" s="1"/>
      <c r="CS1440" s="1"/>
      <c r="CT1440" s="1"/>
      <c r="CU1440" s="1"/>
      <c r="CV1440" s="1"/>
    </row>
    <row r="1441" spans="1:100" s="29" customFormat="1" ht="15.6" x14ac:dyDescent="0.3">
      <c r="A1441" s="1"/>
      <c r="B1441" s="2"/>
      <c r="C1441" s="1" t="s">
        <v>224</v>
      </c>
      <c r="D1441" s="1">
        <v>25</v>
      </c>
      <c r="E1441" s="1">
        <v>9</v>
      </c>
      <c r="F1441" s="1">
        <v>2023</v>
      </c>
      <c r="G1441" s="2" t="s">
        <v>385</v>
      </c>
      <c r="H1441" s="3" t="s">
        <v>15</v>
      </c>
      <c r="I1441" s="20" t="s">
        <v>482</v>
      </c>
      <c r="J1441" s="1">
        <v>0</v>
      </c>
      <c r="K1441" s="1" t="s">
        <v>15</v>
      </c>
      <c r="L1441" s="1">
        <v>1</v>
      </c>
      <c r="M1441" s="2" t="s">
        <v>656</v>
      </c>
      <c r="N1441" s="1">
        <v>532</v>
      </c>
      <c r="O1441" s="2"/>
      <c r="P1441" s="18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1"/>
      <c r="AS1441" s="1"/>
      <c r="AT1441" s="1"/>
      <c r="AU1441" s="1"/>
      <c r="AV1441" s="1"/>
      <c r="AW1441" s="1"/>
      <c r="AX1441" s="1"/>
      <c r="AY1441" s="1"/>
      <c r="AZ1441" s="1"/>
      <c r="BA1441" s="1"/>
      <c r="BB1441" s="1"/>
      <c r="BC1441" s="1"/>
      <c r="BD1441" s="1"/>
      <c r="BE1441" s="1"/>
      <c r="BF1441" s="1"/>
      <c r="BG1441" s="1"/>
      <c r="BH1441" s="1"/>
      <c r="BI1441" s="1"/>
      <c r="BJ1441" s="1"/>
      <c r="BK1441" s="1"/>
      <c r="BL1441" s="1"/>
      <c r="BM1441" s="1"/>
      <c r="BN1441" s="1"/>
      <c r="BO1441" s="1"/>
      <c r="BP1441" s="1"/>
      <c r="BQ1441" s="1"/>
      <c r="BR1441" s="1"/>
      <c r="BS1441" s="1"/>
      <c r="BT1441" s="1"/>
      <c r="BU1441" s="1"/>
      <c r="BV1441" s="1"/>
      <c r="BW1441" s="1"/>
      <c r="BX1441" s="1"/>
      <c r="BY1441" s="1"/>
      <c r="BZ1441" s="1"/>
      <c r="CA1441" s="1"/>
      <c r="CB1441" s="1"/>
      <c r="CC1441" s="1"/>
      <c r="CD1441" s="1"/>
      <c r="CE1441" s="1"/>
      <c r="CF1441" s="1"/>
      <c r="CG1441" s="1"/>
      <c r="CH1441" s="1"/>
      <c r="CI1441" s="1"/>
      <c r="CJ1441" s="1"/>
      <c r="CK1441" s="1"/>
      <c r="CL1441" s="1"/>
      <c r="CM1441" s="1"/>
      <c r="CN1441" s="1"/>
      <c r="CO1441" s="1"/>
      <c r="CP1441" s="1"/>
      <c r="CQ1441" s="1"/>
      <c r="CR1441" s="1"/>
      <c r="CS1441" s="1"/>
      <c r="CT1441" s="1"/>
      <c r="CU1441" s="1"/>
      <c r="CV1441" s="1"/>
    </row>
    <row r="1442" spans="1:100" s="29" customFormat="1" ht="15.6" x14ac:dyDescent="0.3">
      <c r="A1442" s="1"/>
      <c r="B1442" s="2"/>
      <c r="C1442" s="1"/>
      <c r="D1442" s="1"/>
      <c r="E1442" s="1"/>
      <c r="F1442" s="1"/>
      <c r="G1442" s="2"/>
      <c r="H1442" s="1"/>
      <c r="I1442" s="2"/>
      <c r="J1442" s="1"/>
      <c r="K1442" s="1"/>
      <c r="L1442" s="1"/>
      <c r="M1442" s="2"/>
      <c r="N1442" s="1"/>
      <c r="O1442" s="2"/>
      <c r="P1442" s="18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1"/>
      <c r="AS1442" s="1"/>
      <c r="AT1442" s="1"/>
      <c r="AU1442" s="1"/>
      <c r="AV1442" s="1"/>
      <c r="AW1442" s="1"/>
      <c r="AX1442" s="1"/>
      <c r="AY1442" s="1"/>
      <c r="AZ1442" s="1"/>
      <c r="BA1442" s="1"/>
      <c r="BB1442" s="1"/>
      <c r="BC1442" s="1"/>
      <c r="BD1442" s="1"/>
      <c r="BE1442" s="1"/>
      <c r="BF1442" s="1"/>
      <c r="BG1442" s="1"/>
      <c r="BH1442" s="1"/>
      <c r="BI1442" s="1"/>
      <c r="BJ1442" s="1"/>
      <c r="BK1442" s="1"/>
      <c r="BL1442" s="1"/>
      <c r="BM1442" s="1"/>
      <c r="BN1442" s="1"/>
      <c r="BO1442" s="1"/>
      <c r="BP1442" s="1"/>
      <c r="BQ1442" s="1"/>
      <c r="BR1442" s="1"/>
      <c r="BS1442" s="1"/>
      <c r="BT1442" s="1"/>
      <c r="BU1442" s="1"/>
      <c r="BV1442" s="1"/>
      <c r="BW1442" s="1"/>
      <c r="BX1442" s="1"/>
      <c r="BY1442" s="1"/>
      <c r="BZ1442" s="1"/>
      <c r="CA1442" s="1"/>
      <c r="CB1442" s="1"/>
      <c r="CC1442" s="1"/>
      <c r="CD1442" s="1"/>
      <c r="CE1442" s="1"/>
      <c r="CF1442" s="1"/>
      <c r="CG1442" s="1"/>
      <c r="CH1442" s="1"/>
      <c r="CI1442" s="1"/>
      <c r="CJ1442" s="1"/>
      <c r="CK1442" s="1"/>
      <c r="CL1442" s="1"/>
      <c r="CM1442" s="1"/>
      <c r="CN1442" s="1"/>
      <c r="CO1442" s="1"/>
      <c r="CP1442" s="1"/>
      <c r="CQ1442" s="1"/>
      <c r="CR1442" s="1"/>
      <c r="CS1442" s="1"/>
      <c r="CT1442" s="1"/>
      <c r="CU1442" s="1"/>
      <c r="CV1442" s="1"/>
    </row>
    <row r="1443" spans="1:100" s="29" customFormat="1" ht="15.6" x14ac:dyDescent="0.3">
      <c r="A1443" s="1"/>
      <c r="B1443" s="2"/>
      <c r="C1443" s="1"/>
      <c r="D1443" s="1"/>
      <c r="E1443" s="1"/>
      <c r="F1443" s="1"/>
      <c r="G1443" s="2"/>
      <c r="H1443" s="1"/>
      <c r="I1443" s="2"/>
      <c r="J1443" s="1"/>
      <c r="K1443" s="1"/>
      <c r="L1443" s="1"/>
      <c r="M1443" s="2"/>
      <c r="N1443" s="1"/>
      <c r="O1443" s="2"/>
      <c r="P1443" s="18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1"/>
      <c r="AS1443" s="1"/>
      <c r="AT1443" s="1"/>
      <c r="AU1443" s="1"/>
      <c r="AV1443" s="1"/>
      <c r="AW1443" s="1"/>
      <c r="AX1443" s="1"/>
      <c r="AY1443" s="1"/>
      <c r="AZ1443" s="1"/>
      <c r="BA1443" s="1"/>
      <c r="BB1443" s="1"/>
      <c r="BC1443" s="1"/>
      <c r="BD1443" s="1"/>
      <c r="BE1443" s="1"/>
      <c r="BF1443" s="1"/>
      <c r="BG1443" s="1"/>
      <c r="BH1443" s="1"/>
      <c r="BI1443" s="1"/>
      <c r="BJ1443" s="1"/>
      <c r="BK1443" s="1"/>
      <c r="BL1443" s="1"/>
      <c r="BM1443" s="1"/>
      <c r="BN1443" s="1"/>
      <c r="BO1443" s="1"/>
      <c r="BP1443" s="1"/>
      <c r="BQ1443" s="1"/>
      <c r="BR1443" s="1"/>
      <c r="BS1443" s="1"/>
      <c r="BT1443" s="1"/>
      <c r="BU1443" s="1"/>
      <c r="BV1443" s="1"/>
      <c r="BW1443" s="1"/>
      <c r="BX1443" s="1"/>
      <c r="BY1443" s="1"/>
      <c r="BZ1443" s="1"/>
      <c r="CA1443" s="1"/>
      <c r="CB1443" s="1"/>
      <c r="CC1443" s="1"/>
      <c r="CD1443" s="1"/>
      <c r="CE1443" s="1"/>
      <c r="CF1443" s="1"/>
      <c r="CG1443" s="1"/>
      <c r="CH1443" s="1"/>
      <c r="CI1443" s="1"/>
      <c r="CJ1443" s="1"/>
      <c r="CK1443" s="1"/>
      <c r="CL1443" s="1"/>
      <c r="CM1443" s="1"/>
      <c r="CN1443" s="1"/>
      <c r="CO1443" s="1"/>
      <c r="CP1443" s="1"/>
      <c r="CQ1443" s="1"/>
      <c r="CR1443" s="1"/>
      <c r="CS1443" s="1"/>
      <c r="CT1443" s="1"/>
      <c r="CU1443" s="1"/>
      <c r="CV1443" s="1"/>
    </row>
    <row r="1444" spans="1:100" s="29" customFormat="1" ht="15.6" x14ac:dyDescent="0.3">
      <c r="A1444" s="11"/>
      <c r="B1444" s="12" t="s">
        <v>657</v>
      </c>
      <c r="C1444" s="11"/>
      <c r="D1444" s="11"/>
      <c r="E1444" s="11"/>
      <c r="F1444" s="11"/>
      <c r="G1444" s="13" t="s">
        <v>658</v>
      </c>
      <c r="H1444" s="14"/>
      <c r="I1444" s="14"/>
      <c r="J1444" s="11"/>
      <c r="K1444" s="11"/>
      <c r="L1444" s="11"/>
      <c r="M1444" s="15"/>
      <c r="N1444" s="11"/>
      <c r="O1444" s="15"/>
      <c r="P1444" s="16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  <c r="AW1444" s="1"/>
      <c r="AX1444" s="1"/>
      <c r="AY1444" s="1"/>
      <c r="AZ1444" s="1"/>
      <c r="BA1444" s="1"/>
      <c r="BB1444" s="1"/>
      <c r="BC1444" s="1"/>
      <c r="BD1444" s="1"/>
      <c r="BE1444" s="1"/>
      <c r="BF1444" s="1"/>
      <c r="BG1444" s="1"/>
      <c r="BH1444" s="1"/>
      <c r="BI1444" s="1"/>
      <c r="BJ1444" s="1"/>
      <c r="BK1444" s="1"/>
      <c r="BL1444" s="1"/>
      <c r="BM1444" s="1"/>
      <c r="BN1444" s="1"/>
      <c r="BO1444" s="1"/>
      <c r="BP1444" s="1"/>
      <c r="BQ1444" s="1"/>
      <c r="BR1444" s="1"/>
      <c r="BS1444" s="1"/>
      <c r="BT1444" s="1"/>
      <c r="BU1444" s="1"/>
      <c r="BV1444" s="1"/>
      <c r="BW1444" s="1"/>
      <c r="BX1444" s="1"/>
      <c r="BY1444" s="1"/>
      <c r="BZ1444" s="1"/>
      <c r="CA1444" s="1"/>
      <c r="CB1444" s="1"/>
      <c r="CC1444" s="1"/>
      <c r="CD1444" s="1"/>
      <c r="CE1444" s="1"/>
      <c r="CF1444" s="1"/>
      <c r="CG1444" s="1"/>
      <c r="CH1444" s="1"/>
      <c r="CI1444" s="1"/>
      <c r="CJ1444" s="1"/>
      <c r="CK1444" s="1"/>
      <c r="CL1444" s="1"/>
      <c r="CM1444" s="1"/>
      <c r="CN1444" s="1"/>
      <c r="CO1444" s="1"/>
      <c r="CP1444" s="1"/>
      <c r="CQ1444" s="1"/>
      <c r="CR1444" s="1"/>
      <c r="CS1444" s="1"/>
      <c r="CT1444" s="1"/>
      <c r="CU1444" s="1"/>
      <c r="CV1444" s="1"/>
    </row>
    <row r="1445" spans="1:100" s="29" customFormat="1" ht="15.6" x14ac:dyDescent="0.3">
      <c r="A1445" s="17">
        <v>1</v>
      </c>
      <c r="B1445" s="2" t="s">
        <v>66</v>
      </c>
      <c r="C1445" s="1"/>
      <c r="D1445" s="1"/>
      <c r="E1445" s="1"/>
      <c r="F1445" s="1"/>
      <c r="G1445" s="19" t="s">
        <v>20</v>
      </c>
      <c r="H1445" s="3"/>
      <c r="I1445" s="3"/>
      <c r="J1445" s="1"/>
      <c r="K1445" s="1"/>
      <c r="L1445" s="1"/>
      <c r="M1445" s="2"/>
      <c r="N1445" s="1"/>
      <c r="O1445" s="2"/>
      <c r="P1445" s="18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1"/>
      <c r="AS1445" s="1"/>
      <c r="AT1445" s="1"/>
      <c r="AU1445" s="1"/>
      <c r="AV1445" s="1"/>
      <c r="AW1445" s="1"/>
      <c r="AX1445" s="1"/>
      <c r="AY1445" s="1"/>
      <c r="AZ1445" s="1"/>
      <c r="BA1445" s="1"/>
      <c r="BB1445" s="1"/>
      <c r="BC1445" s="1"/>
      <c r="BD1445" s="1"/>
      <c r="BE1445" s="1"/>
      <c r="BF1445" s="1"/>
      <c r="BG1445" s="1"/>
      <c r="BH1445" s="1"/>
      <c r="BI1445" s="1"/>
      <c r="BJ1445" s="1"/>
      <c r="BK1445" s="1"/>
      <c r="BL1445" s="1"/>
      <c r="BM1445" s="1"/>
      <c r="BN1445" s="1"/>
      <c r="BO1445" s="1"/>
      <c r="BP1445" s="1"/>
      <c r="BQ1445" s="1"/>
      <c r="BR1445" s="1"/>
      <c r="BS1445" s="1"/>
      <c r="BT1445" s="1"/>
      <c r="BU1445" s="1"/>
      <c r="BV1445" s="1"/>
      <c r="BW1445" s="1"/>
      <c r="BX1445" s="1"/>
      <c r="BY1445" s="1"/>
      <c r="BZ1445" s="1"/>
      <c r="CA1445" s="1"/>
      <c r="CB1445" s="1"/>
      <c r="CC1445" s="1"/>
      <c r="CD1445" s="1"/>
      <c r="CE1445" s="1"/>
      <c r="CF1445" s="1"/>
      <c r="CG1445" s="1"/>
      <c r="CH1445" s="1"/>
      <c r="CI1445" s="1"/>
      <c r="CJ1445" s="1"/>
      <c r="CK1445" s="1"/>
      <c r="CL1445" s="1"/>
      <c r="CM1445" s="1"/>
      <c r="CN1445" s="1"/>
      <c r="CO1445" s="1"/>
      <c r="CP1445" s="1"/>
      <c r="CQ1445" s="1"/>
      <c r="CR1445" s="1"/>
      <c r="CS1445" s="1"/>
      <c r="CT1445" s="1"/>
      <c r="CU1445" s="1"/>
      <c r="CV1445" s="1"/>
    </row>
    <row r="1446" spans="1:100" s="29" customFormat="1" ht="15.6" x14ac:dyDescent="0.3">
      <c r="A1446" s="17">
        <v>2</v>
      </c>
      <c r="B1446" s="2" t="s">
        <v>68</v>
      </c>
      <c r="C1446" s="1" t="s">
        <v>224</v>
      </c>
      <c r="D1446" s="1">
        <v>19</v>
      </c>
      <c r="E1446" s="1">
        <v>8</v>
      </c>
      <c r="F1446" s="1">
        <v>2024</v>
      </c>
      <c r="G1446" s="20" t="s">
        <v>14</v>
      </c>
      <c r="H1446" s="3" t="s">
        <v>15</v>
      </c>
      <c r="I1446" s="3" t="s">
        <v>381</v>
      </c>
      <c r="J1446" s="1">
        <v>2</v>
      </c>
      <c r="K1446" s="1" t="s">
        <v>15</v>
      </c>
      <c r="L1446" s="1">
        <v>0</v>
      </c>
      <c r="M1446" s="28" t="s">
        <v>659</v>
      </c>
      <c r="N1446" s="1">
        <v>137</v>
      </c>
      <c r="O1446" s="2"/>
      <c r="P1446" s="18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1"/>
      <c r="AS1446" s="1"/>
      <c r="AT1446" s="1"/>
      <c r="AU1446" s="1"/>
      <c r="AV1446" s="1"/>
      <c r="AW1446" s="1"/>
      <c r="AX1446" s="1"/>
      <c r="AY1446" s="1"/>
      <c r="AZ1446" s="1"/>
      <c r="BA1446" s="1"/>
      <c r="BB1446" s="1"/>
      <c r="BC1446" s="1"/>
      <c r="BD1446" s="1"/>
      <c r="BE1446" s="1"/>
      <c r="BF1446" s="1"/>
      <c r="BG1446" s="1"/>
      <c r="BH1446" s="1"/>
      <c r="BI1446" s="1"/>
      <c r="BJ1446" s="1"/>
      <c r="BK1446" s="1"/>
      <c r="BL1446" s="1"/>
      <c r="BM1446" s="1"/>
      <c r="BN1446" s="1"/>
      <c r="BO1446" s="1"/>
      <c r="BP1446" s="1"/>
      <c r="BQ1446" s="1"/>
      <c r="BR1446" s="1"/>
      <c r="BS1446" s="1"/>
      <c r="BT1446" s="1"/>
      <c r="BU1446" s="1"/>
      <c r="BV1446" s="1"/>
      <c r="BW1446" s="1"/>
      <c r="BX1446" s="1"/>
      <c r="BY1446" s="1"/>
      <c r="BZ1446" s="1"/>
      <c r="CA1446" s="1"/>
      <c r="CB1446" s="1"/>
      <c r="CC1446" s="1"/>
      <c r="CD1446" s="1"/>
      <c r="CE1446" s="1"/>
      <c r="CF1446" s="1"/>
      <c r="CG1446" s="1"/>
      <c r="CH1446" s="1"/>
      <c r="CI1446" s="1"/>
      <c r="CJ1446" s="1"/>
      <c r="CK1446" s="1"/>
      <c r="CL1446" s="1"/>
      <c r="CM1446" s="1"/>
      <c r="CN1446" s="1"/>
      <c r="CO1446" s="1"/>
      <c r="CP1446" s="1"/>
      <c r="CQ1446" s="1"/>
      <c r="CR1446" s="1"/>
      <c r="CS1446" s="1"/>
      <c r="CT1446" s="1"/>
      <c r="CU1446" s="1"/>
      <c r="CV1446" s="1"/>
    </row>
    <row r="1447" spans="1:100" s="29" customFormat="1" ht="15.6" x14ac:dyDescent="0.3">
      <c r="A1447" s="17">
        <v>3</v>
      </c>
      <c r="B1447" s="2" t="s">
        <v>46</v>
      </c>
      <c r="C1447" s="1" t="s">
        <v>224</v>
      </c>
      <c r="D1447" s="1">
        <v>26</v>
      </c>
      <c r="E1447" s="1">
        <v>8</v>
      </c>
      <c r="F1447" s="1">
        <v>2024</v>
      </c>
      <c r="G1447" s="3" t="s">
        <v>381</v>
      </c>
      <c r="H1447" s="3" t="s">
        <v>15</v>
      </c>
      <c r="I1447" s="20" t="s">
        <v>14</v>
      </c>
      <c r="J1447" s="1">
        <v>0</v>
      </c>
      <c r="K1447" s="1" t="s">
        <v>15</v>
      </c>
      <c r="L1447" s="1">
        <v>2</v>
      </c>
      <c r="M1447" s="28" t="s">
        <v>660</v>
      </c>
      <c r="N1447" s="1">
        <v>70</v>
      </c>
      <c r="O1447" s="2"/>
      <c r="P1447" s="18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1"/>
      <c r="AS1447" s="1"/>
      <c r="AT1447" s="1"/>
      <c r="AU1447" s="1"/>
      <c r="AV1447" s="1"/>
      <c r="AW1447" s="1"/>
      <c r="AX1447" s="1"/>
      <c r="AY1447" s="1"/>
      <c r="AZ1447" s="1"/>
      <c r="BA1447" s="1"/>
      <c r="BB1447" s="1"/>
      <c r="BC1447" s="1"/>
      <c r="BD1447" s="1"/>
      <c r="BE1447" s="1"/>
      <c r="BF1447" s="1"/>
      <c r="BG1447" s="1"/>
      <c r="BH1447" s="1"/>
      <c r="BI1447" s="1"/>
      <c r="BJ1447" s="1"/>
      <c r="BK1447" s="1"/>
      <c r="BL1447" s="1"/>
      <c r="BM1447" s="1"/>
      <c r="BN1447" s="1"/>
      <c r="BO1447" s="1"/>
      <c r="BP1447" s="1"/>
      <c r="BQ1447" s="1"/>
      <c r="BR1447" s="1"/>
      <c r="BS1447" s="1"/>
      <c r="BT1447" s="1"/>
      <c r="BU1447" s="1"/>
      <c r="BV1447" s="1"/>
      <c r="BW1447" s="1"/>
      <c r="BX1447" s="1"/>
      <c r="BY1447" s="1"/>
      <c r="BZ1447" s="1"/>
      <c r="CA1447" s="1"/>
      <c r="CB1447" s="1"/>
      <c r="CC1447" s="1"/>
      <c r="CD1447" s="1"/>
      <c r="CE1447" s="1"/>
      <c r="CF1447" s="1"/>
      <c r="CG1447" s="1"/>
      <c r="CH1447" s="1"/>
      <c r="CI1447" s="1"/>
      <c r="CJ1447" s="1"/>
      <c r="CK1447" s="1"/>
      <c r="CL1447" s="1"/>
      <c r="CM1447" s="1"/>
      <c r="CN1447" s="1"/>
      <c r="CO1447" s="1"/>
      <c r="CP1447" s="1"/>
      <c r="CQ1447" s="1"/>
      <c r="CR1447" s="1"/>
      <c r="CS1447" s="1"/>
      <c r="CT1447" s="1"/>
      <c r="CU1447" s="1"/>
      <c r="CV1447" s="1"/>
    </row>
    <row r="1448" spans="1:100" s="29" customFormat="1" ht="15.6" x14ac:dyDescent="0.3">
      <c r="A1448" s="17">
        <v>4</v>
      </c>
      <c r="B1448" s="3" t="s">
        <v>14</v>
      </c>
      <c r="C1448" s="1"/>
      <c r="D1448" s="1"/>
      <c r="E1448" s="1"/>
      <c r="F1448" s="1"/>
      <c r="G1448" s="3"/>
      <c r="H1448" s="3"/>
      <c r="I1448" s="3"/>
      <c r="J1448" s="1"/>
      <c r="K1448" s="1"/>
      <c r="L1448" s="1"/>
      <c r="M1448" s="2"/>
      <c r="N1448" s="1"/>
      <c r="O1448" s="2"/>
      <c r="P1448" s="18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1"/>
      <c r="AS1448" s="1"/>
      <c r="AT1448" s="1"/>
      <c r="AU1448" s="1"/>
      <c r="AV1448" s="1"/>
      <c r="AW1448" s="1"/>
      <c r="AX1448" s="1"/>
      <c r="AY1448" s="1"/>
      <c r="AZ1448" s="1"/>
      <c r="BA1448" s="1"/>
      <c r="BB1448" s="1"/>
      <c r="BC1448" s="1"/>
      <c r="BD1448" s="1"/>
      <c r="BE1448" s="1"/>
      <c r="BF1448" s="1"/>
      <c r="BG1448" s="1"/>
      <c r="BH1448" s="1"/>
      <c r="BI1448" s="1"/>
      <c r="BJ1448" s="1"/>
      <c r="BK1448" s="1"/>
      <c r="BL1448" s="1"/>
      <c r="BM1448" s="1"/>
      <c r="BN1448" s="1"/>
      <c r="BO1448" s="1"/>
      <c r="BP1448" s="1"/>
      <c r="BQ1448" s="1"/>
      <c r="BR1448" s="1"/>
      <c r="BS1448" s="1"/>
      <c r="BT1448" s="1"/>
      <c r="BU1448" s="1"/>
      <c r="BV1448" s="1"/>
      <c r="BW1448" s="1"/>
      <c r="BX1448" s="1"/>
      <c r="BY1448" s="1"/>
      <c r="BZ1448" s="1"/>
      <c r="CA1448" s="1"/>
      <c r="CB1448" s="1"/>
      <c r="CC1448" s="1"/>
      <c r="CD1448" s="1"/>
      <c r="CE1448" s="1"/>
      <c r="CF1448" s="1"/>
      <c r="CG1448" s="1"/>
      <c r="CH1448" s="1"/>
      <c r="CI1448" s="1"/>
      <c r="CJ1448" s="1"/>
      <c r="CK1448" s="1"/>
      <c r="CL1448" s="1"/>
      <c r="CM1448" s="1"/>
      <c r="CN1448" s="1"/>
      <c r="CO1448" s="1"/>
      <c r="CP1448" s="1"/>
      <c r="CQ1448" s="1"/>
      <c r="CR1448" s="1"/>
      <c r="CS1448" s="1"/>
      <c r="CT1448" s="1"/>
      <c r="CU1448" s="1"/>
      <c r="CV1448" s="1"/>
    </row>
    <row r="1449" spans="1:100" s="29" customFormat="1" ht="15.6" x14ac:dyDescent="0.3">
      <c r="A1449" s="17">
        <v>5</v>
      </c>
      <c r="B1449" s="2" t="s">
        <v>57</v>
      </c>
      <c r="C1449" s="1" t="s">
        <v>294</v>
      </c>
      <c r="D1449" s="1">
        <v>22</v>
      </c>
      <c r="E1449" s="1">
        <v>8</v>
      </c>
      <c r="F1449" s="1">
        <v>2024</v>
      </c>
      <c r="G1449" s="20" t="s">
        <v>68</v>
      </c>
      <c r="H1449" s="3" t="s">
        <v>15</v>
      </c>
      <c r="I1449" s="3" t="s">
        <v>482</v>
      </c>
      <c r="J1449" s="1">
        <v>2</v>
      </c>
      <c r="K1449" s="1" t="s">
        <v>15</v>
      </c>
      <c r="L1449" s="1">
        <v>1</v>
      </c>
      <c r="M1449" s="28" t="s">
        <v>661</v>
      </c>
      <c r="N1449" s="1">
        <v>150</v>
      </c>
      <c r="O1449" s="2"/>
      <c r="P1449" s="18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1"/>
      <c r="AS1449" s="1"/>
      <c r="AT1449" s="1"/>
      <c r="AU1449" s="1"/>
      <c r="AV1449" s="1"/>
      <c r="AW1449" s="1"/>
      <c r="AX1449" s="1"/>
      <c r="AY1449" s="1"/>
      <c r="AZ1449" s="1"/>
      <c r="BA1449" s="1"/>
      <c r="BB1449" s="1"/>
      <c r="BC1449" s="1"/>
      <c r="BD1449" s="1"/>
      <c r="BE1449" s="1"/>
      <c r="BF1449" s="1"/>
      <c r="BG1449" s="1"/>
      <c r="BH1449" s="1"/>
      <c r="BI1449" s="1"/>
      <c r="BJ1449" s="1"/>
      <c r="BK1449" s="1"/>
      <c r="BL1449" s="1"/>
      <c r="BM1449" s="1"/>
      <c r="BN1449" s="1"/>
      <c r="BO1449" s="1"/>
      <c r="BP1449" s="1"/>
      <c r="BQ1449" s="1"/>
      <c r="BR1449" s="1"/>
      <c r="BS1449" s="1"/>
      <c r="BT1449" s="1"/>
      <c r="BU1449" s="1"/>
      <c r="BV1449" s="1"/>
      <c r="BW1449" s="1"/>
      <c r="BX1449" s="1"/>
      <c r="BY1449" s="1"/>
      <c r="BZ1449" s="1"/>
      <c r="CA1449" s="1"/>
      <c r="CB1449" s="1"/>
      <c r="CC1449" s="1"/>
      <c r="CD1449" s="1"/>
      <c r="CE1449" s="1"/>
      <c r="CF1449" s="1"/>
      <c r="CG1449" s="1"/>
      <c r="CH1449" s="1"/>
      <c r="CI1449" s="1"/>
      <c r="CJ1449" s="1"/>
      <c r="CK1449" s="1"/>
      <c r="CL1449" s="1"/>
      <c r="CM1449" s="1"/>
      <c r="CN1449" s="1"/>
      <c r="CO1449" s="1"/>
      <c r="CP1449" s="1"/>
      <c r="CQ1449" s="1"/>
      <c r="CR1449" s="1"/>
      <c r="CS1449" s="1"/>
      <c r="CT1449" s="1"/>
      <c r="CU1449" s="1"/>
      <c r="CV1449" s="1"/>
    </row>
    <row r="1450" spans="1:100" s="29" customFormat="1" ht="15.6" x14ac:dyDescent="0.3">
      <c r="A1450" s="17"/>
      <c r="B1450" s="3" t="s">
        <v>381</v>
      </c>
      <c r="C1450" s="1" t="s">
        <v>220</v>
      </c>
      <c r="D1450" s="1">
        <v>27</v>
      </c>
      <c r="E1450" s="1">
        <v>8</v>
      </c>
      <c r="F1450" s="1">
        <v>2024</v>
      </c>
      <c r="G1450" s="19" t="s">
        <v>482</v>
      </c>
      <c r="H1450" s="3" t="s">
        <v>15</v>
      </c>
      <c r="I1450" s="3" t="s">
        <v>68</v>
      </c>
      <c r="J1450" s="1">
        <v>2</v>
      </c>
      <c r="K1450" s="1" t="s">
        <v>15</v>
      </c>
      <c r="L1450" s="1">
        <v>1</v>
      </c>
      <c r="M1450" s="28" t="s">
        <v>662</v>
      </c>
      <c r="N1450" s="1">
        <v>289</v>
      </c>
      <c r="O1450" s="2"/>
      <c r="P1450" s="18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1"/>
      <c r="AS1450" s="1"/>
      <c r="AT1450" s="1"/>
      <c r="AU1450" s="1"/>
      <c r="AV1450" s="1"/>
      <c r="AW1450" s="1"/>
      <c r="AX1450" s="1"/>
      <c r="AY1450" s="1"/>
      <c r="AZ1450" s="1"/>
      <c r="BA1450" s="1"/>
      <c r="BB1450" s="1"/>
      <c r="BC1450" s="1"/>
      <c r="BD1450" s="1"/>
      <c r="BE1450" s="1"/>
      <c r="BF1450" s="1"/>
      <c r="BG1450" s="1"/>
      <c r="BH1450" s="1"/>
      <c r="BI1450" s="1"/>
      <c r="BJ1450" s="1"/>
      <c r="BK1450" s="1"/>
      <c r="BL1450" s="1"/>
      <c r="BM1450" s="1"/>
      <c r="BN1450" s="1"/>
      <c r="BO1450" s="1"/>
      <c r="BP1450" s="1"/>
      <c r="BQ1450" s="1"/>
      <c r="BR1450" s="1"/>
      <c r="BS1450" s="1"/>
      <c r="BT1450" s="1"/>
      <c r="BU1450" s="1"/>
      <c r="BV1450" s="1"/>
      <c r="BW1450" s="1"/>
      <c r="BX1450" s="1"/>
      <c r="BY1450" s="1"/>
      <c r="BZ1450" s="1"/>
      <c r="CA1450" s="1"/>
      <c r="CB1450" s="1"/>
      <c r="CC1450" s="1"/>
      <c r="CD1450" s="1"/>
      <c r="CE1450" s="1"/>
      <c r="CF1450" s="1"/>
      <c r="CG1450" s="1"/>
      <c r="CH1450" s="1"/>
      <c r="CI1450" s="1"/>
      <c r="CJ1450" s="1"/>
      <c r="CK1450" s="1"/>
      <c r="CL1450" s="1"/>
      <c r="CM1450" s="1"/>
      <c r="CN1450" s="1"/>
      <c r="CO1450" s="1"/>
      <c r="CP1450" s="1"/>
      <c r="CQ1450" s="1"/>
      <c r="CR1450" s="1"/>
      <c r="CS1450" s="1"/>
      <c r="CT1450" s="1"/>
      <c r="CU1450" s="1"/>
      <c r="CV1450" s="1"/>
    </row>
    <row r="1451" spans="1:100" s="29" customFormat="1" ht="15.6" x14ac:dyDescent="0.3">
      <c r="A1451" s="17"/>
      <c r="B1451" s="3" t="s">
        <v>24</v>
      </c>
      <c r="C1451" s="1" t="s">
        <v>294</v>
      </c>
      <c r="D1451" s="1">
        <v>29</v>
      </c>
      <c r="E1451" s="1">
        <v>8</v>
      </c>
      <c r="F1451" s="1">
        <v>2024</v>
      </c>
      <c r="G1451" s="20" t="s">
        <v>68</v>
      </c>
      <c r="H1451" s="3" t="s">
        <v>15</v>
      </c>
      <c r="I1451" s="3" t="s">
        <v>482</v>
      </c>
      <c r="J1451" s="1">
        <v>2</v>
      </c>
      <c r="K1451" s="1" t="s">
        <v>15</v>
      </c>
      <c r="L1451" s="1">
        <v>1</v>
      </c>
      <c r="M1451" s="28" t="s">
        <v>663</v>
      </c>
      <c r="N1451" s="1">
        <v>188</v>
      </c>
      <c r="O1451" s="2"/>
      <c r="P1451" s="18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1"/>
      <c r="AS1451" s="1"/>
      <c r="AT1451" s="1"/>
      <c r="AU1451" s="1"/>
      <c r="AV1451" s="1"/>
      <c r="AW1451" s="1"/>
      <c r="AX1451" s="1"/>
      <c r="AY1451" s="1"/>
      <c r="AZ1451" s="1"/>
      <c r="BA1451" s="1"/>
      <c r="BB1451" s="1"/>
      <c r="BC1451" s="1"/>
      <c r="BD1451" s="1"/>
      <c r="BE1451" s="1"/>
      <c r="BF1451" s="1"/>
      <c r="BG1451" s="1"/>
      <c r="BH1451" s="1"/>
      <c r="BI1451" s="1"/>
      <c r="BJ1451" s="1"/>
      <c r="BK1451" s="1"/>
      <c r="BL1451" s="1"/>
      <c r="BM1451" s="1"/>
      <c r="BN1451" s="1"/>
      <c r="BO1451" s="1"/>
      <c r="BP1451" s="1"/>
      <c r="BQ1451" s="1"/>
      <c r="BR1451" s="1"/>
      <c r="BS1451" s="1"/>
      <c r="BT1451" s="1"/>
      <c r="BU1451" s="1"/>
      <c r="BV1451" s="1"/>
      <c r="BW1451" s="1"/>
      <c r="BX1451" s="1"/>
      <c r="BY1451" s="1"/>
      <c r="BZ1451" s="1"/>
      <c r="CA1451" s="1"/>
      <c r="CB1451" s="1"/>
      <c r="CC1451" s="1"/>
      <c r="CD1451" s="1"/>
      <c r="CE1451" s="1"/>
      <c r="CF1451" s="1"/>
      <c r="CG1451" s="1"/>
      <c r="CH1451" s="1"/>
      <c r="CI1451" s="1"/>
      <c r="CJ1451" s="1"/>
      <c r="CK1451" s="1"/>
      <c r="CL1451" s="1"/>
      <c r="CM1451" s="1"/>
      <c r="CN1451" s="1"/>
      <c r="CO1451" s="1"/>
      <c r="CP1451" s="1"/>
      <c r="CQ1451" s="1"/>
      <c r="CR1451" s="1"/>
      <c r="CS1451" s="1"/>
      <c r="CT1451" s="1"/>
      <c r="CU1451" s="1"/>
      <c r="CV1451" s="1"/>
    </row>
    <row r="1452" spans="1:100" s="29" customFormat="1" ht="15.6" x14ac:dyDescent="0.3">
      <c r="A1452" s="17"/>
      <c r="B1452" s="3" t="s">
        <v>482</v>
      </c>
      <c r="C1452" s="1"/>
      <c r="D1452" s="1"/>
      <c r="E1452" s="1"/>
      <c r="F1452" s="1"/>
      <c r="G1452" s="3"/>
      <c r="H1452" s="3"/>
      <c r="I1452" s="3"/>
      <c r="J1452" s="1"/>
      <c r="K1452" s="1"/>
      <c r="L1452" s="1"/>
      <c r="M1452" s="2"/>
      <c r="N1452" s="1"/>
      <c r="O1452" s="2"/>
      <c r="P1452" s="18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1"/>
      <c r="AS1452" s="1"/>
      <c r="AT1452" s="1"/>
      <c r="AU1452" s="1"/>
      <c r="AV1452" s="1"/>
      <c r="AW1452" s="1"/>
      <c r="AX1452" s="1"/>
      <c r="AY1452" s="1"/>
      <c r="AZ1452" s="1"/>
      <c r="BA1452" s="1"/>
      <c r="BB1452" s="1"/>
      <c r="BC1452" s="1"/>
      <c r="BD1452" s="1"/>
      <c r="BE1452" s="1"/>
      <c r="BF1452" s="1"/>
      <c r="BG1452" s="1"/>
      <c r="BH1452" s="1"/>
      <c r="BI1452" s="1"/>
      <c r="BJ1452" s="1"/>
      <c r="BK1452" s="1"/>
      <c r="BL1452" s="1"/>
      <c r="BM1452" s="1"/>
      <c r="BN1452" s="1"/>
      <c r="BO1452" s="1"/>
      <c r="BP1452" s="1"/>
      <c r="BQ1452" s="1"/>
      <c r="BR1452" s="1"/>
      <c r="BS1452" s="1"/>
      <c r="BT1452" s="1"/>
      <c r="BU1452" s="1"/>
      <c r="BV1452" s="1"/>
      <c r="BW1452" s="1"/>
      <c r="BX1452" s="1"/>
      <c r="BY1452" s="1"/>
      <c r="BZ1452" s="1"/>
      <c r="CA1452" s="1"/>
      <c r="CB1452" s="1"/>
      <c r="CC1452" s="1"/>
      <c r="CD1452" s="1"/>
      <c r="CE1452" s="1"/>
      <c r="CF1452" s="1"/>
      <c r="CG1452" s="1"/>
      <c r="CH1452" s="1"/>
      <c r="CI1452" s="1"/>
      <c r="CJ1452" s="1"/>
      <c r="CK1452" s="1"/>
      <c r="CL1452" s="1"/>
      <c r="CM1452" s="1"/>
      <c r="CN1452" s="1"/>
      <c r="CO1452" s="1"/>
      <c r="CP1452" s="1"/>
      <c r="CQ1452" s="1"/>
      <c r="CR1452" s="1"/>
      <c r="CS1452" s="1"/>
      <c r="CT1452" s="1"/>
      <c r="CU1452" s="1"/>
      <c r="CV1452" s="1"/>
    </row>
    <row r="1453" spans="1:100" s="29" customFormat="1" ht="15.6" x14ac:dyDescent="0.3">
      <c r="A1453" s="17">
        <v>9</v>
      </c>
      <c r="B1453" s="2" t="s">
        <v>385</v>
      </c>
      <c r="C1453" s="1" t="s">
        <v>224</v>
      </c>
      <c r="D1453" s="1">
        <v>26</v>
      </c>
      <c r="E1453" s="1">
        <v>8</v>
      </c>
      <c r="F1453" s="1">
        <v>2024</v>
      </c>
      <c r="G1453" s="20" t="s">
        <v>46</v>
      </c>
      <c r="H1453" s="3" t="s">
        <v>15</v>
      </c>
      <c r="I1453" s="3" t="s">
        <v>24</v>
      </c>
      <c r="J1453" s="1">
        <v>2</v>
      </c>
      <c r="K1453" s="1" t="s">
        <v>15</v>
      </c>
      <c r="L1453" s="1">
        <v>1</v>
      </c>
      <c r="M1453" s="28" t="s">
        <v>664</v>
      </c>
      <c r="N1453" s="1">
        <v>167</v>
      </c>
      <c r="O1453" s="2"/>
      <c r="P1453" s="18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1"/>
      <c r="AS1453" s="1"/>
      <c r="AT1453" s="1"/>
      <c r="AU1453" s="1"/>
      <c r="AV1453" s="1"/>
      <c r="AW1453" s="1"/>
      <c r="AX1453" s="1"/>
      <c r="AY1453" s="1"/>
      <c r="AZ1453" s="1"/>
      <c r="BA1453" s="1"/>
      <c r="BB1453" s="1"/>
      <c r="BC1453" s="1"/>
      <c r="BD1453" s="1"/>
      <c r="BE1453" s="1"/>
      <c r="BF1453" s="1"/>
      <c r="BG1453" s="1"/>
      <c r="BH1453" s="1"/>
      <c r="BI1453" s="1"/>
      <c r="BJ1453" s="1"/>
      <c r="BK1453" s="1"/>
      <c r="BL1453" s="1"/>
      <c r="BM1453" s="1"/>
      <c r="BN1453" s="1"/>
      <c r="BO1453" s="1"/>
      <c r="BP1453" s="1"/>
      <c r="BQ1453" s="1"/>
      <c r="BR1453" s="1"/>
      <c r="BS1453" s="1"/>
      <c r="BT1453" s="1"/>
      <c r="BU1453" s="1"/>
      <c r="BV1453" s="1"/>
      <c r="BW1453" s="1"/>
      <c r="BX1453" s="1"/>
      <c r="BY1453" s="1"/>
      <c r="BZ1453" s="1"/>
      <c r="CA1453" s="1"/>
      <c r="CB1453" s="1"/>
      <c r="CC1453" s="1"/>
      <c r="CD1453" s="1"/>
      <c r="CE1453" s="1"/>
      <c r="CF1453" s="1"/>
      <c r="CG1453" s="1"/>
      <c r="CH1453" s="1"/>
      <c r="CI1453" s="1"/>
      <c r="CJ1453" s="1"/>
      <c r="CK1453" s="1"/>
      <c r="CL1453" s="1"/>
      <c r="CM1453" s="1"/>
      <c r="CN1453" s="1"/>
      <c r="CO1453" s="1"/>
      <c r="CP1453" s="1"/>
      <c r="CQ1453" s="1"/>
      <c r="CR1453" s="1"/>
      <c r="CS1453" s="1"/>
      <c r="CT1453" s="1"/>
      <c r="CU1453" s="1"/>
      <c r="CV1453" s="1"/>
    </row>
    <row r="1454" spans="1:100" s="29" customFormat="1" ht="15.6" x14ac:dyDescent="0.3">
      <c r="A1454" s="17"/>
      <c r="B1454" s="27" t="s">
        <v>94</v>
      </c>
      <c r="C1454" s="1" t="s">
        <v>294</v>
      </c>
      <c r="D1454" s="1">
        <v>29</v>
      </c>
      <c r="E1454" s="1">
        <v>8</v>
      </c>
      <c r="F1454" s="1">
        <v>2024</v>
      </c>
      <c r="G1454" s="3" t="s">
        <v>24</v>
      </c>
      <c r="H1454" s="3" t="s">
        <v>15</v>
      </c>
      <c r="I1454" s="20" t="s">
        <v>46</v>
      </c>
      <c r="J1454" s="1">
        <v>0</v>
      </c>
      <c r="K1454" s="1" t="s">
        <v>15</v>
      </c>
      <c r="L1454" s="1">
        <v>2</v>
      </c>
      <c r="M1454" s="28" t="s">
        <v>665</v>
      </c>
      <c r="N1454" s="1">
        <v>127</v>
      </c>
      <c r="O1454" s="2"/>
      <c r="P1454" s="18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1"/>
      <c r="AS1454" s="1"/>
      <c r="AT1454" s="1"/>
      <c r="AU1454" s="1"/>
      <c r="AV1454" s="1"/>
      <c r="AW1454" s="1"/>
      <c r="AX1454" s="1"/>
      <c r="AY1454" s="1"/>
      <c r="AZ1454" s="1"/>
      <c r="BA1454" s="1"/>
      <c r="BB1454" s="1"/>
      <c r="BC1454" s="1"/>
      <c r="BD1454" s="1"/>
      <c r="BE1454" s="1"/>
      <c r="BF1454" s="1"/>
      <c r="BG1454" s="1"/>
      <c r="BH1454" s="1"/>
      <c r="BI1454" s="1"/>
      <c r="BJ1454" s="1"/>
      <c r="BK1454" s="1"/>
      <c r="BL1454" s="1"/>
      <c r="BM1454" s="1"/>
      <c r="BN1454" s="1"/>
      <c r="BO1454" s="1"/>
      <c r="BP1454" s="1"/>
      <c r="BQ1454" s="1"/>
      <c r="BR1454" s="1"/>
      <c r="BS1454" s="1"/>
      <c r="BT1454" s="1"/>
      <c r="BU1454" s="1"/>
      <c r="BV1454" s="1"/>
      <c r="BW1454" s="1"/>
      <c r="BX1454" s="1"/>
      <c r="BY1454" s="1"/>
      <c r="BZ1454" s="1"/>
      <c r="CA1454" s="1"/>
      <c r="CB1454" s="1"/>
      <c r="CC1454" s="1"/>
      <c r="CD1454" s="1"/>
      <c r="CE1454" s="1"/>
      <c r="CF1454" s="1"/>
      <c r="CG1454" s="1"/>
      <c r="CH1454" s="1"/>
      <c r="CI1454" s="1"/>
      <c r="CJ1454" s="1"/>
      <c r="CK1454" s="1"/>
      <c r="CL1454" s="1"/>
      <c r="CM1454" s="1"/>
      <c r="CN1454" s="1"/>
      <c r="CO1454" s="1"/>
      <c r="CP1454" s="1"/>
      <c r="CQ1454" s="1"/>
      <c r="CR1454" s="1"/>
      <c r="CS1454" s="1"/>
      <c r="CT1454" s="1"/>
      <c r="CU1454" s="1"/>
      <c r="CV1454" s="1"/>
    </row>
    <row r="1455" spans="1:100" s="29" customFormat="1" ht="15.6" x14ac:dyDescent="0.3">
      <c r="A1455" s="17"/>
      <c r="B1455" s="2" t="s">
        <v>331</v>
      </c>
      <c r="C1455" s="1"/>
      <c r="D1455" s="1"/>
      <c r="E1455" s="1"/>
      <c r="F1455" s="1"/>
      <c r="G1455" s="3"/>
      <c r="H1455" s="3"/>
      <c r="I1455" s="3"/>
      <c r="J1455" s="1"/>
      <c r="K1455" s="1"/>
      <c r="L1455" s="1"/>
      <c r="M1455" s="2"/>
      <c r="N1455" s="1"/>
      <c r="O1455" s="2"/>
      <c r="P1455" s="18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1"/>
      <c r="AS1455" s="1"/>
      <c r="AT1455" s="1"/>
      <c r="AU1455" s="1"/>
      <c r="AV1455" s="1"/>
      <c r="AW1455" s="1"/>
      <c r="AX1455" s="1"/>
      <c r="AY1455" s="1"/>
      <c r="AZ1455" s="1"/>
      <c r="BA1455" s="1"/>
      <c r="BB1455" s="1"/>
      <c r="BC1455" s="1"/>
      <c r="BD1455" s="1"/>
      <c r="BE1455" s="1"/>
      <c r="BF1455" s="1"/>
      <c r="BG1455" s="1"/>
      <c r="BH1455" s="1"/>
      <c r="BI1455" s="1"/>
      <c r="BJ1455" s="1"/>
      <c r="BK1455" s="1"/>
      <c r="BL1455" s="1"/>
      <c r="BM1455" s="1"/>
      <c r="BN1455" s="1"/>
      <c r="BO1455" s="1"/>
      <c r="BP1455" s="1"/>
      <c r="BQ1455" s="1"/>
      <c r="BR1455" s="1"/>
      <c r="BS1455" s="1"/>
      <c r="BT1455" s="1"/>
      <c r="BU1455" s="1"/>
      <c r="BV1455" s="1"/>
      <c r="BW1455" s="1"/>
      <c r="BX1455" s="1"/>
      <c r="BY1455" s="1"/>
      <c r="BZ1455" s="1"/>
      <c r="CA1455" s="1"/>
      <c r="CB1455" s="1"/>
      <c r="CC1455" s="1"/>
      <c r="CD1455" s="1"/>
      <c r="CE1455" s="1"/>
      <c r="CF1455" s="1"/>
      <c r="CG1455" s="1"/>
      <c r="CH1455" s="1"/>
      <c r="CI1455" s="1"/>
      <c r="CJ1455" s="1"/>
      <c r="CK1455" s="1"/>
      <c r="CL1455" s="1"/>
      <c r="CM1455" s="1"/>
      <c r="CN1455" s="1"/>
      <c r="CO1455" s="1"/>
      <c r="CP1455" s="1"/>
      <c r="CQ1455" s="1"/>
      <c r="CR1455" s="1"/>
      <c r="CS1455" s="1"/>
      <c r="CT1455" s="1"/>
      <c r="CU1455" s="1"/>
      <c r="CV1455" s="1"/>
    </row>
    <row r="1456" spans="1:100" s="29" customFormat="1" ht="15.6" x14ac:dyDescent="0.3">
      <c r="A1456" s="17"/>
      <c r="B1456" s="2" t="s">
        <v>3</v>
      </c>
      <c r="C1456" s="1" t="s">
        <v>292</v>
      </c>
      <c r="D1456" s="1">
        <v>25</v>
      </c>
      <c r="E1456" s="1">
        <v>8</v>
      </c>
      <c r="F1456" s="1">
        <v>2024</v>
      </c>
      <c r="G1456" s="2" t="s">
        <v>57</v>
      </c>
      <c r="H1456" s="3" t="s">
        <v>15</v>
      </c>
      <c r="I1456" s="19" t="s">
        <v>66</v>
      </c>
      <c r="J1456" s="1">
        <v>0</v>
      </c>
      <c r="K1456" s="1" t="s">
        <v>15</v>
      </c>
      <c r="L1456" s="1">
        <v>2</v>
      </c>
      <c r="M1456" s="28" t="s">
        <v>666</v>
      </c>
      <c r="N1456" s="1">
        <v>213</v>
      </c>
      <c r="O1456" s="2"/>
      <c r="P1456" s="18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1"/>
      <c r="AS1456" s="1"/>
      <c r="AT1456" s="1"/>
      <c r="AU1456" s="1"/>
      <c r="AV1456" s="1"/>
      <c r="AW1456" s="1"/>
      <c r="AX1456" s="1"/>
      <c r="AY1456" s="1"/>
      <c r="AZ1456" s="1"/>
      <c r="BA1456" s="1"/>
      <c r="BB1456" s="1"/>
      <c r="BC1456" s="1"/>
      <c r="BD1456" s="1"/>
      <c r="BE1456" s="1"/>
      <c r="BF1456" s="1"/>
      <c r="BG1456" s="1"/>
      <c r="BH1456" s="1"/>
      <c r="BI1456" s="1"/>
      <c r="BJ1456" s="1"/>
      <c r="BK1456" s="1"/>
      <c r="BL1456" s="1"/>
      <c r="BM1456" s="1"/>
      <c r="BN1456" s="1"/>
      <c r="BO1456" s="1"/>
      <c r="BP1456" s="1"/>
      <c r="BQ1456" s="1"/>
      <c r="BR1456" s="1"/>
      <c r="BS1456" s="1"/>
      <c r="BT1456" s="1"/>
      <c r="BU1456" s="1"/>
      <c r="BV1456" s="1"/>
      <c r="BW1456" s="1"/>
      <c r="BX1456" s="1"/>
      <c r="BY1456" s="1"/>
      <c r="BZ1456" s="1"/>
      <c r="CA1456" s="1"/>
      <c r="CB1456" s="1"/>
      <c r="CC1456" s="1"/>
      <c r="CD1456" s="1"/>
      <c r="CE1456" s="1"/>
      <c r="CF1456" s="1"/>
      <c r="CG1456" s="1"/>
      <c r="CH1456" s="1"/>
      <c r="CI1456" s="1"/>
      <c r="CJ1456" s="1"/>
      <c r="CK1456" s="1"/>
      <c r="CL1456" s="1"/>
      <c r="CM1456" s="1"/>
      <c r="CN1456" s="1"/>
      <c r="CO1456" s="1"/>
      <c r="CP1456" s="1"/>
      <c r="CQ1456" s="1"/>
      <c r="CR1456" s="1"/>
      <c r="CS1456" s="1"/>
      <c r="CT1456" s="1"/>
      <c r="CU1456" s="1"/>
      <c r="CV1456" s="1"/>
    </row>
    <row r="1457" spans="1:100" s="29" customFormat="1" ht="15.6" x14ac:dyDescent="0.3">
      <c r="A1457" s="17">
        <v>13</v>
      </c>
      <c r="B1457" s="2" t="s">
        <v>19</v>
      </c>
      <c r="C1457" s="1" t="s">
        <v>224</v>
      </c>
      <c r="D1457" s="1">
        <v>26</v>
      </c>
      <c r="E1457" s="1">
        <v>8</v>
      </c>
      <c r="F1457" s="1">
        <v>2024</v>
      </c>
      <c r="G1457" s="19" t="s">
        <v>66</v>
      </c>
      <c r="H1457" s="3" t="s">
        <v>15</v>
      </c>
      <c r="I1457" s="2" t="s">
        <v>57</v>
      </c>
      <c r="J1457" s="1">
        <v>2</v>
      </c>
      <c r="K1457" s="1" t="s">
        <v>15</v>
      </c>
      <c r="L1457" s="1">
        <v>0</v>
      </c>
      <c r="M1457" s="28" t="s">
        <v>667</v>
      </c>
      <c r="N1457" s="1">
        <v>256</v>
      </c>
      <c r="O1457" s="2"/>
      <c r="P1457" s="18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1"/>
      <c r="AS1457" s="1"/>
      <c r="AT1457" s="1"/>
      <c r="AU1457" s="1"/>
      <c r="AV1457" s="1"/>
      <c r="AW1457" s="1"/>
      <c r="AX1457" s="1"/>
      <c r="AY1457" s="1"/>
      <c r="AZ1457" s="1"/>
      <c r="BA1457" s="1"/>
      <c r="BB1457" s="1"/>
      <c r="BC1457" s="1"/>
      <c r="BD1457" s="1"/>
      <c r="BE1457" s="1"/>
      <c r="BF1457" s="1"/>
      <c r="BG1457" s="1"/>
      <c r="BH1457" s="1"/>
      <c r="BI1457" s="1"/>
      <c r="BJ1457" s="1"/>
      <c r="BK1457" s="1"/>
      <c r="BL1457" s="1"/>
      <c r="BM1457" s="1"/>
      <c r="BN1457" s="1"/>
      <c r="BO1457" s="1"/>
      <c r="BP1457" s="1"/>
      <c r="BQ1457" s="1"/>
      <c r="BR1457" s="1"/>
      <c r="BS1457" s="1"/>
      <c r="BT1457" s="1"/>
      <c r="BU1457" s="1"/>
      <c r="BV1457" s="1"/>
      <c r="BW1457" s="1"/>
      <c r="BX1457" s="1"/>
      <c r="BY1457" s="1"/>
      <c r="BZ1457" s="1"/>
      <c r="CA1457" s="1"/>
      <c r="CB1457" s="1"/>
      <c r="CC1457" s="1"/>
      <c r="CD1457" s="1"/>
      <c r="CE1457" s="1"/>
      <c r="CF1457" s="1"/>
      <c r="CG1457" s="1"/>
      <c r="CH1457" s="1"/>
      <c r="CI1457" s="1"/>
      <c r="CJ1457" s="1"/>
      <c r="CK1457" s="1"/>
      <c r="CL1457" s="1"/>
      <c r="CM1457" s="1"/>
      <c r="CN1457" s="1"/>
      <c r="CO1457" s="1"/>
      <c r="CP1457" s="1"/>
      <c r="CQ1457" s="1"/>
      <c r="CR1457" s="1"/>
      <c r="CS1457" s="1"/>
      <c r="CT1457" s="1"/>
      <c r="CU1457" s="1"/>
      <c r="CV1457" s="1"/>
    </row>
    <row r="1458" spans="1:100" s="29" customFormat="1" ht="15.6" x14ac:dyDescent="0.3">
      <c r="A1458" s="17"/>
      <c r="B1458" s="2" t="s">
        <v>647</v>
      </c>
      <c r="C1458" s="1"/>
      <c r="D1458" s="1"/>
      <c r="E1458" s="1"/>
      <c r="F1458" s="1"/>
      <c r="G1458" s="3"/>
      <c r="H1458" s="3"/>
      <c r="I1458" s="3"/>
      <c r="J1458" s="1"/>
      <c r="K1458" s="1"/>
      <c r="L1458" s="1"/>
      <c r="M1458" s="2"/>
      <c r="N1458" s="1"/>
      <c r="O1458" s="2"/>
      <c r="P1458" s="18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1"/>
      <c r="AS1458" s="1"/>
      <c r="AT1458" s="1"/>
      <c r="AU1458" s="1"/>
      <c r="AV1458" s="1"/>
      <c r="AW1458" s="1"/>
      <c r="AX1458" s="1"/>
      <c r="AY1458" s="1"/>
      <c r="AZ1458" s="1"/>
      <c r="BA1458" s="1"/>
      <c r="BB1458" s="1"/>
      <c r="BC1458" s="1"/>
      <c r="BD1458" s="1"/>
      <c r="BE1458" s="1"/>
      <c r="BF1458" s="1"/>
      <c r="BG1458" s="1"/>
      <c r="BH1458" s="1"/>
      <c r="BI1458" s="1"/>
      <c r="BJ1458" s="1"/>
      <c r="BK1458" s="1"/>
      <c r="BL1458" s="1"/>
      <c r="BM1458" s="1"/>
      <c r="BN1458" s="1"/>
      <c r="BO1458" s="1"/>
      <c r="BP1458" s="1"/>
      <c r="BQ1458" s="1"/>
      <c r="BR1458" s="1"/>
      <c r="BS1458" s="1"/>
      <c r="BT1458" s="1"/>
      <c r="BU1458" s="1"/>
      <c r="BV1458" s="1"/>
      <c r="BW1458" s="1"/>
      <c r="BX1458" s="1"/>
      <c r="BY1458" s="1"/>
      <c r="BZ1458" s="1"/>
      <c r="CA1458" s="1"/>
      <c r="CB1458" s="1"/>
      <c r="CC1458" s="1"/>
      <c r="CD1458" s="1"/>
      <c r="CE1458" s="1"/>
      <c r="CF1458" s="1"/>
      <c r="CG1458" s="1"/>
      <c r="CH1458" s="1"/>
      <c r="CI1458" s="1"/>
      <c r="CJ1458" s="1"/>
      <c r="CK1458" s="1"/>
      <c r="CL1458" s="1"/>
      <c r="CM1458" s="1"/>
      <c r="CN1458" s="1"/>
      <c r="CO1458" s="1"/>
      <c r="CP1458" s="1"/>
      <c r="CQ1458" s="1"/>
      <c r="CR1458" s="1"/>
      <c r="CS1458" s="1"/>
      <c r="CT1458" s="1"/>
      <c r="CU1458" s="1"/>
      <c r="CV1458" s="1"/>
    </row>
    <row r="1459" spans="1:100" s="29" customFormat="1" ht="15.6" x14ac:dyDescent="0.3">
      <c r="A1459" s="17"/>
      <c r="B1459" s="2" t="s">
        <v>87</v>
      </c>
      <c r="C1459" s="1"/>
      <c r="D1459" s="1"/>
      <c r="E1459" s="1"/>
      <c r="F1459" s="1"/>
      <c r="G1459" s="19" t="s">
        <v>21</v>
      </c>
      <c r="H1459" s="1"/>
      <c r="I1459" s="2"/>
      <c r="J1459" s="1"/>
      <c r="K1459" s="1"/>
      <c r="L1459" s="1"/>
      <c r="M1459" s="2"/>
      <c r="N1459" s="1"/>
      <c r="O1459" s="2"/>
      <c r="P1459" s="18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1"/>
      <c r="AS1459" s="1"/>
      <c r="AT1459" s="1"/>
      <c r="AU1459" s="1"/>
      <c r="AV1459" s="1"/>
      <c r="AW1459" s="1"/>
      <c r="AX1459" s="1"/>
      <c r="AY1459" s="1"/>
      <c r="AZ1459" s="1"/>
      <c r="BA1459" s="1"/>
      <c r="BB1459" s="1"/>
      <c r="BC1459" s="1"/>
      <c r="BD1459" s="1"/>
      <c r="BE1459" s="1"/>
      <c r="BF1459" s="1"/>
      <c r="BG1459" s="1"/>
      <c r="BH1459" s="1"/>
      <c r="BI1459" s="1"/>
      <c r="BJ1459" s="1"/>
      <c r="BK1459" s="1"/>
      <c r="BL1459" s="1"/>
      <c r="BM1459" s="1"/>
      <c r="BN1459" s="1"/>
      <c r="BO1459" s="1"/>
      <c r="BP1459" s="1"/>
      <c r="BQ1459" s="1"/>
      <c r="BR1459" s="1"/>
      <c r="BS1459" s="1"/>
      <c r="BT1459" s="1"/>
      <c r="BU1459" s="1"/>
      <c r="BV1459" s="1"/>
      <c r="BW1459" s="1"/>
      <c r="BX1459" s="1"/>
      <c r="BY1459" s="1"/>
      <c r="BZ1459" s="1"/>
      <c r="CA1459" s="1"/>
      <c r="CB1459" s="1"/>
      <c r="CC1459" s="1"/>
      <c r="CD1459" s="1"/>
      <c r="CE1459" s="1"/>
      <c r="CF1459" s="1"/>
      <c r="CG1459" s="1"/>
      <c r="CH1459" s="1"/>
      <c r="CI1459" s="1"/>
      <c r="CJ1459" s="1"/>
      <c r="CK1459" s="1"/>
      <c r="CL1459" s="1"/>
      <c r="CM1459" s="1"/>
      <c r="CN1459" s="1"/>
      <c r="CO1459" s="1"/>
      <c r="CP1459" s="1"/>
      <c r="CQ1459" s="1"/>
      <c r="CR1459" s="1"/>
      <c r="CS1459" s="1"/>
      <c r="CT1459" s="1"/>
      <c r="CU1459" s="1"/>
      <c r="CV1459" s="1"/>
    </row>
    <row r="1460" spans="1:100" s="29" customFormat="1" ht="15.6" x14ac:dyDescent="0.3">
      <c r="A1460" s="17"/>
      <c r="B1460" s="2" t="s">
        <v>96</v>
      </c>
      <c r="C1460" s="1" t="s">
        <v>220</v>
      </c>
      <c r="D1460" s="1">
        <v>3</v>
      </c>
      <c r="E1460" s="1">
        <v>9</v>
      </c>
      <c r="F1460" s="1">
        <v>2024</v>
      </c>
      <c r="G1460" s="20" t="s">
        <v>14</v>
      </c>
      <c r="H1460" s="3" t="s">
        <v>15</v>
      </c>
      <c r="I1460" s="3" t="s">
        <v>66</v>
      </c>
      <c r="J1460" s="1">
        <v>2</v>
      </c>
      <c r="K1460" s="1" t="s">
        <v>15</v>
      </c>
      <c r="L1460" s="1">
        <v>0</v>
      </c>
      <c r="M1460" s="28" t="s">
        <v>668</v>
      </c>
      <c r="N1460" s="1">
        <v>185</v>
      </c>
      <c r="O1460" s="2"/>
      <c r="P1460" s="18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  <c r="AW1460" s="1"/>
      <c r="AX1460" s="1"/>
      <c r="AY1460" s="1"/>
      <c r="AZ1460" s="1"/>
      <c r="BA1460" s="1"/>
      <c r="BB1460" s="1"/>
      <c r="BC1460" s="1"/>
      <c r="BD1460" s="1"/>
      <c r="BE1460" s="1"/>
      <c r="BF1460" s="1"/>
      <c r="BG1460" s="1"/>
      <c r="BH1460" s="1"/>
      <c r="BI1460" s="1"/>
      <c r="BJ1460" s="1"/>
      <c r="BK1460" s="1"/>
      <c r="BL1460" s="1"/>
      <c r="BM1460" s="1"/>
      <c r="BN1460" s="1"/>
      <c r="BO1460" s="1"/>
      <c r="BP1460" s="1"/>
      <c r="BQ1460" s="1"/>
      <c r="BR1460" s="1"/>
      <c r="BS1460" s="1"/>
      <c r="BT1460" s="1"/>
      <c r="BU1460" s="1"/>
      <c r="BV1460" s="1"/>
      <c r="BW1460" s="1"/>
      <c r="BX1460" s="1"/>
      <c r="BY1460" s="1"/>
      <c r="BZ1460" s="1"/>
      <c r="CA1460" s="1"/>
      <c r="CB1460" s="1"/>
      <c r="CC1460" s="1"/>
      <c r="CD1460" s="1"/>
      <c r="CE1460" s="1"/>
      <c r="CF1460" s="1"/>
      <c r="CG1460" s="1"/>
      <c r="CH1460" s="1"/>
      <c r="CI1460" s="1"/>
      <c r="CJ1460" s="1"/>
      <c r="CK1460" s="1"/>
      <c r="CL1460" s="1"/>
      <c r="CM1460" s="1"/>
      <c r="CN1460" s="1"/>
      <c r="CO1460" s="1"/>
      <c r="CP1460" s="1"/>
      <c r="CQ1460" s="1"/>
      <c r="CR1460" s="1"/>
      <c r="CS1460" s="1"/>
      <c r="CT1460" s="1"/>
      <c r="CU1460" s="1"/>
      <c r="CV1460" s="1"/>
    </row>
    <row r="1461" spans="1:100" s="29" customFormat="1" ht="15.6" x14ac:dyDescent="0.3">
      <c r="A1461" s="17">
        <v>17</v>
      </c>
      <c r="B1461" s="2" t="s">
        <v>400</v>
      </c>
      <c r="C1461" s="1" t="s">
        <v>294</v>
      </c>
      <c r="D1461" s="1">
        <v>5</v>
      </c>
      <c r="E1461" s="1">
        <v>9</v>
      </c>
      <c r="F1461" s="1">
        <v>2024</v>
      </c>
      <c r="G1461" s="19" t="s">
        <v>66</v>
      </c>
      <c r="H1461" s="3" t="s">
        <v>15</v>
      </c>
      <c r="I1461" s="2" t="s">
        <v>14</v>
      </c>
      <c r="J1461" s="1">
        <v>1</v>
      </c>
      <c r="K1461" s="1" t="s">
        <v>15</v>
      </c>
      <c r="L1461" s="1">
        <v>0</v>
      </c>
      <c r="M1461" s="28" t="s">
        <v>669</v>
      </c>
      <c r="N1461" s="1">
        <v>292</v>
      </c>
      <c r="O1461" s="2"/>
      <c r="P1461" s="18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1"/>
      <c r="AS1461" s="1"/>
      <c r="AT1461" s="1"/>
      <c r="AU1461" s="1"/>
      <c r="AV1461" s="1"/>
      <c r="AW1461" s="1"/>
      <c r="AX1461" s="1"/>
      <c r="AY1461" s="1"/>
      <c r="AZ1461" s="1"/>
      <c r="BA1461" s="1"/>
      <c r="BB1461" s="1"/>
      <c r="BC1461" s="1"/>
      <c r="BD1461" s="1"/>
      <c r="BE1461" s="1"/>
      <c r="BF1461" s="1"/>
      <c r="BG1461" s="1"/>
      <c r="BH1461" s="1"/>
      <c r="BI1461" s="1"/>
      <c r="BJ1461" s="1"/>
      <c r="BK1461" s="1"/>
      <c r="BL1461" s="1"/>
      <c r="BM1461" s="1"/>
      <c r="BN1461" s="1"/>
      <c r="BO1461" s="1"/>
      <c r="BP1461" s="1"/>
      <c r="BQ1461" s="1"/>
      <c r="BR1461" s="1"/>
      <c r="BS1461" s="1"/>
      <c r="BT1461" s="1"/>
      <c r="BU1461" s="1"/>
      <c r="BV1461" s="1"/>
      <c r="BW1461" s="1"/>
      <c r="BX1461" s="1"/>
      <c r="BY1461" s="1"/>
      <c r="BZ1461" s="1"/>
      <c r="CA1461" s="1"/>
      <c r="CB1461" s="1"/>
      <c r="CC1461" s="1"/>
      <c r="CD1461" s="1"/>
      <c r="CE1461" s="1"/>
      <c r="CF1461" s="1"/>
      <c r="CG1461" s="1"/>
      <c r="CH1461" s="1"/>
      <c r="CI1461" s="1"/>
      <c r="CJ1461" s="1"/>
      <c r="CK1461" s="1"/>
      <c r="CL1461" s="1"/>
      <c r="CM1461" s="1"/>
      <c r="CN1461" s="1"/>
      <c r="CO1461" s="1"/>
      <c r="CP1461" s="1"/>
      <c r="CQ1461" s="1"/>
      <c r="CR1461" s="1"/>
      <c r="CS1461" s="1"/>
      <c r="CT1461" s="1"/>
      <c r="CU1461" s="1"/>
      <c r="CV1461" s="1"/>
    </row>
    <row r="1462" spans="1:100" s="29" customFormat="1" ht="15.6" x14ac:dyDescent="0.3">
      <c r="A1462" s="17"/>
      <c r="B1462" s="2" t="s">
        <v>51</v>
      </c>
      <c r="C1462" s="1" t="s">
        <v>328</v>
      </c>
      <c r="D1462" s="1">
        <v>7</v>
      </c>
      <c r="E1462" s="1">
        <v>9</v>
      </c>
      <c r="F1462" s="1">
        <v>2024</v>
      </c>
      <c r="G1462" s="3" t="s">
        <v>14</v>
      </c>
      <c r="H1462" s="3"/>
      <c r="I1462" s="19" t="s">
        <v>66</v>
      </c>
      <c r="J1462" s="1">
        <v>0</v>
      </c>
      <c r="K1462" s="1" t="s">
        <v>15</v>
      </c>
      <c r="L1462" s="1">
        <v>2</v>
      </c>
      <c r="M1462" s="28" t="s">
        <v>670</v>
      </c>
      <c r="N1462" s="1">
        <v>207</v>
      </c>
      <c r="O1462" s="2"/>
      <c r="P1462" s="18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1"/>
      <c r="AS1462" s="1"/>
      <c r="AT1462" s="1"/>
      <c r="AU1462" s="1"/>
      <c r="AV1462" s="1"/>
      <c r="AW1462" s="1"/>
      <c r="AX1462" s="1"/>
      <c r="AY1462" s="1"/>
      <c r="AZ1462" s="1"/>
      <c r="BA1462" s="1"/>
      <c r="BB1462" s="1"/>
      <c r="BC1462" s="1"/>
      <c r="BD1462" s="1"/>
      <c r="BE1462" s="1"/>
      <c r="BF1462" s="1"/>
      <c r="BG1462" s="1"/>
      <c r="BH1462" s="1"/>
      <c r="BI1462" s="1"/>
      <c r="BJ1462" s="1"/>
      <c r="BK1462" s="1"/>
      <c r="BL1462" s="1"/>
      <c r="BM1462" s="1"/>
      <c r="BN1462" s="1"/>
      <c r="BO1462" s="1"/>
      <c r="BP1462" s="1"/>
      <c r="BQ1462" s="1"/>
      <c r="BR1462" s="1"/>
      <c r="BS1462" s="1"/>
      <c r="BT1462" s="1"/>
      <c r="BU1462" s="1"/>
      <c r="BV1462" s="1"/>
      <c r="BW1462" s="1"/>
      <c r="BX1462" s="1"/>
      <c r="BY1462" s="1"/>
      <c r="BZ1462" s="1"/>
      <c r="CA1462" s="1"/>
      <c r="CB1462" s="1"/>
      <c r="CC1462" s="1"/>
      <c r="CD1462" s="1"/>
      <c r="CE1462" s="1"/>
      <c r="CF1462" s="1"/>
      <c r="CG1462" s="1"/>
      <c r="CH1462" s="1"/>
      <c r="CI1462" s="1"/>
      <c r="CJ1462" s="1"/>
      <c r="CK1462" s="1"/>
      <c r="CL1462" s="1"/>
      <c r="CM1462" s="1"/>
      <c r="CN1462" s="1"/>
      <c r="CO1462" s="1"/>
      <c r="CP1462" s="1"/>
      <c r="CQ1462" s="1"/>
      <c r="CR1462" s="1"/>
      <c r="CS1462" s="1"/>
      <c r="CT1462" s="1"/>
      <c r="CU1462" s="1"/>
      <c r="CV1462" s="1"/>
    </row>
    <row r="1463" spans="1:100" ht="15.6" x14ac:dyDescent="0.3">
      <c r="A1463" s="17"/>
      <c r="B1463" s="2" t="s">
        <v>522</v>
      </c>
      <c r="H1463" s="3"/>
      <c r="I1463" s="3"/>
      <c r="P1463" s="18"/>
    </row>
    <row r="1464" spans="1:100" ht="15.6" x14ac:dyDescent="0.3">
      <c r="A1464" s="17"/>
      <c r="B1464" s="2" t="s">
        <v>44</v>
      </c>
      <c r="C1464" s="1" t="s">
        <v>220</v>
      </c>
      <c r="D1464" s="1">
        <v>3</v>
      </c>
      <c r="E1464" s="1">
        <v>9</v>
      </c>
      <c r="F1464" s="1">
        <v>2024</v>
      </c>
      <c r="G1464" s="2" t="s">
        <v>46</v>
      </c>
      <c r="H1464" s="3" t="s">
        <v>15</v>
      </c>
      <c r="I1464" s="20" t="s">
        <v>68</v>
      </c>
      <c r="J1464" s="1">
        <v>0</v>
      </c>
      <c r="K1464" s="1" t="s">
        <v>15</v>
      </c>
      <c r="L1464" s="1">
        <v>2</v>
      </c>
      <c r="M1464" s="28" t="s">
        <v>424</v>
      </c>
      <c r="N1464" s="1">
        <v>163</v>
      </c>
      <c r="P1464" s="18"/>
    </row>
    <row r="1465" spans="1:100" ht="15.6" x14ac:dyDescent="0.3">
      <c r="A1465" s="17">
        <v>21</v>
      </c>
      <c r="B1465" s="2" t="s">
        <v>671</v>
      </c>
      <c r="C1465" s="1" t="s">
        <v>222</v>
      </c>
      <c r="D1465" s="1">
        <v>6</v>
      </c>
      <c r="E1465" s="1">
        <v>9</v>
      </c>
      <c r="F1465" s="1">
        <v>2024</v>
      </c>
      <c r="G1465" s="20" t="s">
        <v>68</v>
      </c>
      <c r="H1465" s="3" t="s">
        <v>15</v>
      </c>
      <c r="I1465" s="2" t="s">
        <v>46</v>
      </c>
      <c r="J1465" s="1">
        <v>2</v>
      </c>
      <c r="K1465" s="1" t="s">
        <v>15</v>
      </c>
      <c r="L1465" s="1">
        <v>1</v>
      </c>
      <c r="M1465" s="28" t="s">
        <v>672</v>
      </c>
      <c r="N1465" s="1">
        <v>278</v>
      </c>
      <c r="P1465" s="18"/>
    </row>
    <row r="1466" spans="1:100" ht="15.6" x14ac:dyDescent="0.3">
      <c r="B1466" s="1"/>
      <c r="G1466" s="3"/>
      <c r="P1466" s="18"/>
    </row>
    <row r="1467" spans="1:100" ht="15.6" x14ac:dyDescent="0.3">
      <c r="B1467" s="1"/>
      <c r="G1467" s="19" t="s">
        <v>601</v>
      </c>
      <c r="P1467" s="18"/>
    </row>
    <row r="1468" spans="1:100" ht="15.6" x14ac:dyDescent="0.3">
      <c r="B1468" s="1"/>
      <c r="C1468" s="1" t="s">
        <v>328</v>
      </c>
      <c r="D1468" s="1">
        <v>14</v>
      </c>
      <c r="E1468" s="1">
        <v>9</v>
      </c>
      <c r="F1468" s="1">
        <v>2024</v>
      </c>
      <c r="G1468" s="20" t="s">
        <v>46</v>
      </c>
      <c r="H1468" s="3" t="s">
        <v>15</v>
      </c>
      <c r="I1468" s="3" t="s">
        <v>14</v>
      </c>
      <c r="J1468" s="1">
        <v>2</v>
      </c>
      <c r="K1468" s="1" t="s">
        <v>15</v>
      </c>
      <c r="L1468" s="1">
        <v>0</v>
      </c>
      <c r="M1468" s="28" t="s">
        <v>673</v>
      </c>
      <c r="N1468" s="1">
        <v>257</v>
      </c>
      <c r="P1468" s="18"/>
    </row>
    <row r="1469" spans="1:100" ht="15.6" x14ac:dyDescent="0.3">
      <c r="B1469" s="1"/>
      <c r="G1469" s="3"/>
      <c r="I1469" s="3"/>
      <c r="P1469" s="18"/>
    </row>
    <row r="1470" spans="1:100" ht="15.6" x14ac:dyDescent="0.3">
      <c r="B1470" s="1"/>
      <c r="G1470" s="19" t="s">
        <v>13</v>
      </c>
      <c r="P1470" s="18"/>
    </row>
    <row r="1471" spans="1:100" ht="15.6" x14ac:dyDescent="0.3">
      <c r="B1471" s="1"/>
      <c r="C1471" s="1" t="s">
        <v>294</v>
      </c>
      <c r="D1471" s="1">
        <v>12</v>
      </c>
      <c r="E1471" s="1">
        <v>9</v>
      </c>
      <c r="F1471" s="1">
        <v>2024</v>
      </c>
      <c r="G1471" s="2" t="s">
        <v>68</v>
      </c>
      <c r="H1471" s="3" t="s">
        <v>15</v>
      </c>
      <c r="I1471" s="19" t="s">
        <v>66</v>
      </c>
      <c r="J1471" s="1">
        <v>1</v>
      </c>
      <c r="K1471" s="1" t="s">
        <v>15</v>
      </c>
      <c r="L1471" s="1">
        <v>2</v>
      </c>
      <c r="M1471" s="28" t="s">
        <v>674</v>
      </c>
      <c r="N1471" s="1">
        <v>482</v>
      </c>
      <c r="P1471" s="18"/>
    </row>
    <row r="1472" spans="1:100" ht="15.6" x14ac:dyDescent="0.3">
      <c r="B1472" s="1"/>
      <c r="C1472" s="1" t="s">
        <v>292</v>
      </c>
      <c r="D1472" s="1">
        <v>15</v>
      </c>
      <c r="E1472" s="1">
        <v>9</v>
      </c>
      <c r="F1472" s="1">
        <v>2024</v>
      </c>
      <c r="G1472" s="19" t="s">
        <v>66</v>
      </c>
      <c r="H1472" s="3" t="s">
        <v>15</v>
      </c>
      <c r="I1472" s="2" t="s">
        <v>68</v>
      </c>
      <c r="K1472" s="1" t="s">
        <v>15</v>
      </c>
      <c r="M1472" s="28"/>
      <c r="P1472" s="18"/>
    </row>
    <row r="1473" spans="1:16" ht="15.6" x14ac:dyDescent="0.3">
      <c r="B1473" s="1"/>
      <c r="P1473" s="18"/>
    </row>
    <row r="1474" spans="1:16" ht="15.6" x14ac:dyDescent="0.3">
      <c r="B1474" s="1"/>
      <c r="P1474" s="18"/>
    </row>
    <row r="1475" spans="1:16" ht="15.6" x14ac:dyDescent="0.3">
      <c r="A1475" s="11"/>
      <c r="B1475" s="12" t="s">
        <v>675</v>
      </c>
      <c r="C1475" s="11"/>
      <c r="D1475" s="11"/>
      <c r="E1475" s="11"/>
      <c r="F1475" s="11"/>
      <c r="G1475" s="13" t="s">
        <v>676</v>
      </c>
      <c r="H1475" s="14"/>
      <c r="I1475" s="14"/>
      <c r="J1475" s="11"/>
      <c r="K1475" s="11"/>
      <c r="L1475" s="11"/>
      <c r="M1475" s="15"/>
      <c r="N1475" s="11"/>
      <c r="O1475" s="15"/>
      <c r="P1475" s="16"/>
    </row>
    <row r="1476" spans="1:16" ht="15.6" x14ac:dyDescent="0.3">
      <c r="A1476" s="17">
        <v>1</v>
      </c>
      <c r="B1476" s="2" t="s">
        <v>68</v>
      </c>
      <c r="G1476" s="19" t="s">
        <v>20</v>
      </c>
      <c r="H1476" s="3"/>
      <c r="I1476" s="3"/>
      <c r="P1476" s="18"/>
    </row>
    <row r="1477" spans="1:16" ht="15.6" x14ac:dyDescent="0.3">
      <c r="A1477" s="17">
        <v>2</v>
      </c>
      <c r="B1477" s="2" t="s">
        <v>14</v>
      </c>
      <c r="D1477" s="1">
        <v>18</v>
      </c>
      <c r="E1477" s="1">
        <v>8</v>
      </c>
      <c r="F1477" s="1">
        <v>2025</v>
      </c>
      <c r="G1477" s="2" t="s">
        <v>14</v>
      </c>
      <c r="H1477" s="3" t="s">
        <v>15</v>
      </c>
      <c r="I1477" s="19" t="s">
        <v>3</v>
      </c>
      <c r="J1477" s="1">
        <v>1</v>
      </c>
      <c r="K1477" s="1" t="s">
        <v>15</v>
      </c>
      <c r="L1477" s="1">
        <v>2</v>
      </c>
      <c r="M1477" s="28" t="s">
        <v>677</v>
      </c>
      <c r="N1477" s="1">
        <v>154</v>
      </c>
      <c r="P1477" s="18"/>
    </row>
    <row r="1478" spans="1:16" ht="15.6" x14ac:dyDescent="0.3">
      <c r="A1478" s="17">
        <v>3</v>
      </c>
      <c r="B1478" s="2" t="s">
        <v>57</v>
      </c>
      <c r="D1478" s="1">
        <v>25</v>
      </c>
      <c r="E1478" s="1">
        <v>8</v>
      </c>
      <c r="F1478" s="1">
        <v>2025</v>
      </c>
      <c r="G1478" s="2" t="s">
        <v>3</v>
      </c>
      <c r="H1478" s="3" t="s">
        <v>15</v>
      </c>
      <c r="I1478" s="19" t="s">
        <v>14</v>
      </c>
      <c r="J1478" s="1">
        <v>0</v>
      </c>
      <c r="K1478" s="1" t="s">
        <v>15</v>
      </c>
      <c r="L1478" s="1">
        <v>2</v>
      </c>
      <c r="M1478" s="28" t="s">
        <v>678</v>
      </c>
      <c r="N1478" s="1">
        <v>178</v>
      </c>
      <c r="P1478" s="18"/>
    </row>
    <row r="1479" spans="1:16" ht="15.6" x14ac:dyDescent="0.3">
      <c r="A1479" s="17">
        <v>4</v>
      </c>
      <c r="B1479" s="2" t="s">
        <v>66</v>
      </c>
      <c r="D1479" s="1">
        <v>28</v>
      </c>
      <c r="E1479" s="1">
        <v>8</v>
      </c>
      <c r="F1479" s="1">
        <v>2025</v>
      </c>
      <c r="G1479" s="19" t="s">
        <v>14</v>
      </c>
      <c r="H1479" s="3" t="s">
        <v>15</v>
      </c>
      <c r="I1479" s="3" t="s">
        <v>3</v>
      </c>
      <c r="J1479" s="1">
        <v>2</v>
      </c>
      <c r="K1479" s="1" t="s">
        <v>15</v>
      </c>
      <c r="L1479" s="1">
        <v>1</v>
      </c>
      <c r="M1479" s="2" t="s">
        <v>679</v>
      </c>
      <c r="N1479" s="1">
        <v>144</v>
      </c>
      <c r="P1479" s="18"/>
    </row>
    <row r="1480" spans="1:16" ht="15.6" x14ac:dyDescent="0.3">
      <c r="A1480" s="17">
        <v>5</v>
      </c>
      <c r="B1480" s="2" t="s">
        <v>3</v>
      </c>
      <c r="G1480" s="3"/>
      <c r="H1480" s="3"/>
      <c r="I1480" s="3"/>
      <c r="P1480" s="18"/>
    </row>
    <row r="1481" spans="1:16" ht="15.6" x14ac:dyDescent="0.3">
      <c r="A1481" s="17"/>
      <c r="B1481" s="2" t="s">
        <v>24</v>
      </c>
      <c r="D1481" s="1">
        <v>18</v>
      </c>
      <c r="E1481" s="1">
        <v>8</v>
      </c>
      <c r="F1481" s="1">
        <v>2025</v>
      </c>
      <c r="G1481" s="20" t="s">
        <v>66</v>
      </c>
      <c r="H1481" s="3" t="s">
        <v>15</v>
      </c>
      <c r="I1481" s="3" t="s">
        <v>24</v>
      </c>
      <c r="J1481" s="1">
        <v>2</v>
      </c>
      <c r="K1481" s="1" t="s">
        <v>15</v>
      </c>
      <c r="L1481" s="1">
        <v>0</v>
      </c>
      <c r="M1481" s="28" t="s">
        <v>680</v>
      </c>
      <c r="N1481" s="1">
        <v>168</v>
      </c>
      <c r="P1481" s="18"/>
    </row>
    <row r="1482" spans="1:16" ht="15.6" x14ac:dyDescent="0.3">
      <c r="A1482" s="17"/>
      <c r="B1482" s="2" t="s">
        <v>46</v>
      </c>
      <c r="D1482" s="1">
        <v>25</v>
      </c>
      <c r="E1482" s="1">
        <v>8</v>
      </c>
      <c r="F1482" s="1">
        <v>2025</v>
      </c>
      <c r="G1482" s="2" t="s">
        <v>24</v>
      </c>
      <c r="H1482" s="3" t="s">
        <v>15</v>
      </c>
      <c r="I1482" s="19" t="s">
        <v>66</v>
      </c>
      <c r="J1482" s="1">
        <v>0</v>
      </c>
      <c r="K1482" s="1" t="s">
        <v>15</v>
      </c>
      <c r="L1482" s="1">
        <v>1</v>
      </c>
      <c r="M1482" s="28" t="s">
        <v>681</v>
      </c>
      <c r="N1482" s="1">
        <v>103</v>
      </c>
      <c r="P1482" s="18"/>
    </row>
    <row r="1483" spans="1:16" ht="15.6" x14ac:dyDescent="0.3">
      <c r="A1483" s="17"/>
      <c r="B1483" s="2" t="s">
        <v>51</v>
      </c>
      <c r="G1483" s="3"/>
      <c r="H1483" s="3"/>
      <c r="I1483" s="3"/>
      <c r="P1483" s="18"/>
    </row>
    <row r="1484" spans="1:16" ht="15.6" x14ac:dyDescent="0.3">
      <c r="A1484" s="17">
        <v>9</v>
      </c>
      <c r="B1484" s="2" t="s">
        <v>385</v>
      </c>
      <c r="D1484" s="1">
        <v>18</v>
      </c>
      <c r="E1484" s="1">
        <v>8</v>
      </c>
      <c r="F1484" s="1">
        <v>2025</v>
      </c>
      <c r="G1484" s="20" t="s">
        <v>46</v>
      </c>
      <c r="H1484" s="3" t="s">
        <v>15</v>
      </c>
      <c r="I1484" s="3" t="s">
        <v>68</v>
      </c>
      <c r="J1484" s="1">
        <v>2</v>
      </c>
      <c r="K1484" s="1" t="s">
        <v>15</v>
      </c>
      <c r="L1484" s="1">
        <v>0</v>
      </c>
      <c r="M1484" s="28" t="s">
        <v>682</v>
      </c>
      <c r="N1484" s="1">
        <v>203</v>
      </c>
      <c r="P1484" s="18"/>
    </row>
    <row r="1485" spans="1:16" ht="15.6" x14ac:dyDescent="0.3">
      <c r="A1485" s="17"/>
      <c r="B1485" s="2" t="s">
        <v>87</v>
      </c>
      <c r="D1485" s="1">
        <v>25</v>
      </c>
      <c r="E1485" s="1">
        <v>8</v>
      </c>
      <c r="F1485" s="1">
        <v>2025</v>
      </c>
      <c r="G1485" s="20" t="s">
        <v>68</v>
      </c>
      <c r="H1485" s="3" t="s">
        <v>15</v>
      </c>
      <c r="I1485" s="3" t="s">
        <v>46</v>
      </c>
      <c r="J1485" s="1">
        <v>2</v>
      </c>
      <c r="K1485" s="1" t="s">
        <v>15</v>
      </c>
      <c r="L1485" s="1">
        <v>0</v>
      </c>
      <c r="M1485" s="28" t="s">
        <v>683</v>
      </c>
      <c r="N1485" s="1">
        <v>103</v>
      </c>
      <c r="P1485" s="18"/>
    </row>
    <row r="1486" spans="1:16" ht="15.6" x14ac:dyDescent="0.3">
      <c r="A1486" s="17"/>
      <c r="B1486" s="2" t="s">
        <v>482</v>
      </c>
      <c r="D1486" s="1">
        <v>28</v>
      </c>
      <c r="E1486" s="1">
        <v>8</v>
      </c>
      <c r="F1486" s="1">
        <v>2025</v>
      </c>
      <c r="G1486" s="3" t="s">
        <v>46</v>
      </c>
      <c r="H1486" s="3" t="s">
        <v>15</v>
      </c>
      <c r="I1486" s="19" t="s">
        <v>68</v>
      </c>
      <c r="J1486" s="1">
        <v>0</v>
      </c>
      <c r="K1486" s="1" t="s">
        <v>15</v>
      </c>
      <c r="L1486" s="1">
        <v>1</v>
      </c>
      <c r="M1486" s="2" t="s">
        <v>684</v>
      </c>
      <c r="N1486" s="1">
        <v>103</v>
      </c>
      <c r="P1486" s="18"/>
    </row>
    <row r="1487" spans="1:16" ht="15.6" x14ac:dyDescent="0.3">
      <c r="A1487" s="17"/>
      <c r="B1487" s="2" t="s">
        <v>381</v>
      </c>
      <c r="G1487" s="3"/>
      <c r="H1487" s="3"/>
      <c r="I1487" s="3"/>
      <c r="P1487" s="18"/>
    </row>
    <row r="1488" spans="1:16" ht="15.6" x14ac:dyDescent="0.3">
      <c r="A1488" s="17">
        <v>13</v>
      </c>
      <c r="B1488" s="2" t="s">
        <v>457</v>
      </c>
      <c r="D1488" s="1">
        <v>18</v>
      </c>
      <c r="E1488" s="1">
        <v>8</v>
      </c>
      <c r="F1488" s="1">
        <v>2025</v>
      </c>
      <c r="G1488" s="20" t="s">
        <v>57</v>
      </c>
      <c r="H1488" s="3" t="s">
        <v>15</v>
      </c>
      <c r="I1488" s="3" t="s">
        <v>51</v>
      </c>
      <c r="J1488" s="1">
        <v>2</v>
      </c>
      <c r="K1488" s="1" t="s">
        <v>15</v>
      </c>
      <c r="L1488" s="1">
        <v>1</v>
      </c>
      <c r="M1488" s="28" t="s">
        <v>685</v>
      </c>
      <c r="N1488" s="1">
        <v>186</v>
      </c>
      <c r="P1488" s="18"/>
    </row>
    <row r="1489" spans="1:16" ht="15.6" x14ac:dyDescent="0.3">
      <c r="A1489" s="17"/>
      <c r="B1489" s="2" t="s">
        <v>331</v>
      </c>
      <c r="D1489" s="1">
        <v>25</v>
      </c>
      <c r="E1489" s="1">
        <v>8</v>
      </c>
      <c r="F1489" s="1">
        <v>2025</v>
      </c>
      <c r="G1489" s="20" t="s">
        <v>51</v>
      </c>
      <c r="H1489" s="3" t="s">
        <v>15</v>
      </c>
      <c r="I1489" s="3" t="s">
        <v>57</v>
      </c>
      <c r="J1489" s="1">
        <v>2</v>
      </c>
      <c r="K1489" s="1" t="s">
        <v>15</v>
      </c>
      <c r="L1489" s="1">
        <v>1</v>
      </c>
      <c r="M1489" s="28" t="s">
        <v>686</v>
      </c>
      <c r="N1489" s="1">
        <v>168</v>
      </c>
      <c r="P1489" s="18"/>
    </row>
    <row r="1490" spans="1:16" ht="15.6" x14ac:dyDescent="0.3">
      <c r="A1490" s="17"/>
      <c r="B1490" s="2" t="s">
        <v>96</v>
      </c>
      <c r="D1490" s="1">
        <v>28</v>
      </c>
      <c r="E1490" s="1">
        <v>8</v>
      </c>
      <c r="F1490" s="1">
        <v>2025</v>
      </c>
      <c r="G1490" s="19" t="s">
        <v>57</v>
      </c>
      <c r="H1490" s="3" t="s">
        <v>15</v>
      </c>
      <c r="I1490" s="3" t="s">
        <v>51</v>
      </c>
      <c r="J1490" s="1">
        <v>1</v>
      </c>
      <c r="K1490" s="1" t="s">
        <v>15</v>
      </c>
      <c r="L1490" s="1">
        <v>0</v>
      </c>
      <c r="M1490" s="2" t="s">
        <v>687</v>
      </c>
      <c r="N1490" s="1">
        <v>146</v>
      </c>
      <c r="P1490" s="18"/>
    </row>
    <row r="1491" spans="1:16" ht="15.6" x14ac:dyDescent="0.3">
      <c r="A1491" s="17"/>
      <c r="B1491" s="2" t="s">
        <v>549</v>
      </c>
      <c r="G1491" s="3"/>
      <c r="H1491" s="3"/>
      <c r="I1491" s="3"/>
      <c r="P1491" s="18"/>
    </row>
    <row r="1492" spans="1:16" ht="15.6" x14ac:dyDescent="0.3">
      <c r="A1492" s="17">
        <v>17</v>
      </c>
      <c r="B1492" s="2" t="s">
        <v>19</v>
      </c>
      <c r="G1492" s="19" t="s">
        <v>21</v>
      </c>
      <c r="P1492" s="18"/>
    </row>
    <row r="1493" spans="1:16" ht="15.6" x14ac:dyDescent="0.3">
      <c r="A1493" s="17"/>
      <c r="B1493" s="2" t="s">
        <v>647</v>
      </c>
      <c r="D1493" s="1">
        <v>1</v>
      </c>
      <c r="E1493" s="1">
        <v>9</v>
      </c>
      <c r="F1493" s="1">
        <v>2025</v>
      </c>
      <c r="G1493" s="2" t="s">
        <v>66</v>
      </c>
      <c r="H1493" s="3" t="s">
        <v>15</v>
      </c>
      <c r="I1493" s="20" t="s">
        <v>68</v>
      </c>
      <c r="J1493" s="1">
        <v>1</v>
      </c>
      <c r="K1493" s="1" t="s">
        <v>15</v>
      </c>
      <c r="L1493" s="1">
        <v>2</v>
      </c>
      <c r="M1493" s="28" t="s">
        <v>688</v>
      </c>
      <c r="N1493" s="1">
        <v>278</v>
      </c>
      <c r="P1493" s="18"/>
    </row>
    <row r="1494" spans="1:16" ht="15.6" x14ac:dyDescent="0.3">
      <c r="A1494" s="17"/>
      <c r="B1494" s="2" t="s">
        <v>243</v>
      </c>
      <c r="D1494" s="1">
        <v>3</v>
      </c>
      <c r="E1494" s="1">
        <v>9</v>
      </c>
      <c r="F1494" s="1">
        <v>2025</v>
      </c>
      <c r="G1494" s="20" t="s">
        <v>68</v>
      </c>
      <c r="H1494" s="3" t="s">
        <v>15</v>
      </c>
      <c r="I1494" s="2" t="s">
        <v>66</v>
      </c>
      <c r="J1494" s="1">
        <v>2</v>
      </c>
      <c r="K1494" s="1" t="s">
        <v>15</v>
      </c>
      <c r="L1494" s="1">
        <v>0</v>
      </c>
      <c r="M1494" s="28" t="s">
        <v>190</v>
      </c>
      <c r="N1494" s="1">
        <v>295</v>
      </c>
      <c r="P1494" s="18"/>
    </row>
    <row r="1495" spans="1:16" ht="15.6" x14ac:dyDescent="0.3">
      <c r="A1495" s="17"/>
      <c r="B1495" s="2" t="s">
        <v>671</v>
      </c>
      <c r="H1495" s="3"/>
      <c r="I1495" s="3"/>
      <c r="P1495" s="18"/>
    </row>
    <row r="1496" spans="1:16" ht="15.6" x14ac:dyDescent="0.3">
      <c r="A1496" s="17">
        <v>21</v>
      </c>
      <c r="B1496" s="2" t="s">
        <v>353</v>
      </c>
      <c r="D1496" s="1">
        <v>1</v>
      </c>
      <c r="E1496" s="1">
        <v>9</v>
      </c>
      <c r="F1496" s="1">
        <v>2025</v>
      </c>
      <c r="G1496" s="20" t="s">
        <v>14</v>
      </c>
      <c r="H1496" s="3" t="s">
        <v>15</v>
      </c>
      <c r="I1496" s="3" t="s">
        <v>57</v>
      </c>
      <c r="J1496" s="1">
        <v>1</v>
      </c>
      <c r="K1496" s="1" t="s">
        <v>15</v>
      </c>
      <c r="L1496" s="1">
        <v>0</v>
      </c>
      <c r="M1496" s="28" t="s">
        <v>689</v>
      </c>
      <c r="N1496" s="1">
        <v>166</v>
      </c>
      <c r="P1496" s="18"/>
    </row>
    <row r="1497" spans="1:16" ht="15.6" x14ac:dyDescent="0.3">
      <c r="B1497" s="2" t="s">
        <v>522</v>
      </c>
      <c r="D1497" s="1">
        <v>4</v>
      </c>
      <c r="E1497" s="1">
        <v>9</v>
      </c>
      <c r="F1497" s="1">
        <v>2025</v>
      </c>
      <c r="G1497" s="20" t="s">
        <v>57</v>
      </c>
      <c r="H1497" s="3" t="s">
        <v>15</v>
      </c>
      <c r="I1497" s="3" t="s">
        <v>14</v>
      </c>
      <c r="J1497" s="1">
        <v>1</v>
      </c>
      <c r="K1497" s="1" t="s">
        <v>15</v>
      </c>
      <c r="L1497" s="1">
        <v>0</v>
      </c>
      <c r="M1497" s="28" t="s">
        <v>690</v>
      </c>
      <c r="N1497" s="1">
        <v>137</v>
      </c>
      <c r="P1497" s="18"/>
    </row>
    <row r="1498" spans="1:16" ht="15.6" x14ac:dyDescent="0.3">
      <c r="B1498" s="2" t="s">
        <v>400</v>
      </c>
      <c r="D1498" s="1">
        <v>8</v>
      </c>
      <c r="E1498" s="1">
        <v>9</v>
      </c>
      <c r="F1498" s="1">
        <v>2025</v>
      </c>
      <c r="G1498" s="19" t="s">
        <v>14</v>
      </c>
      <c r="H1498" s="1" t="s">
        <v>15</v>
      </c>
      <c r="I1498" s="3" t="s">
        <v>14</v>
      </c>
      <c r="J1498" s="1">
        <v>1</v>
      </c>
      <c r="K1498" s="1" t="s">
        <v>15</v>
      </c>
      <c r="L1498" s="1">
        <v>0</v>
      </c>
      <c r="M1498" s="2" t="s">
        <v>691</v>
      </c>
      <c r="N1498" s="1">
        <v>170</v>
      </c>
      <c r="P1498" s="18"/>
    </row>
    <row r="1499" spans="1:16" ht="15.6" x14ac:dyDescent="0.3">
      <c r="G1499" s="3"/>
      <c r="P1499" s="18"/>
    </row>
    <row r="1500" spans="1:16" ht="15.6" x14ac:dyDescent="0.3">
      <c r="B1500" s="1"/>
      <c r="G1500" s="19" t="s">
        <v>601</v>
      </c>
      <c r="P1500" s="18"/>
    </row>
    <row r="1501" spans="1:16" ht="15.6" x14ac:dyDescent="0.3">
      <c r="B1501" s="1"/>
      <c r="D1501" s="1">
        <v>13</v>
      </c>
      <c r="E1501" s="1">
        <v>9</v>
      </c>
      <c r="F1501" s="1">
        <v>2025</v>
      </c>
      <c r="G1501" s="20" t="s">
        <v>57</v>
      </c>
      <c r="H1501" s="3" t="s">
        <v>15</v>
      </c>
      <c r="I1501" s="2" t="s">
        <v>66</v>
      </c>
      <c r="J1501" s="1">
        <v>2</v>
      </c>
      <c r="K1501" s="1" t="s">
        <v>15</v>
      </c>
      <c r="L1501" s="1">
        <v>0</v>
      </c>
      <c r="M1501" s="28" t="s">
        <v>692</v>
      </c>
      <c r="N1501" s="1">
        <v>141</v>
      </c>
      <c r="P1501" s="18"/>
    </row>
    <row r="1502" spans="1:16" ht="15.6" x14ac:dyDescent="0.3">
      <c r="B1502" s="1"/>
      <c r="H1502" s="3"/>
      <c r="I1502" s="3"/>
      <c r="M1502" s="28"/>
      <c r="P1502" s="18"/>
    </row>
    <row r="1503" spans="1:16" ht="15.6" x14ac:dyDescent="0.3">
      <c r="B1503" s="1"/>
      <c r="G1503" s="19" t="s">
        <v>13</v>
      </c>
      <c r="P1503" s="18"/>
    </row>
    <row r="1504" spans="1:16" ht="15.6" x14ac:dyDescent="0.3">
      <c r="B1504" s="1"/>
      <c r="D1504" s="1">
        <v>11</v>
      </c>
      <c r="E1504" s="1">
        <v>9</v>
      </c>
      <c r="F1504" s="1">
        <v>2025</v>
      </c>
      <c r="G1504" s="20" t="s">
        <v>14</v>
      </c>
      <c r="H1504" s="3" t="s">
        <v>15</v>
      </c>
      <c r="I1504" s="3" t="s">
        <v>68</v>
      </c>
      <c r="J1504" s="1">
        <v>2</v>
      </c>
      <c r="K1504" s="1" t="s">
        <v>15</v>
      </c>
      <c r="L1504" s="1">
        <v>0</v>
      </c>
      <c r="M1504" s="28" t="s">
        <v>327</v>
      </c>
      <c r="N1504" s="1">
        <v>267</v>
      </c>
      <c r="P1504" s="18"/>
    </row>
    <row r="1505" spans="2:16" ht="15.6" x14ac:dyDescent="0.3">
      <c r="B1505" s="1"/>
      <c r="D1505" s="1">
        <v>13</v>
      </c>
      <c r="E1505" s="1">
        <v>9</v>
      </c>
      <c r="F1505" s="1">
        <v>2025</v>
      </c>
      <c r="G1505" s="20" t="s">
        <v>68</v>
      </c>
      <c r="H1505" s="3"/>
      <c r="I1505" s="3" t="s">
        <v>14</v>
      </c>
      <c r="J1505" s="1">
        <v>2</v>
      </c>
      <c r="K1505" s="1" t="s">
        <v>15</v>
      </c>
      <c r="L1505" s="1">
        <v>0</v>
      </c>
      <c r="M1505" s="28" t="s">
        <v>693</v>
      </c>
      <c r="N1505" s="1">
        <v>471</v>
      </c>
      <c r="P1505" s="18"/>
    </row>
    <row r="1506" spans="2:16" ht="15" customHeight="1" x14ac:dyDescent="0.3">
      <c r="D1506" s="1">
        <v>18</v>
      </c>
      <c r="E1506" s="1">
        <v>9</v>
      </c>
      <c r="F1506" s="1">
        <v>2025</v>
      </c>
      <c r="G1506" s="2" t="s">
        <v>14</v>
      </c>
      <c r="H1506" s="3" t="s">
        <v>15</v>
      </c>
      <c r="I1506" s="19" t="s">
        <v>68</v>
      </c>
      <c r="J1506" s="1">
        <v>1</v>
      </c>
      <c r="K1506" s="1" t="s">
        <v>15</v>
      </c>
      <c r="L1506" s="1">
        <v>2</v>
      </c>
      <c r="M1506" s="28" t="s">
        <v>694</v>
      </c>
      <c r="N1506" s="1">
        <v>380</v>
      </c>
      <c r="P1506" s="18"/>
    </row>
    <row r="1048574" ht="12.75" customHeight="1" x14ac:dyDescent="0.3"/>
    <row r="1048575" ht="12.75" customHeight="1" x14ac:dyDescent="0.3"/>
    <row r="1048576" ht="12.75" customHeight="1" x14ac:dyDescent="0.3"/>
  </sheetData>
  <pageMargins left="0.39374999999999999" right="0" top="0.98402777777777795" bottom="0.9840277777777779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48576"/>
  <sheetViews>
    <sheetView topLeftCell="A826" zoomScaleNormal="100" workbookViewId="0">
      <selection activeCell="E682" sqref="E682"/>
    </sheetView>
  </sheetViews>
  <sheetFormatPr defaultColWidth="8.5" defaultRowHeight="15" customHeight="1" x14ac:dyDescent="0.3"/>
  <cols>
    <col min="1" max="1" width="2.5" style="29" customWidth="1"/>
    <col min="2" max="2" width="22.59765625" style="3" customWidth="1"/>
    <col min="3" max="3" width="13.3984375" style="1" customWidth="1"/>
    <col min="4" max="4" width="12.8984375" style="3" customWidth="1"/>
    <col min="5" max="5" width="7.8984375" style="30" customWidth="1"/>
    <col min="6" max="6" width="0.69921875" style="1" customWidth="1"/>
    <col min="7" max="7" width="21.09765625" style="3" customWidth="1"/>
    <col min="8" max="8" width="13.3984375" style="1" customWidth="1"/>
    <col min="9" max="9" width="12.8984375" style="3" customWidth="1"/>
    <col min="10" max="10" width="7.8984375" style="1" customWidth="1"/>
    <col min="11" max="11" width="0.69921875" style="1" customWidth="1"/>
    <col min="12" max="12" width="21.09765625" style="3" customWidth="1"/>
    <col min="13" max="13" width="13.3984375" style="1" customWidth="1"/>
    <col min="14" max="14" width="12.8984375" style="3" customWidth="1"/>
    <col min="15" max="15" width="7.8984375" style="1" customWidth="1"/>
    <col min="16" max="16" width="0.69921875" style="1" customWidth="1"/>
    <col min="17" max="16384" width="8.5" style="29"/>
  </cols>
  <sheetData>
    <row r="1" spans="2:16" s="31" customFormat="1" ht="16.8" x14ac:dyDescent="0.3">
      <c r="B1" s="5" t="s">
        <v>695</v>
      </c>
      <c r="C1" s="6"/>
      <c r="D1" s="5"/>
      <c r="E1" s="32"/>
      <c r="F1" s="6"/>
      <c r="G1" s="9"/>
      <c r="H1" s="6"/>
      <c r="I1" s="5"/>
      <c r="J1" s="6"/>
      <c r="K1" s="6"/>
      <c r="L1" s="9"/>
      <c r="M1" s="6"/>
      <c r="N1" s="5"/>
      <c r="O1" s="6"/>
      <c r="P1" s="6"/>
    </row>
    <row r="3" spans="2:16" ht="15.6" x14ac:dyDescent="0.3">
      <c r="B3" s="33" t="s">
        <v>696</v>
      </c>
      <c r="C3" s="34" t="s">
        <v>697</v>
      </c>
      <c r="D3" s="35" t="s">
        <v>698</v>
      </c>
      <c r="E3" s="36" t="s">
        <v>699</v>
      </c>
      <c r="F3" s="16"/>
      <c r="G3" s="33" t="s">
        <v>700</v>
      </c>
      <c r="H3" s="34" t="s">
        <v>697</v>
      </c>
      <c r="I3" s="35" t="s">
        <v>698</v>
      </c>
      <c r="J3" s="36" t="s">
        <v>699</v>
      </c>
      <c r="K3" s="16"/>
      <c r="L3" s="33" t="s">
        <v>701</v>
      </c>
      <c r="M3" s="34" t="s">
        <v>697</v>
      </c>
      <c r="N3" s="35" t="s">
        <v>698</v>
      </c>
      <c r="O3" s="36" t="s">
        <v>699</v>
      </c>
      <c r="P3" s="16"/>
    </row>
    <row r="4" spans="2:16" ht="15.6" x14ac:dyDescent="0.3">
      <c r="B4" s="19" t="s">
        <v>3</v>
      </c>
      <c r="C4" s="17"/>
      <c r="D4" s="19"/>
      <c r="E4" s="37">
        <f>SUM(E5:E18)</f>
        <v>0</v>
      </c>
      <c r="F4" s="16"/>
      <c r="G4" s="19" t="s">
        <v>4</v>
      </c>
      <c r="H4" s="17"/>
      <c r="I4" s="19"/>
      <c r="J4" s="37">
        <f>SUM(J5:J18)</f>
        <v>0</v>
      </c>
      <c r="K4" s="16"/>
      <c r="L4" s="19" t="s">
        <v>5</v>
      </c>
      <c r="M4" s="17"/>
      <c r="N4" s="19"/>
      <c r="O4" s="37">
        <f>SUM(O5:O18)</f>
        <v>0</v>
      </c>
      <c r="P4" s="16"/>
    </row>
    <row r="5" spans="2:16" ht="15.6" x14ac:dyDescent="0.3">
      <c r="C5" s="38"/>
      <c r="E5" s="39"/>
      <c r="F5" s="18"/>
      <c r="H5" s="38"/>
      <c r="J5" s="39"/>
      <c r="K5" s="18"/>
      <c r="M5" s="38"/>
      <c r="O5" s="39"/>
      <c r="P5" s="18"/>
    </row>
    <row r="6" spans="2:16" ht="15.6" x14ac:dyDescent="0.3">
      <c r="C6" s="38"/>
      <c r="E6" s="39"/>
      <c r="F6" s="18"/>
      <c r="H6" s="38"/>
      <c r="J6" s="39"/>
      <c r="K6" s="18"/>
      <c r="M6" s="38"/>
      <c r="O6" s="39"/>
      <c r="P6" s="18"/>
    </row>
    <row r="7" spans="2:16" ht="15.6" x14ac:dyDescent="0.3">
      <c r="C7" s="38"/>
      <c r="E7" s="39"/>
      <c r="F7" s="18"/>
      <c r="H7" s="38"/>
      <c r="J7" s="39"/>
      <c r="K7" s="18"/>
      <c r="M7" s="38"/>
      <c r="O7" s="39"/>
      <c r="P7" s="18"/>
    </row>
    <row r="8" spans="2:16" ht="15.6" x14ac:dyDescent="0.3">
      <c r="C8" s="38"/>
      <c r="E8" s="39"/>
      <c r="F8" s="18"/>
      <c r="H8" s="38"/>
      <c r="J8" s="39"/>
      <c r="K8" s="18"/>
      <c r="M8" s="38"/>
      <c r="O8" s="39"/>
      <c r="P8" s="18"/>
    </row>
    <row r="9" spans="2:16" ht="15.6" x14ac:dyDescent="0.3">
      <c r="C9" s="38"/>
      <c r="E9" s="39"/>
      <c r="F9" s="18"/>
      <c r="H9" s="38"/>
      <c r="J9" s="39"/>
      <c r="K9" s="18"/>
      <c r="M9" s="38"/>
      <c r="O9" s="39"/>
      <c r="P9" s="18"/>
    </row>
    <row r="10" spans="2:16" ht="15.6" x14ac:dyDescent="0.3">
      <c r="C10" s="38"/>
      <c r="E10" s="39"/>
      <c r="F10" s="18"/>
      <c r="H10" s="38"/>
      <c r="J10" s="39"/>
      <c r="K10" s="18"/>
      <c r="M10" s="38"/>
      <c r="O10" s="39"/>
      <c r="P10" s="18"/>
    </row>
    <row r="11" spans="2:16" ht="15.6" x14ac:dyDescent="0.3">
      <c r="C11" s="38"/>
      <c r="E11" s="39"/>
      <c r="F11" s="18"/>
      <c r="H11" s="38"/>
      <c r="J11" s="39"/>
      <c r="K11" s="18"/>
      <c r="M11" s="38"/>
      <c r="O11" s="39"/>
      <c r="P11" s="18"/>
    </row>
    <row r="12" spans="2:16" ht="15.6" x14ac:dyDescent="0.3">
      <c r="C12" s="38"/>
      <c r="E12" s="39"/>
      <c r="F12" s="18"/>
      <c r="H12" s="38"/>
      <c r="J12" s="39"/>
      <c r="K12" s="18"/>
      <c r="M12" s="38"/>
      <c r="O12" s="39"/>
      <c r="P12" s="18"/>
    </row>
    <row r="13" spans="2:16" ht="15.6" x14ac:dyDescent="0.3">
      <c r="C13" s="38"/>
      <c r="E13" s="39"/>
      <c r="F13" s="18"/>
      <c r="H13" s="38"/>
      <c r="J13" s="39"/>
      <c r="K13" s="18"/>
      <c r="M13" s="38"/>
      <c r="O13" s="39"/>
      <c r="P13" s="18"/>
    </row>
    <row r="14" spans="2:16" ht="15.6" x14ac:dyDescent="0.3">
      <c r="C14" s="38"/>
      <c r="E14" s="39"/>
      <c r="F14" s="18"/>
      <c r="H14" s="38"/>
      <c r="J14" s="39"/>
      <c r="K14" s="18"/>
      <c r="M14" s="38"/>
      <c r="O14" s="39"/>
      <c r="P14" s="18"/>
    </row>
    <row r="15" spans="2:16" ht="15.6" x14ac:dyDescent="0.3">
      <c r="C15" s="38"/>
      <c r="E15" s="39"/>
      <c r="F15" s="18"/>
      <c r="H15" s="38"/>
      <c r="J15" s="39"/>
      <c r="K15" s="18"/>
      <c r="M15" s="38"/>
      <c r="O15" s="39"/>
      <c r="P15" s="18"/>
    </row>
    <row r="16" spans="2:16" ht="15.6" x14ac:dyDescent="0.3">
      <c r="C16" s="38"/>
      <c r="E16" s="39"/>
      <c r="F16" s="18"/>
      <c r="H16" s="38"/>
      <c r="J16" s="39"/>
      <c r="K16" s="18"/>
      <c r="M16" s="38"/>
      <c r="O16" s="39"/>
      <c r="P16" s="18"/>
    </row>
    <row r="17" spans="2:16" ht="15.6" x14ac:dyDescent="0.3">
      <c r="C17" s="38"/>
      <c r="E17" s="39"/>
      <c r="F17" s="18"/>
      <c r="H17" s="38"/>
      <c r="J17" s="39"/>
      <c r="K17" s="18"/>
      <c r="M17" s="38"/>
      <c r="O17" s="39"/>
      <c r="P17" s="18"/>
    </row>
    <row r="18" spans="2:16" ht="15.6" x14ac:dyDescent="0.3">
      <c r="C18" s="38"/>
      <c r="E18" s="39"/>
      <c r="F18" s="18"/>
      <c r="H18" s="38"/>
      <c r="J18" s="39"/>
      <c r="K18" s="18"/>
      <c r="M18" s="38"/>
      <c r="O18" s="39"/>
      <c r="P18" s="18"/>
    </row>
    <row r="19" spans="2:16" ht="15.6" x14ac:dyDescent="0.3">
      <c r="B19" s="33" t="s">
        <v>702</v>
      </c>
      <c r="C19" s="34" t="s">
        <v>697</v>
      </c>
      <c r="D19" s="35" t="s">
        <v>698</v>
      </c>
      <c r="E19" s="36" t="s">
        <v>699</v>
      </c>
      <c r="F19" s="16"/>
      <c r="G19" s="33" t="s">
        <v>703</v>
      </c>
      <c r="H19" s="34" t="s">
        <v>697</v>
      </c>
      <c r="I19" s="35" t="s">
        <v>698</v>
      </c>
      <c r="J19" s="36" t="s">
        <v>699</v>
      </c>
      <c r="K19" s="16"/>
      <c r="L19" s="33" t="s">
        <v>704</v>
      </c>
      <c r="M19" s="34" t="s">
        <v>697</v>
      </c>
      <c r="N19" s="35" t="s">
        <v>698</v>
      </c>
      <c r="O19" s="36" t="s">
        <v>699</v>
      </c>
      <c r="P19" s="16"/>
    </row>
    <row r="20" spans="2:16" ht="15.6" x14ac:dyDescent="0.3">
      <c r="B20" s="19" t="s">
        <v>3</v>
      </c>
      <c r="C20" s="38"/>
      <c r="D20" s="19"/>
      <c r="E20" s="37">
        <f>SUM(E21:E35)</f>
        <v>2225.6999999999998</v>
      </c>
      <c r="F20" s="16"/>
      <c r="G20" s="19" t="s">
        <v>8</v>
      </c>
      <c r="H20" s="40"/>
      <c r="I20" s="19"/>
      <c r="J20" s="37">
        <f>SUM(J21:J35)</f>
        <v>0</v>
      </c>
      <c r="K20" s="16"/>
      <c r="L20" s="19" t="s">
        <v>9</v>
      </c>
      <c r="M20" s="38"/>
      <c r="N20" s="19"/>
      <c r="O20" s="37">
        <f>SUM(O21:O35)</f>
        <v>0</v>
      </c>
      <c r="P20" s="16"/>
    </row>
    <row r="21" spans="2:16" ht="15.6" x14ac:dyDescent="0.3">
      <c r="B21" s="3" t="s">
        <v>705</v>
      </c>
      <c r="C21" s="38">
        <v>23090</v>
      </c>
      <c r="D21" s="41"/>
      <c r="E21" s="39">
        <v>1844.3</v>
      </c>
      <c r="F21" s="18"/>
      <c r="H21" s="38"/>
      <c r="J21" s="39"/>
      <c r="K21" s="18"/>
      <c r="M21" s="38"/>
      <c r="O21" s="39"/>
      <c r="P21" s="18"/>
    </row>
    <row r="22" spans="2:16" ht="15.6" x14ac:dyDescent="0.3">
      <c r="B22" s="3" t="s">
        <v>706</v>
      </c>
      <c r="C22" s="38"/>
      <c r="D22" s="41"/>
      <c r="E22" s="39">
        <v>244</v>
      </c>
      <c r="F22" s="18"/>
      <c r="H22" s="38"/>
      <c r="J22" s="39"/>
      <c r="K22" s="18"/>
      <c r="M22" s="38"/>
      <c r="O22" s="39"/>
      <c r="P22" s="18"/>
    </row>
    <row r="23" spans="2:16" ht="15.6" x14ac:dyDescent="0.3">
      <c r="B23" s="3" t="s">
        <v>707</v>
      </c>
      <c r="C23" s="38">
        <v>22403</v>
      </c>
      <c r="D23" s="41"/>
      <c r="E23" s="39">
        <v>54.3</v>
      </c>
      <c r="F23" s="18"/>
      <c r="H23" s="38"/>
      <c r="J23" s="39"/>
      <c r="K23" s="18"/>
      <c r="M23" s="38"/>
      <c r="O23" s="39"/>
      <c r="P23" s="18"/>
    </row>
    <row r="24" spans="2:16" ht="15.6" x14ac:dyDescent="0.3">
      <c r="B24" s="3" t="s">
        <v>708</v>
      </c>
      <c r="C24" s="38">
        <v>23317</v>
      </c>
      <c r="D24" s="41"/>
      <c r="E24" s="39">
        <v>44.7</v>
      </c>
      <c r="F24" s="18"/>
      <c r="H24" s="38"/>
      <c r="J24" s="39"/>
      <c r="K24" s="18"/>
      <c r="M24" s="38"/>
      <c r="O24" s="39"/>
      <c r="P24" s="18"/>
    </row>
    <row r="25" spans="2:16" ht="15.6" x14ac:dyDescent="0.3">
      <c r="B25" s="3" t="s">
        <v>709</v>
      </c>
      <c r="C25" s="38">
        <v>22970</v>
      </c>
      <c r="D25" s="41"/>
      <c r="E25" s="39">
        <v>19.7</v>
      </c>
      <c r="F25" s="18"/>
      <c r="H25" s="38"/>
      <c r="J25" s="39"/>
      <c r="K25" s="18"/>
      <c r="M25" s="38"/>
      <c r="O25" s="39"/>
      <c r="P25" s="18"/>
    </row>
    <row r="26" spans="2:16" ht="15.6" x14ac:dyDescent="0.3">
      <c r="B26" s="3" t="s">
        <v>710</v>
      </c>
      <c r="C26" s="38"/>
      <c r="D26" s="41"/>
      <c r="E26" s="39">
        <v>16.7</v>
      </c>
      <c r="F26" s="18"/>
      <c r="H26" s="38"/>
      <c r="J26" s="39"/>
      <c r="K26" s="18"/>
      <c r="M26" s="38"/>
      <c r="O26" s="39"/>
      <c r="P26" s="18"/>
    </row>
    <row r="27" spans="2:16" ht="15.6" x14ac:dyDescent="0.3">
      <c r="B27" s="3" t="s">
        <v>711</v>
      </c>
      <c r="C27" s="38"/>
      <c r="D27" s="41"/>
      <c r="E27" s="39">
        <v>2</v>
      </c>
      <c r="F27" s="18"/>
      <c r="H27" s="38"/>
      <c r="J27" s="39"/>
      <c r="K27" s="18"/>
      <c r="M27" s="38"/>
      <c r="O27" s="39"/>
      <c r="P27" s="18"/>
    </row>
    <row r="28" spans="2:16" ht="15.6" x14ac:dyDescent="0.3">
      <c r="B28" s="42" t="s">
        <v>712</v>
      </c>
      <c r="C28" s="38"/>
      <c r="E28" s="39"/>
      <c r="F28" s="18"/>
      <c r="H28" s="38"/>
      <c r="J28" s="39"/>
      <c r="K28" s="18"/>
      <c r="M28" s="38"/>
      <c r="O28" s="39"/>
      <c r="P28" s="18"/>
    </row>
    <row r="29" spans="2:16" ht="15.6" x14ac:dyDescent="0.3">
      <c r="B29" s="3" t="s">
        <v>713</v>
      </c>
      <c r="C29" s="38"/>
      <c r="E29" s="39"/>
      <c r="F29" s="18"/>
      <c r="H29" s="38"/>
      <c r="J29" s="39"/>
      <c r="K29" s="18"/>
      <c r="M29" s="38"/>
      <c r="O29" s="39"/>
      <c r="P29" s="18"/>
    </row>
    <row r="30" spans="2:16" ht="15.6" x14ac:dyDescent="0.3">
      <c r="B30" s="3" t="s">
        <v>714</v>
      </c>
      <c r="C30" s="38"/>
      <c r="E30" s="39"/>
      <c r="F30" s="18"/>
      <c r="H30" s="38"/>
      <c r="J30" s="39"/>
      <c r="K30" s="18"/>
      <c r="M30" s="38"/>
      <c r="O30" s="39"/>
      <c r="P30" s="18"/>
    </row>
    <row r="31" spans="2:16" ht="15.6" x14ac:dyDescent="0.3">
      <c r="B31" s="3" t="s">
        <v>715</v>
      </c>
      <c r="C31" s="38"/>
      <c r="E31" s="39"/>
      <c r="F31" s="18"/>
      <c r="H31" s="38"/>
      <c r="J31" s="39"/>
      <c r="K31" s="18"/>
      <c r="M31" s="38"/>
      <c r="O31" s="39"/>
      <c r="P31" s="18"/>
    </row>
    <row r="32" spans="2:16" ht="15.6" x14ac:dyDescent="0.3">
      <c r="B32" s="3" t="s">
        <v>716</v>
      </c>
      <c r="C32" s="38"/>
      <c r="E32" s="39"/>
      <c r="F32" s="18"/>
      <c r="H32" s="38"/>
      <c r="J32" s="39"/>
      <c r="K32" s="18"/>
      <c r="M32" s="38"/>
      <c r="O32" s="39"/>
      <c r="P32" s="18"/>
    </row>
    <row r="33" spans="2:16" ht="15.6" x14ac:dyDescent="0.3">
      <c r="B33" s="3" t="s">
        <v>717</v>
      </c>
      <c r="C33" s="38"/>
      <c r="E33" s="39"/>
      <c r="F33" s="18"/>
      <c r="H33" s="38"/>
      <c r="J33" s="39"/>
      <c r="K33" s="18"/>
      <c r="M33" s="38"/>
      <c r="O33" s="39"/>
      <c r="P33" s="18"/>
    </row>
    <row r="34" spans="2:16" ht="15.6" x14ac:dyDescent="0.3">
      <c r="C34" s="38"/>
      <c r="E34" s="39"/>
      <c r="F34" s="18"/>
      <c r="H34" s="38"/>
      <c r="J34" s="39"/>
      <c r="K34" s="18"/>
      <c r="M34" s="38"/>
      <c r="O34" s="39"/>
      <c r="P34" s="18"/>
    </row>
    <row r="35" spans="2:16" ht="15.6" x14ac:dyDescent="0.3">
      <c r="C35" s="38"/>
      <c r="E35" s="39"/>
      <c r="F35" s="18"/>
      <c r="H35" s="38"/>
      <c r="J35" s="39"/>
      <c r="K35" s="18"/>
      <c r="M35" s="38"/>
      <c r="O35" s="39"/>
      <c r="P35" s="18"/>
    </row>
    <row r="36" spans="2:16" ht="15.6" x14ac:dyDescent="0.3">
      <c r="B36" s="33" t="s">
        <v>718</v>
      </c>
      <c r="C36" s="34" t="s">
        <v>697</v>
      </c>
      <c r="D36" s="35" t="s">
        <v>698</v>
      </c>
      <c r="E36" s="36" t="s">
        <v>699</v>
      </c>
      <c r="F36" s="16"/>
      <c r="G36" s="33" t="s">
        <v>719</v>
      </c>
      <c r="H36" s="34" t="s">
        <v>697</v>
      </c>
      <c r="I36" s="35" t="s">
        <v>698</v>
      </c>
      <c r="J36" s="36" t="s">
        <v>699</v>
      </c>
      <c r="K36" s="16"/>
      <c r="L36" s="33" t="s">
        <v>720</v>
      </c>
      <c r="M36" s="34" t="s">
        <v>697</v>
      </c>
      <c r="N36" s="35" t="s">
        <v>698</v>
      </c>
      <c r="O36" s="36" t="s">
        <v>699</v>
      </c>
      <c r="P36" s="16"/>
    </row>
    <row r="37" spans="2:16" ht="15.6" x14ac:dyDescent="0.3">
      <c r="B37" s="19" t="s">
        <v>12</v>
      </c>
      <c r="C37" s="38"/>
      <c r="D37" s="19"/>
      <c r="E37" s="37">
        <f>SUM(E38:E50)</f>
        <v>0</v>
      </c>
      <c r="F37" s="16"/>
      <c r="G37" s="19" t="s">
        <v>8</v>
      </c>
      <c r="H37" s="40"/>
      <c r="I37" s="19"/>
      <c r="J37" s="37">
        <f>SUM(J38:J50)</f>
        <v>0</v>
      </c>
      <c r="K37" s="16"/>
      <c r="L37" s="19" t="s">
        <v>9</v>
      </c>
      <c r="M37" s="38"/>
      <c r="N37" s="19"/>
      <c r="O37" s="37">
        <f>SUM(O38:O50)</f>
        <v>0</v>
      </c>
      <c r="P37" s="16"/>
    </row>
    <row r="38" spans="2:16" ht="15.6" x14ac:dyDescent="0.3">
      <c r="C38" s="38"/>
      <c r="E38" s="39"/>
      <c r="F38" s="18"/>
      <c r="H38" s="38"/>
      <c r="J38" s="39"/>
      <c r="K38" s="18"/>
      <c r="M38" s="38"/>
      <c r="O38" s="39"/>
      <c r="P38" s="18"/>
    </row>
    <row r="39" spans="2:16" ht="15.6" x14ac:dyDescent="0.3">
      <c r="C39" s="38"/>
      <c r="E39" s="39"/>
      <c r="F39" s="18"/>
      <c r="H39" s="38"/>
      <c r="J39" s="39"/>
      <c r="K39" s="18"/>
      <c r="M39" s="38"/>
      <c r="O39" s="39"/>
      <c r="P39" s="18"/>
    </row>
    <row r="40" spans="2:16" ht="15.6" x14ac:dyDescent="0.3">
      <c r="C40" s="38"/>
      <c r="E40" s="39"/>
      <c r="F40" s="18"/>
      <c r="H40" s="38"/>
      <c r="J40" s="39"/>
      <c r="K40" s="18"/>
      <c r="M40" s="38"/>
      <c r="O40" s="39"/>
      <c r="P40" s="18"/>
    </row>
    <row r="41" spans="2:16" ht="15.6" x14ac:dyDescent="0.3">
      <c r="C41" s="38"/>
      <c r="E41" s="39"/>
      <c r="F41" s="18"/>
      <c r="H41" s="38"/>
      <c r="J41" s="39"/>
      <c r="K41" s="18"/>
      <c r="M41" s="38"/>
      <c r="O41" s="39"/>
      <c r="P41" s="18"/>
    </row>
    <row r="42" spans="2:16" ht="15.6" x14ac:dyDescent="0.3">
      <c r="C42" s="38"/>
      <c r="E42" s="39"/>
      <c r="F42" s="18"/>
      <c r="H42" s="38"/>
      <c r="J42" s="39"/>
      <c r="K42" s="18"/>
      <c r="M42" s="38"/>
      <c r="O42" s="39"/>
      <c r="P42" s="18"/>
    </row>
    <row r="43" spans="2:16" ht="15.6" x14ac:dyDescent="0.3">
      <c r="C43" s="38"/>
      <c r="E43" s="39"/>
      <c r="F43" s="18"/>
      <c r="H43" s="38"/>
      <c r="J43" s="39"/>
      <c r="K43" s="18"/>
      <c r="M43" s="38"/>
      <c r="O43" s="39"/>
      <c r="P43" s="18"/>
    </row>
    <row r="44" spans="2:16" ht="15.6" x14ac:dyDescent="0.3">
      <c r="C44" s="38"/>
      <c r="E44" s="39"/>
      <c r="F44" s="18"/>
      <c r="H44" s="38"/>
      <c r="J44" s="39"/>
      <c r="K44" s="18"/>
      <c r="M44" s="38"/>
      <c r="O44" s="39"/>
      <c r="P44" s="18"/>
    </row>
    <row r="45" spans="2:16" ht="15.6" x14ac:dyDescent="0.3">
      <c r="C45" s="38"/>
      <c r="E45" s="39"/>
      <c r="F45" s="18"/>
      <c r="H45" s="38"/>
      <c r="J45" s="39"/>
      <c r="K45" s="18"/>
      <c r="M45" s="38"/>
      <c r="O45" s="39"/>
      <c r="P45" s="18"/>
    </row>
    <row r="46" spans="2:16" ht="15.6" x14ac:dyDescent="0.3">
      <c r="C46" s="38"/>
      <c r="E46" s="39"/>
      <c r="F46" s="18"/>
      <c r="H46" s="38"/>
      <c r="J46" s="39"/>
      <c r="K46" s="18"/>
      <c r="M46" s="38"/>
      <c r="O46" s="39"/>
      <c r="P46" s="18"/>
    </row>
    <row r="47" spans="2:16" ht="15.6" x14ac:dyDescent="0.3">
      <c r="C47" s="38"/>
      <c r="E47" s="39"/>
      <c r="F47" s="18"/>
      <c r="H47" s="38"/>
      <c r="J47" s="39"/>
      <c r="K47" s="18"/>
      <c r="M47" s="38"/>
      <c r="O47" s="39"/>
      <c r="P47" s="18"/>
    </row>
    <row r="48" spans="2:16" ht="15.6" x14ac:dyDescent="0.3">
      <c r="C48" s="38"/>
      <c r="E48" s="39"/>
      <c r="F48" s="18"/>
      <c r="H48" s="38"/>
      <c r="J48" s="39"/>
      <c r="K48" s="18"/>
      <c r="M48" s="38"/>
      <c r="O48" s="39"/>
      <c r="P48" s="18"/>
    </row>
    <row r="49" spans="2:16" ht="15.6" x14ac:dyDescent="0.3">
      <c r="C49" s="38"/>
      <c r="E49" s="39"/>
      <c r="F49" s="18"/>
      <c r="H49" s="38"/>
      <c r="J49" s="39"/>
      <c r="K49" s="18"/>
      <c r="M49" s="38"/>
      <c r="O49" s="39"/>
      <c r="P49" s="18"/>
    </row>
    <row r="50" spans="2:16" ht="15.6" x14ac:dyDescent="0.3">
      <c r="C50" s="38"/>
      <c r="E50" s="39"/>
      <c r="F50" s="18"/>
      <c r="H50" s="38"/>
      <c r="J50" s="39"/>
      <c r="K50" s="18"/>
      <c r="M50" s="38"/>
      <c r="O50" s="39"/>
      <c r="P50" s="18"/>
    </row>
    <row r="51" spans="2:16" ht="15.6" x14ac:dyDescent="0.3">
      <c r="B51" s="33" t="s">
        <v>721</v>
      </c>
      <c r="C51" s="34" t="s">
        <v>697</v>
      </c>
      <c r="D51" s="35" t="s">
        <v>698</v>
      </c>
      <c r="E51" s="36" t="s">
        <v>699</v>
      </c>
      <c r="F51" s="16"/>
      <c r="G51" s="33" t="s">
        <v>722</v>
      </c>
      <c r="H51" s="34" t="s">
        <v>697</v>
      </c>
      <c r="I51" s="35" t="s">
        <v>698</v>
      </c>
      <c r="J51" s="36" t="s">
        <v>699</v>
      </c>
      <c r="K51" s="16"/>
      <c r="L51" s="33" t="s">
        <v>723</v>
      </c>
      <c r="M51" s="34" t="s">
        <v>697</v>
      </c>
      <c r="N51" s="35" t="s">
        <v>698</v>
      </c>
      <c r="O51" s="36" t="s">
        <v>699</v>
      </c>
      <c r="P51" s="16"/>
    </row>
    <row r="52" spans="2:16" ht="15.6" x14ac:dyDescent="0.3">
      <c r="B52" s="19" t="s">
        <v>19</v>
      </c>
      <c r="C52" s="38"/>
      <c r="D52" s="19"/>
      <c r="E52" s="37">
        <f>SUM(E53:E67)+0.1</f>
        <v>6469.3000000000011</v>
      </c>
      <c r="F52" s="16"/>
      <c r="G52" s="19" t="s">
        <v>8</v>
      </c>
      <c r="H52" s="40"/>
      <c r="I52" s="19"/>
      <c r="J52" s="37">
        <f>SUM(J53:J67)</f>
        <v>0</v>
      </c>
      <c r="K52" s="16"/>
      <c r="L52" s="19" t="s">
        <v>12</v>
      </c>
      <c r="M52" s="38"/>
      <c r="N52" s="19"/>
      <c r="O52" s="37">
        <f>SUM(O53:O67)</f>
        <v>0</v>
      </c>
      <c r="P52" s="16"/>
    </row>
    <row r="53" spans="2:16" ht="15.6" x14ac:dyDescent="0.3">
      <c r="B53" s="3" t="s">
        <v>724</v>
      </c>
      <c r="C53" s="38">
        <v>23407</v>
      </c>
      <c r="D53" s="41"/>
      <c r="E53" s="39">
        <v>1355.3</v>
      </c>
      <c r="F53" s="18"/>
      <c r="H53" s="38"/>
      <c r="J53" s="39"/>
      <c r="K53" s="18"/>
      <c r="M53" s="38"/>
      <c r="O53" s="39"/>
      <c r="P53" s="18"/>
    </row>
    <row r="54" spans="2:16" ht="15.6" x14ac:dyDescent="0.3">
      <c r="B54" s="3" t="s">
        <v>725</v>
      </c>
      <c r="C54" s="38">
        <v>23876</v>
      </c>
      <c r="D54" s="41"/>
      <c r="E54" s="39">
        <v>982.3</v>
      </c>
      <c r="F54" s="18"/>
      <c r="H54" s="38"/>
      <c r="J54" s="39"/>
      <c r="K54" s="18"/>
      <c r="M54" s="38"/>
      <c r="O54" s="39"/>
      <c r="P54" s="18"/>
    </row>
    <row r="55" spans="2:16" ht="15.6" x14ac:dyDescent="0.3">
      <c r="B55" s="3" t="s">
        <v>726</v>
      </c>
      <c r="C55" s="38">
        <v>24005</v>
      </c>
      <c r="D55" s="41"/>
      <c r="E55" s="39">
        <v>815.7</v>
      </c>
      <c r="F55" s="18"/>
      <c r="H55" s="38"/>
      <c r="J55" s="39"/>
      <c r="K55" s="18"/>
      <c r="M55" s="38"/>
      <c r="O55" s="39"/>
      <c r="P55" s="18"/>
    </row>
    <row r="56" spans="2:16" ht="15.6" x14ac:dyDescent="0.3">
      <c r="B56" s="3" t="s">
        <v>727</v>
      </c>
      <c r="C56" s="38">
        <v>23525</v>
      </c>
      <c r="D56" s="41"/>
      <c r="E56" s="39">
        <v>808</v>
      </c>
      <c r="F56" s="18"/>
      <c r="H56" s="38"/>
      <c r="J56" s="39"/>
      <c r="K56" s="18"/>
      <c r="M56" s="38"/>
      <c r="O56" s="39"/>
      <c r="P56" s="18"/>
    </row>
    <row r="57" spans="2:16" ht="15.6" x14ac:dyDescent="0.3">
      <c r="B57" s="3" t="s">
        <v>728</v>
      </c>
      <c r="C57" s="38">
        <v>23425</v>
      </c>
      <c r="D57" s="41"/>
      <c r="E57" s="39">
        <v>690.3</v>
      </c>
      <c r="F57" s="18"/>
      <c r="H57" s="38"/>
      <c r="J57" s="39"/>
      <c r="K57" s="18"/>
      <c r="M57" s="38"/>
      <c r="O57" s="39"/>
      <c r="P57" s="18"/>
    </row>
    <row r="58" spans="2:16" ht="15.6" x14ac:dyDescent="0.3">
      <c r="B58" s="3" t="s">
        <v>729</v>
      </c>
      <c r="C58" s="38">
        <v>24113</v>
      </c>
      <c r="D58" s="41"/>
      <c r="E58" s="39">
        <v>644</v>
      </c>
      <c r="F58" s="18"/>
      <c r="H58" s="38"/>
      <c r="J58" s="39"/>
      <c r="K58" s="18"/>
      <c r="M58" s="38"/>
      <c r="O58" s="39"/>
      <c r="P58" s="18"/>
    </row>
    <row r="59" spans="2:16" ht="15.6" x14ac:dyDescent="0.3">
      <c r="B59" s="3" t="s">
        <v>730</v>
      </c>
      <c r="C59" s="38">
        <v>23997</v>
      </c>
      <c r="D59" s="41"/>
      <c r="E59" s="39">
        <v>632.70000000000005</v>
      </c>
      <c r="F59" s="18"/>
      <c r="H59" s="38"/>
      <c r="J59" s="39"/>
      <c r="K59" s="18"/>
      <c r="M59" s="38"/>
      <c r="O59" s="39"/>
      <c r="P59" s="18"/>
    </row>
    <row r="60" spans="2:16" ht="15.6" x14ac:dyDescent="0.3">
      <c r="B60" s="3" t="s">
        <v>731</v>
      </c>
      <c r="C60" s="38" t="s">
        <v>732</v>
      </c>
      <c r="D60" s="41"/>
      <c r="E60" s="39">
        <v>434.3</v>
      </c>
      <c r="F60" s="18"/>
      <c r="H60" s="38"/>
      <c r="J60" s="39"/>
      <c r="K60" s="18"/>
      <c r="M60" s="38"/>
      <c r="O60" s="39"/>
      <c r="P60" s="18"/>
    </row>
    <row r="61" spans="2:16" ht="15.6" x14ac:dyDescent="0.3">
      <c r="B61" s="3" t="s">
        <v>733</v>
      </c>
      <c r="C61" s="38" t="s">
        <v>732</v>
      </c>
      <c r="D61" s="41"/>
      <c r="E61" s="39">
        <v>60.3</v>
      </c>
      <c r="F61" s="18"/>
      <c r="H61" s="38"/>
      <c r="J61" s="39"/>
      <c r="K61" s="18"/>
      <c r="M61" s="38"/>
      <c r="O61" s="39"/>
      <c r="P61" s="18"/>
    </row>
    <row r="62" spans="2:16" ht="15.6" x14ac:dyDescent="0.3">
      <c r="B62" s="3" t="s">
        <v>734</v>
      </c>
      <c r="C62" s="38">
        <v>23015</v>
      </c>
      <c r="D62" s="41"/>
      <c r="E62" s="39">
        <v>46.3</v>
      </c>
      <c r="F62" s="18"/>
      <c r="H62" s="38"/>
      <c r="J62" s="39"/>
      <c r="K62" s="18"/>
      <c r="M62" s="38"/>
      <c r="O62" s="39"/>
      <c r="P62" s="18"/>
    </row>
    <row r="63" spans="2:16" ht="15.6" x14ac:dyDescent="0.3">
      <c r="B63" s="3" t="s">
        <v>735</v>
      </c>
      <c r="C63" s="38"/>
      <c r="E63" s="39"/>
      <c r="F63" s="18"/>
      <c r="H63" s="38"/>
      <c r="J63" s="39"/>
      <c r="K63" s="18"/>
      <c r="M63" s="38"/>
      <c r="O63" s="39"/>
      <c r="P63" s="18"/>
    </row>
    <row r="64" spans="2:16" ht="15.6" x14ac:dyDescent="0.3">
      <c r="B64" s="3" t="s">
        <v>736</v>
      </c>
      <c r="C64" s="38"/>
      <c r="E64" s="39"/>
      <c r="F64" s="18"/>
      <c r="H64" s="38"/>
      <c r="J64" s="39"/>
      <c r="K64" s="18"/>
      <c r="M64" s="38"/>
      <c r="O64" s="39"/>
      <c r="P64" s="18"/>
    </row>
    <row r="65" spans="2:16" ht="15.6" x14ac:dyDescent="0.3">
      <c r="B65" s="3" t="s">
        <v>737</v>
      </c>
      <c r="C65" s="38"/>
      <c r="E65" s="39"/>
      <c r="F65" s="18"/>
      <c r="H65" s="38"/>
      <c r="J65" s="39"/>
      <c r="K65" s="18"/>
      <c r="M65" s="38"/>
      <c r="O65" s="39"/>
      <c r="P65" s="18"/>
    </row>
    <row r="66" spans="2:16" ht="15.6" x14ac:dyDescent="0.3">
      <c r="C66" s="38"/>
      <c r="E66" s="39"/>
      <c r="F66" s="18"/>
      <c r="H66" s="38"/>
      <c r="J66" s="39"/>
      <c r="K66" s="18"/>
      <c r="M66" s="38"/>
      <c r="O66" s="39"/>
      <c r="P66" s="18"/>
    </row>
    <row r="67" spans="2:16" ht="15.6" x14ac:dyDescent="0.3">
      <c r="C67" s="38"/>
      <c r="E67" s="39"/>
      <c r="F67" s="18"/>
      <c r="H67" s="38"/>
      <c r="J67" s="39"/>
      <c r="K67" s="18"/>
      <c r="M67" s="38"/>
      <c r="O67" s="39"/>
      <c r="P67" s="18"/>
    </row>
    <row r="68" spans="2:16" ht="15.6" x14ac:dyDescent="0.3">
      <c r="C68" s="38"/>
      <c r="E68" s="39"/>
      <c r="F68" s="18"/>
      <c r="H68" s="38"/>
      <c r="J68" s="39"/>
      <c r="K68" s="18"/>
      <c r="M68" s="38"/>
      <c r="O68" s="39"/>
      <c r="P68" s="18"/>
    </row>
    <row r="69" spans="2:16" ht="15.6" x14ac:dyDescent="0.3">
      <c r="B69" s="33" t="s">
        <v>738</v>
      </c>
      <c r="C69" s="34" t="s">
        <v>697</v>
      </c>
      <c r="D69" s="35" t="s">
        <v>698</v>
      </c>
      <c r="E69" s="36" t="s">
        <v>699</v>
      </c>
      <c r="F69" s="16"/>
      <c r="G69" s="33" t="s">
        <v>739</v>
      </c>
      <c r="H69" s="34" t="s">
        <v>697</v>
      </c>
      <c r="I69" s="35" t="s">
        <v>698</v>
      </c>
      <c r="J69" s="36" t="s">
        <v>699</v>
      </c>
      <c r="K69" s="16"/>
      <c r="L69" s="33" t="s">
        <v>740</v>
      </c>
      <c r="M69" s="34" t="s">
        <v>697</v>
      </c>
      <c r="N69" s="35" t="s">
        <v>698</v>
      </c>
      <c r="O69" s="36" t="s">
        <v>699</v>
      </c>
      <c r="P69" s="16"/>
    </row>
    <row r="70" spans="2:16" ht="15.6" x14ac:dyDescent="0.3">
      <c r="B70" s="19" t="s">
        <v>19</v>
      </c>
      <c r="C70" s="38"/>
      <c r="D70" s="19"/>
      <c r="E70" s="37">
        <f>SUM(E71:E85)+0.1</f>
        <v>6423.0000000000009</v>
      </c>
      <c r="F70" s="16"/>
      <c r="G70" s="19" t="s">
        <v>8</v>
      </c>
      <c r="H70" s="40"/>
      <c r="I70" s="19"/>
      <c r="J70" s="37">
        <f>SUM(J71:J85)</f>
        <v>0</v>
      </c>
      <c r="K70" s="16"/>
      <c r="L70" s="19" t="s">
        <v>12</v>
      </c>
      <c r="M70" s="38"/>
      <c r="N70" s="19"/>
      <c r="O70" s="37">
        <f>SUM(O71:O85)</f>
        <v>0</v>
      </c>
      <c r="P70" s="16"/>
    </row>
    <row r="71" spans="2:16" ht="15.6" x14ac:dyDescent="0.3">
      <c r="B71" s="3" t="s">
        <v>724</v>
      </c>
      <c r="C71" s="38">
        <v>23407</v>
      </c>
      <c r="D71" s="41"/>
      <c r="E71" s="39">
        <v>1355.3</v>
      </c>
      <c r="F71" s="18"/>
      <c r="H71" s="38"/>
      <c r="J71" s="39"/>
      <c r="K71" s="18"/>
      <c r="M71" s="38"/>
      <c r="O71" s="39"/>
      <c r="P71" s="18"/>
    </row>
    <row r="72" spans="2:16" ht="15.6" x14ac:dyDescent="0.3">
      <c r="B72" s="3" t="s">
        <v>725</v>
      </c>
      <c r="C72" s="38">
        <v>23876</v>
      </c>
      <c r="D72" s="41"/>
      <c r="E72" s="39">
        <v>982.3</v>
      </c>
      <c r="F72" s="18"/>
      <c r="H72" s="38"/>
      <c r="J72" s="39"/>
      <c r="K72" s="18"/>
      <c r="M72" s="38"/>
      <c r="O72" s="39"/>
      <c r="P72" s="18"/>
    </row>
    <row r="73" spans="2:16" ht="15.6" x14ac:dyDescent="0.3">
      <c r="B73" s="3" t="s">
        <v>726</v>
      </c>
      <c r="C73" s="38">
        <v>24005</v>
      </c>
      <c r="D73" s="41"/>
      <c r="E73" s="39">
        <v>815.7</v>
      </c>
      <c r="F73" s="18"/>
      <c r="H73" s="38"/>
      <c r="J73" s="39"/>
      <c r="K73" s="18"/>
      <c r="M73" s="38"/>
      <c r="O73" s="39"/>
      <c r="P73" s="18"/>
    </row>
    <row r="74" spans="2:16" ht="15.6" x14ac:dyDescent="0.3">
      <c r="B74" s="3" t="s">
        <v>727</v>
      </c>
      <c r="C74" s="38">
        <v>23525</v>
      </c>
      <c r="D74" s="41"/>
      <c r="E74" s="39">
        <v>808</v>
      </c>
      <c r="F74" s="18"/>
      <c r="H74" s="38"/>
      <c r="J74" s="39"/>
      <c r="K74" s="18"/>
      <c r="M74" s="38"/>
      <c r="O74" s="39"/>
      <c r="P74" s="18"/>
    </row>
    <row r="75" spans="2:16" ht="15.6" x14ac:dyDescent="0.3">
      <c r="B75" s="3" t="s">
        <v>728</v>
      </c>
      <c r="C75" s="38">
        <v>23425</v>
      </c>
      <c r="D75" s="41"/>
      <c r="E75" s="39">
        <v>690.3</v>
      </c>
      <c r="F75" s="18"/>
      <c r="H75" s="38"/>
      <c r="J75" s="39"/>
      <c r="K75" s="18"/>
      <c r="M75" s="38"/>
      <c r="O75" s="39"/>
      <c r="P75" s="18"/>
    </row>
    <row r="76" spans="2:16" ht="15.6" x14ac:dyDescent="0.3">
      <c r="B76" s="3" t="s">
        <v>729</v>
      </c>
      <c r="C76" s="38">
        <v>24113</v>
      </c>
      <c r="D76" s="41"/>
      <c r="E76" s="39">
        <v>644</v>
      </c>
      <c r="F76" s="18"/>
      <c r="H76" s="38"/>
      <c r="J76" s="39"/>
      <c r="K76" s="18"/>
      <c r="M76" s="38"/>
      <c r="O76" s="39"/>
      <c r="P76" s="18"/>
    </row>
    <row r="77" spans="2:16" ht="15.6" x14ac:dyDescent="0.3">
      <c r="B77" s="3" t="s">
        <v>730</v>
      </c>
      <c r="C77" s="38">
        <v>23997</v>
      </c>
      <c r="D77" s="41"/>
      <c r="E77" s="39">
        <v>632.70000000000005</v>
      </c>
      <c r="F77" s="18"/>
      <c r="H77" s="38"/>
      <c r="J77" s="39"/>
      <c r="K77" s="18"/>
      <c r="M77" s="38"/>
      <c r="O77" s="39"/>
      <c r="P77" s="18"/>
    </row>
    <row r="78" spans="2:16" ht="15.6" x14ac:dyDescent="0.3">
      <c r="B78" s="3" t="s">
        <v>731</v>
      </c>
      <c r="C78" s="38" t="s">
        <v>732</v>
      </c>
      <c r="D78" s="41"/>
      <c r="E78" s="39">
        <v>434.3</v>
      </c>
      <c r="F78" s="18"/>
      <c r="H78" s="38"/>
      <c r="J78" s="39"/>
      <c r="K78" s="18"/>
      <c r="M78" s="38"/>
      <c r="O78" s="39"/>
      <c r="P78" s="18"/>
    </row>
    <row r="79" spans="2:16" ht="15.6" x14ac:dyDescent="0.3">
      <c r="B79" s="3" t="s">
        <v>733</v>
      </c>
      <c r="C79" s="38" t="s">
        <v>732</v>
      </c>
      <c r="D79" s="41"/>
      <c r="E79" s="39">
        <v>60.3</v>
      </c>
      <c r="F79" s="18"/>
      <c r="H79" s="38"/>
      <c r="J79" s="39"/>
      <c r="K79" s="18"/>
      <c r="M79" s="38"/>
      <c r="O79" s="39"/>
      <c r="P79" s="18"/>
    </row>
    <row r="80" spans="2:16" ht="15.6" x14ac:dyDescent="0.3">
      <c r="B80" s="3" t="s">
        <v>741</v>
      </c>
      <c r="C80" s="38"/>
      <c r="E80" s="39"/>
      <c r="F80" s="18"/>
      <c r="H80" s="38"/>
      <c r="J80" s="39"/>
      <c r="K80" s="18"/>
      <c r="M80" s="38"/>
      <c r="O80" s="39"/>
      <c r="P80" s="18"/>
    </row>
    <row r="81" spans="2:16" ht="15.6" x14ac:dyDescent="0.3">
      <c r="B81" s="3" t="s">
        <v>742</v>
      </c>
      <c r="C81" s="38"/>
      <c r="E81" s="39"/>
      <c r="F81" s="18"/>
      <c r="H81" s="38"/>
      <c r="J81" s="39"/>
      <c r="K81" s="18"/>
      <c r="M81" s="38"/>
      <c r="O81" s="39"/>
      <c r="P81" s="18"/>
    </row>
    <row r="82" spans="2:16" ht="15.6" x14ac:dyDescent="0.3">
      <c r="B82" s="3" t="s">
        <v>736</v>
      </c>
      <c r="C82" s="38"/>
      <c r="E82" s="39"/>
      <c r="F82" s="18"/>
      <c r="H82" s="38"/>
      <c r="J82" s="39"/>
      <c r="K82" s="18"/>
      <c r="M82" s="38"/>
      <c r="O82" s="39"/>
      <c r="P82" s="18"/>
    </row>
    <row r="83" spans="2:16" ht="15.6" x14ac:dyDescent="0.3">
      <c r="B83" s="3" t="s">
        <v>737</v>
      </c>
      <c r="C83" s="38"/>
      <c r="E83" s="39"/>
      <c r="F83" s="18"/>
      <c r="H83" s="38"/>
      <c r="J83" s="39"/>
      <c r="K83" s="18"/>
      <c r="M83" s="38"/>
      <c r="O83" s="39"/>
      <c r="P83" s="18"/>
    </row>
    <row r="84" spans="2:16" ht="15.6" x14ac:dyDescent="0.3">
      <c r="C84" s="38"/>
      <c r="E84" s="39"/>
      <c r="F84" s="18"/>
      <c r="H84" s="38"/>
      <c r="J84" s="39"/>
      <c r="K84" s="18"/>
      <c r="M84" s="38"/>
      <c r="O84" s="39"/>
      <c r="P84" s="18"/>
    </row>
    <row r="85" spans="2:16" ht="15.6" x14ac:dyDescent="0.3">
      <c r="C85" s="38"/>
      <c r="E85" s="39"/>
      <c r="F85" s="18"/>
      <c r="H85" s="38"/>
      <c r="J85" s="39"/>
      <c r="K85" s="18"/>
      <c r="M85" s="38"/>
      <c r="O85" s="39"/>
      <c r="P85" s="18"/>
    </row>
    <row r="86" spans="2:16" ht="15.6" x14ac:dyDescent="0.3">
      <c r="C86" s="38"/>
      <c r="E86" s="39"/>
      <c r="F86" s="18"/>
      <c r="H86" s="38"/>
      <c r="J86" s="39"/>
      <c r="K86" s="18"/>
      <c r="M86" s="38"/>
      <c r="O86" s="39"/>
      <c r="P86" s="18"/>
    </row>
    <row r="87" spans="2:16" ht="15.6" x14ac:dyDescent="0.3">
      <c r="B87" s="33" t="s">
        <v>743</v>
      </c>
      <c r="C87" s="34" t="s">
        <v>697</v>
      </c>
      <c r="D87" s="35" t="s">
        <v>698</v>
      </c>
      <c r="E87" s="36" t="s">
        <v>699</v>
      </c>
      <c r="F87" s="16"/>
      <c r="G87" s="33" t="s">
        <v>744</v>
      </c>
      <c r="H87" s="34" t="s">
        <v>697</v>
      </c>
      <c r="I87" s="35" t="s">
        <v>698</v>
      </c>
      <c r="J87" s="36" t="s">
        <v>699</v>
      </c>
      <c r="K87" s="16"/>
      <c r="L87" s="33" t="s">
        <v>745</v>
      </c>
      <c r="M87" s="34" t="s">
        <v>697</v>
      </c>
      <c r="N87" s="35" t="s">
        <v>698</v>
      </c>
      <c r="O87" s="36" t="s">
        <v>699</v>
      </c>
      <c r="P87" s="16"/>
    </row>
    <row r="88" spans="2:16" ht="15.6" x14ac:dyDescent="0.3">
      <c r="B88" s="19" t="s">
        <v>19</v>
      </c>
      <c r="C88" s="38"/>
      <c r="D88" s="19"/>
      <c r="E88" s="37">
        <f>SUM(E89:E103)+0.1</f>
        <v>3580.7000000000003</v>
      </c>
      <c r="F88" s="16"/>
      <c r="G88" s="19" t="s">
        <v>30</v>
      </c>
      <c r="H88" s="40"/>
      <c r="I88" s="19"/>
      <c r="J88" s="37">
        <f>SUM(J89:J103)</f>
        <v>0</v>
      </c>
      <c r="K88" s="16"/>
      <c r="L88" s="19" t="s">
        <v>12</v>
      </c>
      <c r="M88" s="38"/>
      <c r="N88" s="19"/>
      <c r="O88" s="37">
        <f>SUM(O89:O103)</f>
        <v>0</v>
      </c>
      <c r="P88" s="16"/>
    </row>
    <row r="89" spans="2:16" ht="15.6" x14ac:dyDescent="0.3">
      <c r="B89" s="3" t="s">
        <v>725</v>
      </c>
      <c r="C89" s="38">
        <v>23876</v>
      </c>
      <c r="D89" s="41"/>
      <c r="E89" s="39">
        <v>982.3</v>
      </c>
      <c r="F89" s="18"/>
      <c r="H89" s="38"/>
      <c r="J89" s="39"/>
      <c r="K89" s="18"/>
      <c r="M89" s="38"/>
      <c r="O89" s="39"/>
      <c r="P89" s="18"/>
    </row>
    <row r="90" spans="2:16" ht="15.6" x14ac:dyDescent="0.3">
      <c r="B90" s="3" t="s">
        <v>726</v>
      </c>
      <c r="C90" s="38">
        <v>24005</v>
      </c>
      <c r="D90" s="41"/>
      <c r="E90" s="39">
        <v>815.7</v>
      </c>
      <c r="F90" s="18"/>
      <c r="H90" s="38"/>
      <c r="J90" s="39"/>
      <c r="K90" s="18"/>
      <c r="M90" s="38"/>
      <c r="O90" s="39"/>
      <c r="P90" s="18"/>
    </row>
    <row r="91" spans="2:16" ht="15.6" x14ac:dyDescent="0.3">
      <c r="B91" s="3" t="s">
        <v>729</v>
      </c>
      <c r="C91" s="38">
        <v>24113</v>
      </c>
      <c r="D91" s="41"/>
      <c r="E91" s="39">
        <v>644</v>
      </c>
      <c r="F91" s="18"/>
      <c r="H91" s="38"/>
      <c r="J91" s="39"/>
      <c r="K91" s="18"/>
      <c r="M91" s="38"/>
      <c r="O91" s="39"/>
      <c r="P91" s="18"/>
    </row>
    <row r="92" spans="2:16" ht="15.6" x14ac:dyDescent="0.3">
      <c r="B92" s="3" t="s">
        <v>730</v>
      </c>
      <c r="C92" s="38">
        <v>23997</v>
      </c>
      <c r="D92" s="41"/>
      <c r="E92" s="39">
        <v>632.70000000000005</v>
      </c>
      <c r="F92" s="18"/>
      <c r="H92" s="38"/>
      <c r="J92" s="39"/>
      <c r="K92" s="18"/>
      <c r="M92" s="38"/>
      <c r="O92" s="39"/>
      <c r="P92" s="18"/>
    </row>
    <row r="93" spans="2:16" ht="15.6" x14ac:dyDescent="0.3">
      <c r="B93" s="3" t="s">
        <v>731</v>
      </c>
      <c r="C93" s="38" t="s">
        <v>732</v>
      </c>
      <c r="D93" s="41"/>
      <c r="E93" s="39">
        <v>434.3</v>
      </c>
      <c r="F93" s="18"/>
      <c r="H93" s="38"/>
      <c r="J93" s="39"/>
      <c r="K93" s="18"/>
      <c r="M93" s="38"/>
      <c r="O93" s="39"/>
      <c r="P93" s="18"/>
    </row>
    <row r="94" spans="2:16" ht="15.6" x14ac:dyDescent="0.3">
      <c r="B94" s="3" t="s">
        <v>733</v>
      </c>
      <c r="C94" s="38" t="s">
        <v>732</v>
      </c>
      <c r="D94" s="41"/>
      <c r="E94" s="39">
        <v>60.3</v>
      </c>
      <c r="F94" s="18"/>
      <c r="H94" s="38"/>
      <c r="J94" s="39"/>
      <c r="K94" s="18"/>
      <c r="M94" s="38"/>
      <c r="O94" s="39"/>
      <c r="P94" s="18"/>
    </row>
    <row r="95" spans="2:16" ht="15.6" x14ac:dyDescent="0.3">
      <c r="B95" s="3" t="s">
        <v>746</v>
      </c>
      <c r="C95" s="38">
        <v>24919</v>
      </c>
      <c r="D95" s="41"/>
      <c r="E95" s="39">
        <v>11.3</v>
      </c>
      <c r="F95" s="18"/>
      <c r="H95" s="38"/>
      <c r="J95" s="39"/>
      <c r="K95" s="18"/>
      <c r="M95" s="38"/>
      <c r="O95" s="39"/>
      <c r="P95" s="18"/>
    </row>
    <row r="96" spans="2:16" ht="15.6" x14ac:dyDescent="0.3">
      <c r="B96" s="3" t="s">
        <v>747</v>
      </c>
      <c r="C96" s="38"/>
      <c r="E96" s="39"/>
      <c r="F96" s="18"/>
      <c r="H96" s="38"/>
      <c r="J96" s="39"/>
      <c r="K96" s="18"/>
      <c r="M96" s="38"/>
      <c r="O96" s="39"/>
      <c r="P96" s="18"/>
    </row>
    <row r="97" spans="2:16" ht="15.6" x14ac:dyDescent="0.3">
      <c r="B97" s="3" t="s">
        <v>748</v>
      </c>
      <c r="C97" s="38"/>
      <c r="E97" s="39"/>
      <c r="F97" s="18"/>
      <c r="H97" s="38"/>
      <c r="J97" s="39"/>
      <c r="K97" s="18"/>
      <c r="M97" s="38"/>
      <c r="O97" s="39"/>
      <c r="P97" s="18"/>
    </row>
    <row r="98" spans="2:16" ht="15.6" x14ac:dyDescent="0.3">
      <c r="B98" s="3" t="s">
        <v>749</v>
      </c>
      <c r="C98" s="38"/>
      <c r="E98" s="39"/>
      <c r="F98" s="18"/>
      <c r="H98" s="38"/>
      <c r="J98" s="39"/>
      <c r="K98" s="18"/>
      <c r="M98" s="38"/>
      <c r="O98" s="39"/>
      <c r="P98" s="18"/>
    </row>
    <row r="99" spans="2:16" ht="15.6" x14ac:dyDescent="0.3">
      <c r="B99" s="3" t="s">
        <v>742</v>
      </c>
      <c r="C99" s="38"/>
      <c r="E99" s="39"/>
      <c r="F99" s="18"/>
      <c r="H99" s="38"/>
      <c r="J99" s="39"/>
      <c r="K99" s="18"/>
      <c r="M99" s="38"/>
      <c r="O99" s="39"/>
      <c r="P99" s="18"/>
    </row>
    <row r="100" spans="2:16" ht="15.6" x14ac:dyDescent="0.3">
      <c r="B100" s="3" t="s">
        <v>737</v>
      </c>
      <c r="C100" s="38"/>
      <c r="E100" s="39"/>
      <c r="F100" s="18"/>
      <c r="H100" s="38"/>
      <c r="J100" s="39"/>
      <c r="K100" s="18"/>
      <c r="M100" s="38"/>
      <c r="O100" s="39"/>
      <c r="P100" s="18"/>
    </row>
    <row r="101" spans="2:16" ht="15.6" x14ac:dyDescent="0.3">
      <c r="C101" s="38"/>
      <c r="E101" s="39"/>
      <c r="F101" s="18"/>
      <c r="H101" s="38"/>
      <c r="J101" s="39"/>
      <c r="K101" s="18"/>
      <c r="M101" s="38"/>
      <c r="O101" s="39"/>
      <c r="P101" s="18"/>
    </row>
    <row r="102" spans="2:16" ht="15.6" x14ac:dyDescent="0.3">
      <c r="C102" s="38"/>
      <c r="E102" s="39"/>
      <c r="F102" s="18"/>
      <c r="H102" s="38"/>
      <c r="J102" s="39"/>
      <c r="K102" s="18"/>
      <c r="M102" s="38"/>
      <c r="O102" s="39"/>
      <c r="P102" s="18"/>
    </row>
    <row r="103" spans="2:16" ht="15.6" x14ac:dyDescent="0.3">
      <c r="C103" s="38"/>
      <c r="E103" s="39"/>
      <c r="F103" s="18"/>
      <c r="H103" s="38"/>
      <c r="J103" s="39"/>
      <c r="K103" s="18"/>
      <c r="M103" s="38"/>
      <c r="O103" s="39"/>
      <c r="P103" s="18"/>
    </row>
    <row r="104" spans="2:16" ht="15.6" x14ac:dyDescent="0.3">
      <c r="B104" s="33" t="s">
        <v>750</v>
      </c>
      <c r="C104" s="34" t="s">
        <v>697</v>
      </c>
      <c r="D104" s="35" t="s">
        <v>698</v>
      </c>
      <c r="E104" s="36" t="s">
        <v>699</v>
      </c>
      <c r="F104" s="16"/>
      <c r="G104" s="33" t="s">
        <v>751</v>
      </c>
      <c r="H104" s="34" t="s">
        <v>697</v>
      </c>
      <c r="I104" s="35" t="s">
        <v>698</v>
      </c>
      <c r="J104" s="36" t="s">
        <v>699</v>
      </c>
      <c r="K104" s="16"/>
      <c r="L104" s="33" t="s">
        <v>752</v>
      </c>
      <c r="M104" s="34" t="s">
        <v>697</v>
      </c>
      <c r="N104" s="35" t="s">
        <v>698</v>
      </c>
      <c r="O104" s="36" t="s">
        <v>699</v>
      </c>
      <c r="P104" s="16"/>
    </row>
    <row r="105" spans="2:16" ht="15.6" x14ac:dyDescent="0.3">
      <c r="B105" s="19" t="s">
        <v>30</v>
      </c>
      <c r="C105" s="38"/>
      <c r="D105" s="19"/>
      <c r="E105" s="37">
        <f>SUM(E106:E119)-0.1</f>
        <v>7747.9999999999991</v>
      </c>
      <c r="F105" s="18"/>
      <c r="G105" s="19" t="s">
        <v>33</v>
      </c>
      <c r="H105" s="40"/>
      <c r="I105" s="19"/>
      <c r="J105" s="37">
        <f>SUM(J106:J119)</f>
        <v>0</v>
      </c>
      <c r="K105" s="18"/>
      <c r="L105" s="19" t="s">
        <v>19</v>
      </c>
      <c r="M105" s="38"/>
      <c r="N105" s="19"/>
      <c r="O105" s="37">
        <f>SUM(O106:O119)</f>
        <v>0</v>
      </c>
      <c r="P105" s="18"/>
    </row>
    <row r="106" spans="2:16" ht="15.6" x14ac:dyDescent="0.3">
      <c r="B106" s="3" t="s">
        <v>753</v>
      </c>
      <c r="C106" s="38">
        <v>24281</v>
      </c>
      <c r="D106" s="41"/>
      <c r="E106" s="39">
        <v>2278.3000000000002</v>
      </c>
      <c r="F106" s="18"/>
      <c r="H106" s="38"/>
      <c r="J106" s="39"/>
      <c r="K106" s="18"/>
      <c r="M106" s="38"/>
      <c r="O106" s="39"/>
      <c r="P106" s="18"/>
    </row>
    <row r="107" spans="2:16" ht="15.6" x14ac:dyDescent="0.3">
      <c r="B107" s="3" t="s">
        <v>754</v>
      </c>
      <c r="C107" s="38">
        <v>25331</v>
      </c>
      <c r="D107" s="41"/>
      <c r="E107" s="39">
        <v>2047.3</v>
      </c>
      <c r="F107" s="18"/>
      <c r="H107" s="38"/>
      <c r="J107" s="39"/>
      <c r="K107" s="18"/>
      <c r="M107" s="38"/>
      <c r="O107" s="39"/>
      <c r="P107" s="18"/>
    </row>
    <row r="108" spans="2:16" ht="15.6" x14ac:dyDescent="0.3">
      <c r="B108" s="3" t="s">
        <v>755</v>
      </c>
      <c r="C108" s="38">
        <v>24938</v>
      </c>
      <c r="D108" s="41"/>
      <c r="E108" s="39">
        <v>1134</v>
      </c>
      <c r="F108" s="18"/>
      <c r="H108" s="38"/>
      <c r="J108" s="39"/>
      <c r="K108" s="18"/>
      <c r="M108" s="38"/>
      <c r="O108" s="39"/>
      <c r="P108" s="18"/>
    </row>
    <row r="109" spans="2:16" ht="15.6" x14ac:dyDescent="0.3">
      <c r="B109" s="3" t="s">
        <v>756</v>
      </c>
      <c r="C109" s="38">
        <v>24307</v>
      </c>
      <c r="D109" s="41"/>
      <c r="E109" s="39">
        <v>1114.7</v>
      </c>
      <c r="F109" s="18"/>
      <c r="H109" s="38"/>
      <c r="J109" s="39"/>
      <c r="K109" s="18"/>
      <c r="M109" s="38"/>
      <c r="O109" s="39"/>
      <c r="P109" s="18"/>
    </row>
    <row r="110" spans="2:16" ht="15.6" x14ac:dyDescent="0.3">
      <c r="B110" s="3" t="s">
        <v>757</v>
      </c>
      <c r="C110" s="38">
        <v>24845</v>
      </c>
      <c r="D110" s="41"/>
      <c r="E110" s="39">
        <v>735</v>
      </c>
      <c r="F110" s="18"/>
      <c r="H110" s="38"/>
      <c r="J110" s="39"/>
      <c r="K110" s="18"/>
      <c r="M110" s="38"/>
      <c r="O110" s="39"/>
      <c r="P110" s="18"/>
    </row>
    <row r="111" spans="2:16" ht="15.6" x14ac:dyDescent="0.3">
      <c r="B111" s="3" t="s">
        <v>758</v>
      </c>
      <c r="C111" s="38">
        <v>24316</v>
      </c>
      <c r="D111" s="41"/>
      <c r="E111" s="39">
        <v>246.7</v>
      </c>
      <c r="F111" s="18"/>
      <c r="H111" s="38"/>
      <c r="J111" s="39"/>
      <c r="K111" s="18"/>
      <c r="M111" s="38"/>
      <c r="O111" s="39"/>
      <c r="P111" s="18"/>
    </row>
    <row r="112" spans="2:16" ht="15.6" x14ac:dyDescent="0.3">
      <c r="B112" s="3" t="s">
        <v>759</v>
      </c>
      <c r="C112" s="38">
        <v>24116</v>
      </c>
      <c r="D112" s="41"/>
      <c r="E112" s="39">
        <v>97.7</v>
      </c>
      <c r="F112" s="18"/>
      <c r="H112" s="38"/>
      <c r="J112" s="39"/>
      <c r="K112" s="18"/>
      <c r="M112" s="38"/>
      <c r="O112" s="39"/>
      <c r="P112" s="18"/>
    </row>
    <row r="113" spans="2:16" ht="15.6" x14ac:dyDescent="0.3">
      <c r="B113" s="3" t="s">
        <v>760</v>
      </c>
      <c r="C113" s="38">
        <v>24695</v>
      </c>
      <c r="D113" s="41"/>
      <c r="E113" s="39">
        <v>62.7</v>
      </c>
      <c r="F113" s="18"/>
      <c r="H113" s="38"/>
      <c r="J113" s="39"/>
      <c r="K113" s="18"/>
      <c r="M113" s="38"/>
      <c r="O113" s="39"/>
      <c r="P113" s="18"/>
    </row>
    <row r="114" spans="2:16" ht="15.6" x14ac:dyDescent="0.3">
      <c r="B114" s="3" t="s">
        <v>761</v>
      </c>
      <c r="C114" s="38" t="s">
        <v>762</v>
      </c>
      <c r="D114" s="41"/>
      <c r="E114" s="39">
        <v>15.7</v>
      </c>
      <c r="F114" s="18"/>
      <c r="H114" s="38"/>
      <c r="J114" s="39"/>
      <c r="K114" s="18"/>
      <c r="M114" s="38"/>
      <c r="O114" s="39"/>
      <c r="P114" s="18"/>
    </row>
    <row r="115" spans="2:16" ht="15.6" x14ac:dyDescent="0.3">
      <c r="B115" s="3" t="s">
        <v>763</v>
      </c>
      <c r="C115" s="38">
        <v>24255</v>
      </c>
      <c r="D115" s="41"/>
      <c r="E115" s="39">
        <v>14.7</v>
      </c>
      <c r="F115" s="18"/>
      <c r="H115" s="38"/>
      <c r="J115" s="39"/>
      <c r="K115" s="18"/>
      <c r="M115" s="38"/>
      <c r="O115" s="39"/>
      <c r="P115" s="18"/>
    </row>
    <row r="116" spans="2:16" ht="15.6" x14ac:dyDescent="0.3">
      <c r="B116" s="3" t="s">
        <v>764</v>
      </c>
      <c r="C116" s="38" t="s">
        <v>765</v>
      </c>
      <c r="D116" s="41"/>
      <c r="E116" s="39">
        <v>1.3</v>
      </c>
      <c r="F116" s="18"/>
      <c r="H116" s="38"/>
      <c r="J116" s="39"/>
      <c r="K116" s="18"/>
      <c r="M116" s="38"/>
      <c r="O116" s="39"/>
      <c r="P116" s="18"/>
    </row>
    <row r="117" spans="2:16" ht="15.6" x14ac:dyDescent="0.3">
      <c r="B117" s="3" t="s">
        <v>766</v>
      </c>
      <c r="C117" s="38"/>
      <c r="E117" s="39"/>
      <c r="F117" s="18"/>
      <c r="H117" s="38"/>
      <c r="J117" s="39"/>
      <c r="K117" s="18"/>
      <c r="M117" s="38"/>
      <c r="O117" s="39"/>
      <c r="P117" s="18"/>
    </row>
    <row r="118" spans="2:16" ht="15.6" x14ac:dyDescent="0.3">
      <c r="B118" s="3" t="s">
        <v>767</v>
      </c>
      <c r="C118" s="38"/>
      <c r="E118" s="39"/>
      <c r="F118" s="18"/>
      <c r="H118" s="38"/>
      <c r="J118" s="39"/>
      <c r="K118" s="18"/>
      <c r="M118" s="38"/>
      <c r="O118" s="39"/>
      <c r="P118" s="18"/>
    </row>
    <row r="119" spans="2:16" ht="15.6" x14ac:dyDescent="0.3">
      <c r="C119" s="38"/>
      <c r="E119" s="39"/>
      <c r="F119" s="18"/>
      <c r="H119" s="38"/>
      <c r="J119" s="39"/>
      <c r="K119" s="18"/>
      <c r="M119" s="38"/>
      <c r="O119" s="39"/>
      <c r="P119" s="18"/>
    </row>
    <row r="120" spans="2:16" ht="15.6" x14ac:dyDescent="0.3">
      <c r="C120" s="38"/>
      <c r="E120" s="39"/>
      <c r="F120" s="18"/>
      <c r="H120" s="38"/>
      <c r="J120" s="39"/>
      <c r="K120" s="18"/>
      <c r="M120" s="38"/>
      <c r="O120" s="39"/>
      <c r="P120" s="18"/>
    </row>
    <row r="121" spans="2:16" ht="15.6" x14ac:dyDescent="0.3">
      <c r="B121" s="33" t="s">
        <v>768</v>
      </c>
      <c r="C121" s="34" t="s">
        <v>697</v>
      </c>
      <c r="D121" s="35" t="s">
        <v>698</v>
      </c>
      <c r="E121" s="36" t="s">
        <v>699</v>
      </c>
      <c r="F121" s="16"/>
      <c r="G121" s="33" t="s">
        <v>769</v>
      </c>
      <c r="H121" s="34" t="s">
        <v>697</v>
      </c>
      <c r="I121" s="35" t="s">
        <v>698</v>
      </c>
      <c r="J121" s="36" t="s">
        <v>699</v>
      </c>
      <c r="K121" s="16"/>
      <c r="L121" s="33" t="s">
        <v>770</v>
      </c>
      <c r="M121" s="34" t="s">
        <v>697</v>
      </c>
      <c r="N121" s="35" t="s">
        <v>698</v>
      </c>
      <c r="O121" s="36" t="s">
        <v>699</v>
      </c>
      <c r="P121" s="16"/>
    </row>
    <row r="122" spans="2:16" ht="15.6" x14ac:dyDescent="0.3">
      <c r="B122" s="19" t="s">
        <v>36</v>
      </c>
      <c r="C122" s="38"/>
      <c r="D122" s="19"/>
      <c r="E122" s="37">
        <f>SUM(E123:E137)</f>
        <v>5781</v>
      </c>
      <c r="F122" s="18"/>
      <c r="G122" s="19" t="s">
        <v>12</v>
      </c>
      <c r="H122" s="40"/>
      <c r="I122" s="19"/>
      <c r="J122" s="37">
        <f>SUM(J123:J137)</f>
        <v>0</v>
      </c>
      <c r="K122" s="18"/>
      <c r="L122" s="19" t="s">
        <v>30</v>
      </c>
      <c r="M122" s="38"/>
      <c r="N122" s="19"/>
      <c r="O122" s="37">
        <f>SUM(O123:O137)</f>
        <v>0</v>
      </c>
      <c r="P122" s="18"/>
    </row>
    <row r="123" spans="2:16" ht="15.6" x14ac:dyDescent="0.3">
      <c r="B123" s="3" t="s">
        <v>771</v>
      </c>
      <c r="C123" s="38">
        <v>26289</v>
      </c>
      <c r="D123" s="41" t="s">
        <v>772</v>
      </c>
      <c r="E123" s="39">
        <v>2478.6999999999998</v>
      </c>
      <c r="F123" s="18"/>
      <c r="H123" s="38"/>
      <c r="J123" s="39"/>
      <c r="K123" s="18"/>
      <c r="M123" s="38"/>
      <c r="O123" s="39"/>
      <c r="P123" s="18"/>
    </row>
    <row r="124" spans="2:16" ht="15.6" x14ac:dyDescent="0.3">
      <c r="B124" s="3" t="s">
        <v>773</v>
      </c>
      <c r="C124" s="38">
        <v>25170</v>
      </c>
      <c r="D124" s="41"/>
      <c r="E124" s="39">
        <v>1788.3</v>
      </c>
      <c r="F124" s="18"/>
      <c r="H124" s="38"/>
      <c r="J124" s="39"/>
      <c r="K124" s="18"/>
      <c r="M124" s="38"/>
      <c r="O124" s="39"/>
      <c r="P124" s="18"/>
    </row>
    <row r="125" spans="2:16" ht="15.6" x14ac:dyDescent="0.3">
      <c r="B125" s="3" t="s">
        <v>774</v>
      </c>
      <c r="C125" s="38">
        <v>24624</v>
      </c>
      <c r="D125" s="41"/>
      <c r="E125" s="39">
        <v>1483</v>
      </c>
      <c r="F125" s="18"/>
      <c r="H125" s="38"/>
      <c r="J125" s="39"/>
      <c r="K125" s="18"/>
      <c r="M125" s="38"/>
      <c r="O125" s="39"/>
      <c r="P125" s="18"/>
    </row>
    <row r="126" spans="2:16" ht="15.6" x14ac:dyDescent="0.3">
      <c r="B126" s="3" t="s">
        <v>775</v>
      </c>
      <c r="C126" s="38" t="s">
        <v>776</v>
      </c>
      <c r="D126" s="41"/>
      <c r="E126" s="39">
        <v>31</v>
      </c>
      <c r="F126" s="18"/>
      <c r="H126" s="38"/>
      <c r="J126" s="39"/>
      <c r="K126" s="18"/>
      <c r="M126" s="38"/>
      <c r="O126" s="39"/>
      <c r="P126" s="18"/>
    </row>
    <row r="127" spans="2:16" ht="15.6" x14ac:dyDescent="0.3">
      <c r="B127" s="3" t="s">
        <v>777</v>
      </c>
      <c r="C127" s="38"/>
      <c r="E127" s="39"/>
      <c r="F127" s="18"/>
      <c r="H127" s="38"/>
      <c r="J127" s="39"/>
      <c r="K127" s="18"/>
      <c r="M127" s="38"/>
      <c r="O127" s="39"/>
      <c r="P127" s="18"/>
    </row>
    <row r="128" spans="2:16" ht="15.6" x14ac:dyDescent="0.3">
      <c r="B128" s="3" t="s">
        <v>778</v>
      </c>
      <c r="C128" s="38"/>
      <c r="E128" s="39"/>
      <c r="F128" s="18"/>
      <c r="H128" s="38"/>
      <c r="J128" s="39"/>
      <c r="K128" s="18"/>
      <c r="M128" s="38"/>
      <c r="O128" s="39"/>
      <c r="P128" s="18"/>
    </row>
    <row r="129" spans="2:16" ht="15.6" x14ac:dyDescent="0.3">
      <c r="B129" s="3" t="s">
        <v>779</v>
      </c>
      <c r="C129" s="38"/>
      <c r="E129" s="39"/>
      <c r="F129" s="18"/>
      <c r="H129" s="38"/>
      <c r="J129" s="39"/>
      <c r="K129" s="18"/>
      <c r="M129" s="38"/>
      <c r="O129" s="39"/>
      <c r="P129" s="18"/>
    </row>
    <row r="130" spans="2:16" ht="15.6" x14ac:dyDescent="0.3">
      <c r="B130" s="3" t="s">
        <v>780</v>
      </c>
      <c r="C130" s="38"/>
      <c r="E130" s="39"/>
      <c r="F130" s="18"/>
      <c r="H130" s="38"/>
      <c r="J130" s="39"/>
      <c r="K130" s="18"/>
      <c r="M130" s="38"/>
      <c r="O130" s="39"/>
      <c r="P130" s="18"/>
    </row>
    <row r="131" spans="2:16" ht="15.6" x14ac:dyDescent="0.3">
      <c r="B131" s="3" t="s">
        <v>781</v>
      </c>
      <c r="C131" s="38"/>
      <c r="E131" s="39"/>
      <c r="F131" s="18"/>
      <c r="H131" s="38"/>
      <c r="J131" s="39"/>
      <c r="K131" s="18"/>
      <c r="M131" s="38"/>
      <c r="O131" s="39"/>
      <c r="P131" s="18"/>
    </row>
    <row r="132" spans="2:16" ht="15.6" x14ac:dyDescent="0.3">
      <c r="B132" s="3" t="s">
        <v>782</v>
      </c>
      <c r="C132" s="38"/>
      <c r="E132" s="39"/>
      <c r="F132" s="18"/>
      <c r="H132" s="38"/>
      <c r="J132" s="39"/>
      <c r="K132" s="18"/>
      <c r="M132" s="38"/>
      <c r="O132" s="39"/>
      <c r="P132" s="18"/>
    </row>
    <row r="133" spans="2:16" ht="15.6" x14ac:dyDescent="0.3">
      <c r="B133" s="3" t="s">
        <v>783</v>
      </c>
      <c r="C133" s="38"/>
      <c r="E133" s="39"/>
      <c r="F133" s="18"/>
      <c r="H133" s="38"/>
      <c r="J133" s="39"/>
      <c r="K133" s="18"/>
      <c r="M133" s="38"/>
      <c r="O133" s="39"/>
      <c r="P133" s="18"/>
    </row>
    <row r="134" spans="2:16" ht="15.6" x14ac:dyDescent="0.3">
      <c r="B134" s="3" t="s">
        <v>784</v>
      </c>
      <c r="C134" s="38"/>
      <c r="E134" s="39"/>
      <c r="F134" s="18"/>
      <c r="H134" s="38"/>
      <c r="J134" s="39"/>
      <c r="K134" s="18"/>
      <c r="M134" s="38"/>
      <c r="O134" s="39"/>
      <c r="P134" s="18"/>
    </row>
    <row r="135" spans="2:16" ht="15.6" x14ac:dyDescent="0.3">
      <c r="C135" s="38"/>
      <c r="E135" s="39"/>
      <c r="F135" s="18"/>
      <c r="H135" s="38"/>
      <c r="J135" s="39"/>
      <c r="K135" s="18"/>
      <c r="M135" s="38"/>
      <c r="O135" s="39"/>
      <c r="P135" s="18"/>
    </row>
    <row r="136" spans="2:16" ht="15.6" x14ac:dyDescent="0.3">
      <c r="C136" s="38"/>
      <c r="E136" s="39"/>
      <c r="F136" s="18"/>
      <c r="H136" s="38"/>
      <c r="J136" s="39"/>
      <c r="K136" s="18"/>
      <c r="M136" s="38"/>
      <c r="O136" s="39"/>
      <c r="P136" s="18"/>
    </row>
    <row r="137" spans="2:16" ht="15.6" x14ac:dyDescent="0.3">
      <c r="C137" s="38"/>
      <c r="E137" s="39"/>
      <c r="F137" s="18"/>
      <c r="H137" s="38"/>
      <c r="J137" s="39"/>
      <c r="K137" s="18"/>
      <c r="M137" s="38"/>
      <c r="O137" s="39"/>
      <c r="P137" s="18"/>
    </row>
    <row r="138" spans="2:16" ht="15.6" x14ac:dyDescent="0.3">
      <c r="B138" s="33" t="s">
        <v>785</v>
      </c>
      <c r="C138" s="34" t="s">
        <v>697</v>
      </c>
      <c r="D138" s="35" t="s">
        <v>698</v>
      </c>
      <c r="E138" s="36" t="s">
        <v>699</v>
      </c>
      <c r="F138" s="16"/>
      <c r="G138" s="33" t="s">
        <v>786</v>
      </c>
      <c r="H138" s="34" t="s">
        <v>697</v>
      </c>
      <c r="I138" s="35" t="s">
        <v>698</v>
      </c>
      <c r="J138" s="36" t="s">
        <v>699</v>
      </c>
      <c r="K138" s="16"/>
      <c r="L138" s="33" t="s">
        <v>787</v>
      </c>
      <c r="M138" s="34" t="s">
        <v>697</v>
      </c>
      <c r="N138" s="35" t="s">
        <v>698</v>
      </c>
      <c r="O138" s="36" t="s">
        <v>699</v>
      </c>
      <c r="P138" s="16"/>
    </row>
    <row r="139" spans="2:16" ht="15.6" x14ac:dyDescent="0.3">
      <c r="B139" s="19" t="s">
        <v>44</v>
      </c>
      <c r="C139" s="38"/>
      <c r="D139" s="19"/>
      <c r="E139" s="37">
        <f>SUM(E140:E153)</f>
        <v>4198.3</v>
      </c>
      <c r="F139" s="18"/>
      <c r="G139" s="19" t="s">
        <v>40</v>
      </c>
      <c r="H139" s="40"/>
      <c r="I139" s="19"/>
      <c r="J139" s="37">
        <f>SUM(J140:J153)</f>
        <v>0</v>
      </c>
      <c r="K139" s="18"/>
      <c r="L139" s="19" t="s">
        <v>41</v>
      </c>
      <c r="M139" s="38"/>
      <c r="N139" s="19"/>
      <c r="O139" s="37">
        <f>SUM(O140:O153)</f>
        <v>0</v>
      </c>
      <c r="P139" s="18"/>
    </row>
    <row r="140" spans="2:16" ht="15.6" x14ac:dyDescent="0.3">
      <c r="B140" s="3" t="s">
        <v>788</v>
      </c>
      <c r="C140" s="38">
        <v>25426</v>
      </c>
      <c r="D140" s="41" t="s">
        <v>789</v>
      </c>
      <c r="E140" s="39">
        <v>1207.7</v>
      </c>
      <c r="F140" s="18"/>
      <c r="H140" s="38"/>
      <c r="J140" s="39"/>
      <c r="K140" s="18"/>
      <c r="M140" s="38"/>
      <c r="O140" s="39"/>
      <c r="P140" s="18"/>
    </row>
    <row r="141" spans="2:16" ht="15.6" x14ac:dyDescent="0.3">
      <c r="B141" s="3" t="s">
        <v>790</v>
      </c>
      <c r="C141" s="38">
        <v>24845</v>
      </c>
      <c r="D141" s="41"/>
      <c r="E141" s="39">
        <v>1070.3</v>
      </c>
      <c r="F141" s="18"/>
      <c r="H141" s="38"/>
      <c r="J141" s="39"/>
      <c r="K141" s="18"/>
      <c r="M141" s="38"/>
      <c r="O141" s="39"/>
      <c r="P141" s="18"/>
    </row>
    <row r="142" spans="2:16" ht="15.6" x14ac:dyDescent="0.3">
      <c r="B142" s="3" t="s">
        <v>791</v>
      </c>
      <c r="C142" s="38">
        <v>25262</v>
      </c>
      <c r="D142" s="41" t="s">
        <v>789</v>
      </c>
      <c r="E142" s="39">
        <v>1068.3</v>
      </c>
      <c r="F142" s="18"/>
      <c r="H142" s="38"/>
      <c r="J142" s="39"/>
      <c r="K142" s="18"/>
      <c r="M142" s="38"/>
      <c r="O142" s="39"/>
      <c r="P142" s="18"/>
    </row>
    <row r="143" spans="2:16" ht="15.6" x14ac:dyDescent="0.3">
      <c r="B143" s="3" t="s">
        <v>792</v>
      </c>
      <c r="C143" s="38">
        <v>26181</v>
      </c>
      <c r="D143" s="41"/>
      <c r="E143" s="39">
        <v>520</v>
      </c>
      <c r="F143" s="18"/>
      <c r="H143" s="38"/>
      <c r="J143" s="39"/>
      <c r="K143" s="18"/>
      <c r="M143" s="38"/>
      <c r="O143" s="39"/>
      <c r="P143" s="18"/>
    </row>
    <row r="144" spans="2:16" ht="15.6" x14ac:dyDescent="0.3">
      <c r="B144" s="3" t="s">
        <v>793</v>
      </c>
      <c r="C144" s="38">
        <v>26133</v>
      </c>
      <c r="D144" s="41"/>
      <c r="E144" s="39">
        <v>198.3</v>
      </c>
      <c r="F144" s="18"/>
      <c r="H144" s="38"/>
      <c r="J144" s="39"/>
      <c r="K144" s="18"/>
      <c r="M144" s="38"/>
      <c r="O144" s="39"/>
      <c r="P144" s="18"/>
    </row>
    <row r="145" spans="2:16" ht="15.6" x14ac:dyDescent="0.3">
      <c r="B145" s="3" t="s">
        <v>794</v>
      </c>
      <c r="C145" s="38" t="s">
        <v>765</v>
      </c>
      <c r="D145" s="41"/>
      <c r="E145" s="39">
        <v>107.7</v>
      </c>
      <c r="F145" s="18"/>
      <c r="H145" s="38"/>
      <c r="J145" s="39"/>
      <c r="K145" s="18"/>
      <c r="M145" s="38"/>
      <c r="O145" s="39"/>
      <c r="P145" s="18"/>
    </row>
    <row r="146" spans="2:16" ht="15.6" x14ac:dyDescent="0.3">
      <c r="B146" s="3" t="s">
        <v>795</v>
      </c>
      <c r="C146" s="38" t="s">
        <v>776</v>
      </c>
      <c r="D146" s="41"/>
      <c r="E146" s="39">
        <v>21.7</v>
      </c>
      <c r="F146" s="18"/>
      <c r="H146" s="38"/>
      <c r="J146" s="39"/>
      <c r="K146" s="18"/>
      <c r="M146" s="38"/>
      <c r="O146" s="39"/>
      <c r="P146" s="18"/>
    </row>
    <row r="147" spans="2:16" ht="15.6" x14ac:dyDescent="0.3">
      <c r="B147" s="3" t="s">
        <v>796</v>
      </c>
      <c r="C147" s="38"/>
      <c r="D147" s="41"/>
      <c r="E147" s="39">
        <v>4.3</v>
      </c>
      <c r="F147" s="18"/>
      <c r="H147" s="38"/>
      <c r="J147" s="39"/>
      <c r="K147" s="18"/>
      <c r="M147" s="38"/>
      <c r="O147" s="39"/>
      <c r="P147" s="18"/>
    </row>
    <row r="148" spans="2:16" ht="15.6" x14ac:dyDescent="0.3">
      <c r="B148" s="3" t="s">
        <v>797</v>
      </c>
      <c r="C148" s="38"/>
      <c r="E148" s="39"/>
      <c r="F148" s="18"/>
      <c r="H148" s="38"/>
      <c r="J148" s="39"/>
      <c r="K148" s="18"/>
      <c r="M148" s="38"/>
      <c r="O148" s="39"/>
      <c r="P148" s="18"/>
    </row>
    <row r="149" spans="2:16" ht="15.6" x14ac:dyDescent="0.3">
      <c r="B149" s="3" t="s">
        <v>798</v>
      </c>
      <c r="C149" s="38"/>
      <c r="E149" s="39"/>
      <c r="F149" s="18"/>
      <c r="H149" s="38"/>
      <c r="J149" s="39"/>
      <c r="K149" s="18"/>
      <c r="M149" s="38"/>
      <c r="O149" s="39"/>
      <c r="P149" s="18"/>
    </row>
    <row r="150" spans="2:16" ht="15.6" x14ac:dyDescent="0.3">
      <c r="B150" s="3" t="s">
        <v>799</v>
      </c>
      <c r="C150" s="38"/>
      <c r="E150" s="39"/>
      <c r="F150" s="18"/>
      <c r="H150" s="38"/>
      <c r="J150" s="39"/>
      <c r="K150" s="18"/>
      <c r="M150" s="38"/>
      <c r="O150" s="39"/>
      <c r="P150" s="18"/>
    </row>
    <row r="151" spans="2:16" ht="15.6" x14ac:dyDescent="0.3">
      <c r="B151" s="3" t="s">
        <v>800</v>
      </c>
      <c r="C151" s="38"/>
      <c r="E151" s="39"/>
      <c r="F151" s="18"/>
      <c r="H151" s="38"/>
      <c r="J151" s="39"/>
      <c r="K151" s="18"/>
      <c r="M151" s="38"/>
      <c r="O151" s="39"/>
      <c r="P151" s="18"/>
    </row>
    <row r="152" spans="2:16" ht="15.6" x14ac:dyDescent="0.3">
      <c r="B152" s="3" t="s">
        <v>801</v>
      </c>
      <c r="C152" s="38"/>
      <c r="E152" s="39"/>
      <c r="F152" s="18"/>
      <c r="H152" s="38"/>
      <c r="J152" s="39"/>
      <c r="K152" s="18"/>
      <c r="M152" s="38"/>
      <c r="O152" s="39"/>
      <c r="P152" s="18"/>
    </row>
    <row r="153" spans="2:16" ht="15.6" x14ac:dyDescent="0.3">
      <c r="C153" s="38"/>
      <c r="E153" s="39"/>
      <c r="F153" s="18"/>
      <c r="H153" s="38"/>
      <c r="J153" s="39"/>
      <c r="K153" s="18"/>
      <c r="M153" s="38"/>
      <c r="O153" s="39"/>
      <c r="P153" s="18"/>
    </row>
    <row r="154" spans="2:16" ht="15.6" x14ac:dyDescent="0.3">
      <c r="C154" s="38"/>
      <c r="E154" s="39"/>
      <c r="F154" s="18"/>
      <c r="H154" s="38"/>
      <c r="J154" s="39"/>
      <c r="K154" s="18"/>
      <c r="M154" s="38"/>
      <c r="O154" s="39"/>
      <c r="P154" s="18"/>
    </row>
    <row r="155" spans="2:16" ht="15.6" x14ac:dyDescent="0.3">
      <c r="B155" s="33" t="s">
        <v>802</v>
      </c>
      <c r="C155" s="34" t="s">
        <v>697</v>
      </c>
      <c r="D155" s="35" t="s">
        <v>698</v>
      </c>
      <c r="E155" s="36" t="s">
        <v>699</v>
      </c>
      <c r="F155" s="16"/>
      <c r="G155" s="33" t="s">
        <v>803</v>
      </c>
      <c r="H155" s="34" t="s">
        <v>697</v>
      </c>
      <c r="I155" s="35" t="s">
        <v>698</v>
      </c>
      <c r="J155" s="36" t="s">
        <v>699</v>
      </c>
      <c r="K155" s="16"/>
      <c r="L155" s="33" t="s">
        <v>804</v>
      </c>
      <c r="M155" s="34" t="s">
        <v>697</v>
      </c>
      <c r="N155" s="35" t="s">
        <v>698</v>
      </c>
      <c r="O155" s="36" t="s">
        <v>699</v>
      </c>
      <c r="P155" s="16"/>
    </row>
    <row r="156" spans="2:16" ht="15.6" x14ac:dyDescent="0.3">
      <c r="B156" s="19" t="s">
        <v>40</v>
      </c>
      <c r="C156" s="38"/>
      <c r="D156" s="19"/>
      <c r="E156" s="37">
        <f>SUM(E157:E171)</f>
        <v>1258</v>
      </c>
      <c r="F156" s="18"/>
      <c r="G156" s="19" t="s">
        <v>41</v>
      </c>
      <c r="H156" s="40"/>
      <c r="I156" s="19"/>
      <c r="J156" s="37">
        <f>SUM(J157:J171)</f>
        <v>0</v>
      </c>
      <c r="K156" s="18"/>
      <c r="L156" s="19" t="s">
        <v>30</v>
      </c>
      <c r="M156" s="38"/>
      <c r="N156" s="19"/>
      <c r="O156" s="37">
        <f>SUM(O157:O171)</f>
        <v>0</v>
      </c>
      <c r="P156" s="18"/>
    </row>
    <row r="157" spans="2:16" ht="15.6" x14ac:dyDescent="0.3">
      <c r="B157" s="3" t="s">
        <v>805</v>
      </c>
      <c r="C157" s="38">
        <v>26051</v>
      </c>
      <c r="D157" s="41"/>
      <c r="E157" s="39">
        <v>690.7</v>
      </c>
      <c r="F157" s="18"/>
      <c r="G157" s="20"/>
      <c r="H157" s="38"/>
      <c r="J157" s="39"/>
      <c r="K157" s="18"/>
      <c r="L157" s="20"/>
      <c r="M157" s="38"/>
      <c r="O157" s="39"/>
      <c r="P157" s="18"/>
    </row>
    <row r="158" spans="2:16" ht="15.6" x14ac:dyDescent="0.3">
      <c r="B158" s="3" t="s">
        <v>806</v>
      </c>
      <c r="C158" s="38">
        <v>25541</v>
      </c>
      <c r="D158" s="41"/>
      <c r="E158" s="39">
        <v>249</v>
      </c>
      <c r="F158" s="18"/>
      <c r="G158" s="20"/>
      <c r="H158" s="38"/>
      <c r="J158" s="39"/>
      <c r="K158" s="18"/>
      <c r="L158" s="20"/>
      <c r="M158" s="38"/>
      <c r="O158" s="39"/>
      <c r="P158" s="18"/>
    </row>
    <row r="159" spans="2:16" ht="15.6" x14ac:dyDescent="0.3">
      <c r="B159" s="3" t="s">
        <v>807</v>
      </c>
      <c r="C159" s="38">
        <v>25683</v>
      </c>
      <c r="D159" s="41"/>
      <c r="E159" s="39">
        <v>157.69999999999999</v>
      </c>
      <c r="F159" s="18"/>
      <c r="G159" s="20"/>
      <c r="H159" s="38"/>
      <c r="J159" s="39"/>
      <c r="K159" s="18"/>
      <c r="L159" s="20"/>
      <c r="M159" s="38"/>
      <c r="O159" s="39"/>
      <c r="P159" s="18"/>
    </row>
    <row r="160" spans="2:16" ht="15.6" x14ac:dyDescent="0.3">
      <c r="B160" s="3" t="s">
        <v>808</v>
      </c>
      <c r="C160" s="38" t="s">
        <v>762</v>
      </c>
      <c r="D160" s="41"/>
      <c r="E160" s="39">
        <v>80.3</v>
      </c>
      <c r="F160" s="18"/>
      <c r="G160" s="20"/>
      <c r="H160" s="38"/>
      <c r="J160" s="39"/>
      <c r="K160" s="18"/>
      <c r="L160" s="20"/>
      <c r="M160" s="38"/>
      <c r="O160" s="39"/>
      <c r="P160" s="18"/>
    </row>
    <row r="161" spans="2:16" ht="15.6" x14ac:dyDescent="0.3">
      <c r="B161" s="3" t="s">
        <v>809</v>
      </c>
      <c r="C161" s="38">
        <v>26200</v>
      </c>
      <c r="D161" s="41"/>
      <c r="E161" s="39">
        <v>70</v>
      </c>
      <c r="F161" s="18"/>
      <c r="G161" s="20"/>
      <c r="H161" s="38"/>
      <c r="J161" s="39"/>
      <c r="K161" s="18"/>
      <c r="L161" s="20"/>
      <c r="M161" s="38"/>
      <c r="O161" s="39"/>
      <c r="P161" s="18"/>
    </row>
    <row r="162" spans="2:16" ht="15.6" x14ac:dyDescent="0.3">
      <c r="B162" s="3" t="s">
        <v>810</v>
      </c>
      <c r="C162" s="38"/>
      <c r="D162" s="41"/>
      <c r="E162" s="39">
        <v>10.3</v>
      </c>
      <c r="F162" s="18"/>
      <c r="G162" s="20"/>
      <c r="H162" s="38"/>
      <c r="J162" s="39"/>
      <c r="K162" s="18"/>
      <c r="L162" s="20"/>
      <c r="M162" s="38"/>
      <c r="O162" s="39"/>
      <c r="P162" s="18"/>
    </row>
    <row r="163" spans="2:16" ht="15.6" x14ac:dyDescent="0.3">
      <c r="B163" s="3" t="s">
        <v>811</v>
      </c>
      <c r="C163" s="38"/>
      <c r="E163" s="39"/>
      <c r="F163" s="18"/>
      <c r="G163" s="20"/>
      <c r="H163" s="38"/>
      <c r="J163" s="39"/>
      <c r="K163" s="18"/>
      <c r="L163" s="20"/>
      <c r="M163" s="38"/>
      <c r="O163" s="39"/>
      <c r="P163" s="18"/>
    </row>
    <row r="164" spans="2:16" ht="15.6" x14ac:dyDescent="0.3">
      <c r="B164" s="3" t="s">
        <v>812</v>
      </c>
      <c r="C164" s="38"/>
      <c r="E164" s="39"/>
      <c r="F164" s="18"/>
      <c r="G164" s="20"/>
      <c r="H164" s="38"/>
      <c r="J164" s="39"/>
      <c r="K164" s="18"/>
      <c r="L164" s="20"/>
      <c r="M164" s="38"/>
      <c r="O164" s="39"/>
      <c r="P164" s="18"/>
    </row>
    <row r="165" spans="2:16" ht="15.6" x14ac:dyDescent="0.3">
      <c r="B165" s="3" t="s">
        <v>813</v>
      </c>
      <c r="C165" s="38"/>
      <c r="E165" s="39"/>
      <c r="F165" s="18"/>
      <c r="G165" s="20"/>
      <c r="H165" s="38"/>
      <c r="J165" s="39"/>
      <c r="K165" s="18"/>
      <c r="L165" s="20"/>
      <c r="M165" s="38"/>
      <c r="O165" s="39"/>
      <c r="P165" s="18"/>
    </row>
    <row r="166" spans="2:16" ht="15.6" x14ac:dyDescent="0.3">
      <c r="B166" s="3" t="s">
        <v>814</v>
      </c>
      <c r="C166" s="38"/>
      <c r="E166" s="39"/>
      <c r="F166" s="18"/>
      <c r="G166" s="20"/>
      <c r="H166" s="38"/>
      <c r="J166" s="39"/>
      <c r="K166" s="18"/>
      <c r="L166" s="20"/>
      <c r="M166" s="38"/>
      <c r="O166" s="39"/>
      <c r="P166" s="18"/>
    </row>
    <row r="167" spans="2:16" ht="15.6" x14ac:dyDescent="0.3">
      <c r="B167" s="3" t="s">
        <v>815</v>
      </c>
      <c r="C167" s="38"/>
      <c r="E167" s="39"/>
      <c r="F167" s="18"/>
      <c r="G167" s="20"/>
      <c r="H167" s="38"/>
      <c r="J167" s="39"/>
      <c r="K167" s="18"/>
      <c r="L167" s="20"/>
      <c r="M167" s="38"/>
      <c r="O167" s="39"/>
      <c r="P167" s="18"/>
    </row>
    <row r="168" spans="2:16" ht="15.6" x14ac:dyDescent="0.3">
      <c r="B168" s="3" t="s">
        <v>816</v>
      </c>
      <c r="C168" s="38"/>
      <c r="E168" s="39"/>
      <c r="F168" s="18"/>
      <c r="G168" s="20"/>
      <c r="H168" s="38"/>
      <c r="J168" s="39"/>
      <c r="K168" s="18"/>
      <c r="L168" s="20"/>
      <c r="M168" s="38"/>
      <c r="O168" s="39"/>
      <c r="P168" s="18"/>
    </row>
    <row r="169" spans="2:16" ht="15.6" x14ac:dyDescent="0.3">
      <c r="C169" s="38"/>
      <c r="E169" s="39"/>
      <c r="F169" s="18"/>
      <c r="G169" s="20"/>
      <c r="H169" s="38"/>
      <c r="J169" s="39"/>
      <c r="K169" s="18"/>
      <c r="L169" s="20"/>
      <c r="M169" s="38"/>
      <c r="O169" s="39"/>
      <c r="P169" s="18"/>
    </row>
    <row r="170" spans="2:16" ht="15.6" x14ac:dyDescent="0.3">
      <c r="C170" s="38"/>
      <c r="E170" s="39"/>
      <c r="F170" s="18"/>
      <c r="G170" s="20"/>
      <c r="H170" s="38"/>
      <c r="J170" s="39"/>
      <c r="K170" s="18"/>
      <c r="L170" s="20"/>
      <c r="M170" s="38"/>
      <c r="O170" s="39"/>
      <c r="P170" s="18"/>
    </row>
    <row r="171" spans="2:16" ht="15.6" x14ac:dyDescent="0.3">
      <c r="C171" s="38"/>
      <c r="E171" s="39"/>
      <c r="F171" s="18"/>
      <c r="H171" s="38"/>
      <c r="J171" s="39"/>
      <c r="K171" s="18"/>
      <c r="M171" s="38"/>
      <c r="O171" s="39"/>
      <c r="P171" s="18"/>
    </row>
    <row r="172" spans="2:16" ht="15.6" x14ac:dyDescent="0.3">
      <c r="B172" s="33" t="s">
        <v>817</v>
      </c>
      <c r="C172" s="34" t="s">
        <v>697</v>
      </c>
      <c r="D172" s="35" t="s">
        <v>698</v>
      </c>
      <c r="E172" s="36" t="s">
        <v>699</v>
      </c>
      <c r="F172" s="16"/>
      <c r="G172" s="33" t="s">
        <v>818</v>
      </c>
      <c r="H172" s="34" t="s">
        <v>697</v>
      </c>
      <c r="I172" s="35" t="s">
        <v>698</v>
      </c>
      <c r="J172" s="36" t="s">
        <v>699</v>
      </c>
      <c r="K172" s="16"/>
      <c r="L172" s="33" t="s">
        <v>819</v>
      </c>
      <c r="M172" s="34" t="s">
        <v>697</v>
      </c>
      <c r="N172" s="35" t="s">
        <v>698</v>
      </c>
      <c r="O172" s="36" t="s">
        <v>699</v>
      </c>
      <c r="P172" s="16"/>
    </row>
    <row r="173" spans="2:16" ht="15.6" x14ac:dyDescent="0.3">
      <c r="B173" s="19" t="s">
        <v>40</v>
      </c>
      <c r="C173" s="38"/>
      <c r="D173" s="19"/>
      <c r="E173" s="37">
        <f>SUM(E174:E188)-0.1</f>
        <v>1154.0000000000002</v>
      </c>
      <c r="F173" s="18"/>
      <c r="G173" s="19" t="s">
        <v>25</v>
      </c>
      <c r="H173" s="40"/>
      <c r="I173" s="19"/>
      <c r="J173" s="37">
        <f>SUM(J174:J188)</f>
        <v>0</v>
      </c>
      <c r="K173" s="18"/>
      <c r="L173" s="19" t="s">
        <v>56</v>
      </c>
      <c r="M173" s="38"/>
      <c r="N173" s="19"/>
      <c r="O173" s="37">
        <f>SUM(O174:O188)</f>
        <v>0</v>
      </c>
      <c r="P173" s="18"/>
    </row>
    <row r="174" spans="2:16" ht="15.6" x14ac:dyDescent="0.3">
      <c r="B174" s="3" t="s">
        <v>805</v>
      </c>
      <c r="C174" s="38">
        <v>26051</v>
      </c>
      <c r="D174" s="41"/>
      <c r="E174" s="39">
        <v>690.7</v>
      </c>
      <c r="F174" s="18"/>
      <c r="H174" s="38"/>
      <c r="J174" s="39"/>
      <c r="K174" s="18"/>
      <c r="M174" s="38"/>
      <c r="O174" s="39"/>
      <c r="P174" s="18"/>
    </row>
    <row r="175" spans="2:16" ht="15.6" x14ac:dyDescent="0.3">
      <c r="B175" s="3" t="s">
        <v>807</v>
      </c>
      <c r="C175" s="38">
        <v>25683</v>
      </c>
      <c r="D175" s="41"/>
      <c r="E175" s="39">
        <v>157.69999999999999</v>
      </c>
      <c r="F175" s="18"/>
      <c r="H175" s="38"/>
      <c r="J175" s="39"/>
      <c r="K175" s="18"/>
      <c r="M175" s="38"/>
      <c r="O175" s="39"/>
      <c r="P175" s="18"/>
    </row>
    <row r="176" spans="2:16" ht="15.6" x14ac:dyDescent="0.3">
      <c r="B176" s="3" t="s">
        <v>811</v>
      </c>
      <c r="C176" s="38">
        <v>25646</v>
      </c>
      <c r="D176" s="41"/>
      <c r="E176" s="39">
        <v>93.7</v>
      </c>
      <c r="F176" s="18"/>
      <c r="H176" s="38"/>
      <c r="J176" s="39"/>
      <c r="K176" s="18"/>
      <c r="M176" s="38"/>
      <c r="O176" s="39"/>
      <c r="P176" s="18"/>
    </row>
    <row r="177" spans="2:16" ht="15.6" x14ac:dyDescent="0.3">
      <c r="B177" s="3" t="s">
        <v>808</v>
      </c>
      <c r="C177" s="38" t="s">
        <v>762</v>
      </c>
      <c r="D177" s="41"/>
      <c r="E177" s="39">
        <v>80.3</v>
      </c>
      <c r="F177" s="18"/>
      <c r="H177" s="38"/>
      <c r="J177" s="39"/>
      <c r="K177" s="18"/>
      <c r="M177" s="38"/>
      <c r="O177" s="39"/>
      <c r="P177" s="18"/>
    </row>
    <row r="178" spans="2:16" ht="15.6" x14ac:dyDescent="0.3">
      <c r="B178" s="3" t="s">
        <v>809</v>
      </c>
      <c r="C178" s="38">
        <v>26200</v>
      </c>
      <c r="D178" s="41"/>
      <c r="E178" s="39">
        <v>70</v>
      </c>
      <c r="F178" s="18"/>
      <c r="H178" s="38"/>
      <c r="J178" s="39"/>
      <c r="K178" s="18"/>
      <c r="M178" s="38"/>
      <c r="O178" s="39"/>
      <c r="P178" s="18"/>
    </row>
    <row r="179" spans="2:16" ht="15.6" x14ac:dyDescent="0.3">
      <c r="B179" s="3" t="s">
        <v>814</v>
      </c>
      <c r="C179" s="38" t="s">
        <v>820</v>
      </c>
      <c r="D179" s="41"/>
      <c r="E179" s="39">
        <v>61.7</v>
      </c>
      <c r="F179" s="18"/>
      <c r="H179" s="38"/>
      <c r="J179" s="39"/>
      <c r="K179" s="18"/>
      <c r="M179" s="38"/>
      <c r="O179" s="39"/>
      <c r="P179" s="18"/>
    </row>
    <row r="180" spans="2:16" ht="15.6" x14ac:dyDescent="0.3">
      <c r="B180" s="3" t="s">
        <v>821</v>
      </c>
      <c r="C180" s="38"/>
      <c r="E180" s="39"/>
      <c r="F180" s="18"/>
      <c r="H180" s="38"/>
      <c r="J180" s="39"/>
      <c r="K180" s="18"/>
      <c r="M180" s="38"/>
      <c r="O180" s="39"/>
      <c r="P180" s="18"/>
    </row>
    <row r="181" spans="2:16" ht="15.6" x14ac:dyDescent="0.3">
      <c r="B181" s="3" t="s">
        <v>822</v>
      </c>
      <c r="C181" s="38"/>
      <c r="E181" s="39"/>
      <c r="F181" s="18"/>
      <c r="H181" s="38"/>
      <c r="J181" s="39"/>
      <c r="K181" s="18"/>
      <c r="M181" s="38"/>
      <c r="O181" s="39"/>
      <c r="P181" s="18"/>
    </row>
    <row r="182" spans="2:16" ht="15.6" x14ac:dyDescent="0.3">
      <c r="B182" s="3" t="s">
        <v>823</v>
      </c>
      <c r="C182" s="38"/>
      <c r="E182" s="39"/>
      <c r="F182" s="18"/>
      <c r="H182" s="38"/>
      <c r="J182" s="39"/>
      <c r="K182" s="18"/>
      <c r="M182" s="38"/>
      <c r="O182" s="39"/>
      <c r="P182" s="18"/>
    </row>
    <row r="183" spans="2:16" ht="15.6" x14ac:dyDescent="0.3">
      <c r="B183" s="3" t="s">
        <v>824</v>
      </c>
      <c r="C183" s="38"/>
      <c r="E183" s="39"/>
      <c r="F183" s="18"/>
      <c r="H183" s="38"/>
      <c r="J183" s="39"/>
      <c r="K183" s="18"/>
      <c r="M183" s="38"/>
      <c r="O183" s="39"/>
      <c r="P183" s="18"/>
    </row>
    <row r="184" spans="2:16" ht="15.6" x14ac:dyDescent="0.3">
      <c r="B184" s="3" t="s">
        <v>825</v>
      </c>
      <c r="C184" s="38"/>
      <c r="E184" s="39"/>
      <c r="F184" s="18"/>
      <c r="H184" s="38"/>
      <c r="J184" s="39"/>
      <c r="K184" s="18"/>
      <c r="M184" s="38"/>
      <c r="O184" s="39"/>
      <c r="P184" s="18"/>
    </row>
    <row r="185" spans="2:16" ht="15.6" x14ac:dyDescent="0.3">
      <c r="B185" s="3" t="s">
        <v>826</v>
      </c>
      <c r="C185" s="38"/>
      <c r="E185" s="39"/>
      <c r="F185" s="18"/>
      <c r="H185" s="38"/>
      <c r="J185" s="39"/>
      <c r="K185" s="18"/>
      <c r="M185" s="38"/>
      <c r="O185" s="39"/>
      <c r="P185" s="18"/>
    </row>
    <row r="186" spans="2:16" ht="15.6" x14ac:dyDescent="0.3">
      <c r="C186" s="38"/>
      <c r="E186" s="39"/>
      <c r="F186" s="18"/>
      <c r="H186" s="38"/>
      <c r="J186" s="39"/>
      <c r="K186" s="18"/>
      <c r="M186" s="38"/>
      <c r="O186" s="39"/>
      <c r="P186" s="18"/>
    </row>
    <row r="187" spans="2:16" ht="15.6" x14ac:dyDescent="0.3">
      <c r="C187" s="38"/>
      <c r="E187" s="39"/>
      <c r="F187" s="18"/>
      <c r="H187" s="38"/>
      <c r="J187" s="39"/>
      <c r="K187" s="18"/>
      <c r="M187" s="38"/>
      <c r="O187" s="39"/>
      <c r="P187" s="18"/>
    </row>
    <row r="188" spans="2:16" ht="15.6" x14ac:dyDescent="0.3">
      <c r="C188" s="38"/>
      <c r="E188" s="39"/>
      <c r="F188" s="18"/>
      <c r="H188" s="38"/>
      <c r="J188" s="39"/>
      <c r="K188" s="18"/>
      <c r="M188" s="38"/>
      <c r="O188" s="39"/>
      <c r="P188" s="18"/>
    </row>
    <row r="189" spans="2:16" ht="15.6" x14ac:dyDescent="0.3">
      <c r="B189" s="33" t="s">
        <v>827</v>
      </c>
      <c r="C189" s="34" t="s">
        <v>697</v>
      </c>
      <c r="D189" s="35" t="s">
        <v>698</v>
      </c>
      <c r="E189" s="36" t="s">
        <v>699</v>
      </c>
      <c r="F189" s="16"/>
      <c r="G189" s="33" t="s">
        <v>722</v>
      </c>
      <c r="H189" s="34" t="s">
        <v>697</v>
      </c>
      <c r="I189" s="35" t="s">
        <v>698</v>
      </c>
      <c r="J189" s="36" t="s">
        <v>699</v>
      </c>
      <c r="K189" s="16"/>
      <c r="L189" s="33" t="s">
        <v>723</v>
      </c>
      <c r="M189" s="34" t="s">
        <v>697</v>
      </c>
      <c r="N189" s="35" t="s">
        <v>698</v>
      </c>
      <c r="O189" s="36" t="s">
        <v>699</v>
      </c>
      <c r="P189" s="16"/>
    </row>
    <row r="190" spans="2:16" ht="15.6" x14ac:dyDescent="0.3">
      <c r="B190" s="19" t="s">
        <v>25</v>
      </c>
      <c r="C190" s="38"/>
      <c r="D190" s="19"/>
      <c r="E190" s="37">
        <f>SUM(E191:E205)</f>
        <v>3620.3</v>
      </c>
      <c r="F190" s="18"/>
      <c r="G190" s="19" t="s">
        <v>56</v>
      </c>
      <c r="H190" s="40"/>
      <c r="I190" s="19"/>
      <c r="J190" s="37">
        <f>SUM(J191:J205)</f>
        <v>0</v>
      </c>
      <c r="K190" s="18"/>
      <c r="L190" s="19" t="s">
        <v>36</v>
      </c>
      <c r="M190" s="38"/>
      <c r="N190" s="19"/>
      <c r="O190" s="37">
        <f>SUM(O191:O205)</f>
        <v>0</v>
      </c>
      <c r="P190" s="18"/>
    </row>
    <row r="191" spans="2:16" ht="15.6" x14ac:dyDescent="0.3">
      <c r="B191" s="3" t="s">
        <v>828</v>
      </c>
      <c r="C191" s="38">
        <v>26827</v>
      </c>
      <c r="D191" s="41" t="s">
        <v>829</v>
      </c>
      <c r="E191" s="39">
        <v>1271.7</v>
      </c>
      <c r="F191" s="18"/>
      <c r="H191" s="38"/>
      <c r="J191" s="39"/>
      <c r="K191" s="18"/>
      <c r="M191" s="38"/>
      <c r="O191" s="39"/>
      <c r="P191" s="18"/>
    </row>
    <row r="192" spans="2:16" ht="15.6" x14ac:dyDescent="0.3">
      <c r="B192" s="3" t="s">
        <v>830</v>
      </c>
      <c r="C192" s="38">
        <v>26485</v>
      </c>
      <c r="D192" s="41"/>
      <c r="E192" s="39">
        <v>762</v>
      </c>
      <c r="F192" s="18"/>
      <c r="H192" s="38"/>
      <c r="J192" s="39"/>
      <c r="K192" s="18"/>
      <c r="M192" s="38"/>
      <c r="O192" s="39"/>
      <c r="P192" s="18"/>
    </row>
    <row r="193" spans="2:16" ht="15.6" x14ac:dyDescent="0.3">
      <c r="B193" s="3" t="s">
        <v>831</v>
      </c>
      <c r="C193" s="38">
        <v>25968</v>
      </c>
      <c r="D193" s="41"/>
      <c r="E193" s="39">
        <v>590</v>
      </c>
      <c r="F193" s="18"/>
      <c r="H193" s="38"/>
      <c r="J193" s="39"/>
      <c r="K193" s="18"/>
      <c r="M193" s="38"/>
      <c r="O193" s="39"/>
      <c r="P193" s="18"/>
    </row>
    <row r="194" spans="2:16" ht="15.6" x14ac:dyDescent="0.3">
      <c r="B194" s="3" t="s">
        <v>832</v>
      </c>
      <c r="C194" s="38">
        <v>26376</v>
      </c>
      <c r="D194" s="41"/>
      <c r="E194" s="39">
        <v>437</v>
      </c>
      <c r="F194" s="18"/>
      <c r="H194" s="38"/>
      <c r="J194" s="39"/>
      <c r="K194" s="18"/>
      <c r="M194" s="38"/>
      <c r="O194" s="39"/>
      <c r="P194" s="18"/>
    </row>
    <row r="195" spans="2:16" ht="15.6" x14ac:dyDescent="0.3">
      <c r="B195" s="3" t="s">
        <v>833</v>
      </c>
      <c r="C195" s="38">
        <v>26341</v>
      </c>
      <c r="D195" s="41"/>
      <c r="E195" s="39">
        <v>398.3</v>
      </c>
      <c r="F195" s="18"/>
      <c r="H195" s="38"/>
      <c r="J195" s="39"/>
      <c r="K195" s="18"/>
      <c r="M195" s="38"/>
      <c r="O195" s="39"/>
      <c r="P195" s="18"/>
    </row>
    <row r="196" spans="2:16" ht="15.6" x14ac:dyDescent="0.3">
      <c r="B196" s="3" t="s">
        <v>834</v>
      </c>
      <c r="C196" s="38">
        <v>26479</v>
      </c>
      <c r="D196" s="41"/>
      <c r="E196" s="39">
        <v>105.3</v>
      </c>
      <c r="F196" s="18"/>
      <c r="H196" s="38"/>
      <c r="J196" s="39"/>
      <c r="K196" s="18"/>
      <c r="M196" s="38"/>
      <c r="O196" s="39"/>
      <c r="P196" s="18"/>
    </row>
    <row r="197" spans="2:16" ht="15.6" x14ac:dyDescent="0.3">
      <c r="B197" s="3" t="s">
        <v>835</v>
      </c>
      <c r="C197" s="38">
        <v>26423</v>
      </c>
      <c r="D197" s="41"/>
      <c r="E197" s="39">
        <v>56</v>
      </c>
      <c r="F197" s="18"/>
      <c r="H197" s="38"/>
      <c r="J197" s="39"/>
      <c r="K197" s="18"/>
      <c r="M197" s="38"/>
      <c r="O197" s="39"/>
      <c r="P197" s="18"/>
    </row>
    <row r="198" spans="2:16" ht="15.6" x14ac:dyDescent="0.3">
      <c r="B198" s="3" t="s">
        <v>836</v>
      </c>
      <c r="C198" s="38"/>
      <c r="E198" s="39"/>
      <c r="F198" s="18"/>
      <c r="H198" s="38"/>
      <c r="J198" s="39"/>
      <c r="K198" s="18"/>
      <c r="M198" s="38"/>
      <c r="O198" s="39"/>
      <c r="P198" s="18"/>
    </row>
    <row r="199" spans="2:16" ht="15.6" x14ac:dyDescent="0.3">
      <c r="B199" s="3" t="s">
        <v>837</v>
      </c>
      <c r="C199" s="38"/>
      <c r="E199" s="39"/>
      <c r="F199" s="18"/>
      <c r="H199" s="38"/>
      <c r="J199" s="39"/>
      <c r="K199" s="18"/>
      <c r="M199" s="38"/>
      <c r="O199" s="39"/>
      <c r="P199" s="18"/>
    </row>
    <row r="200" spans="2:16" ht="15.6" x14ac:dyDescent="0.3">
      <c r="B200" s="3" t="s">
        <v>838</v>
      </c>
      <c r="C200" s="38"/>
      <c r="E200" s="39"/>
      <c r="F200" s="18"/>
      <c r="H200" s="38"/>
      <c r="J200" s="39"/>
      <c r="K200" s="18"/>
      <c r="M200" s="38"/>
      <c r="O200" s="39"/>
      <c r="P200" s="18"/>
    </row>
    <row r="201" spans="2:16" ht="15.6" x14ac:dyDescent="0.3">
      <c r="B201" s="3" t="s">
        <v>839</v>
      </c>
      <c r="C201" s="38"/>
      <c r="E201" s="39"/>
      <c r="F201" s="18"/>
      <c r="H201" s="38"/>
      <c r="J201" s="39"/>
      <c r="K201" s="18"/>
      <c r="M201" s="38"/>
      <c r="O201" s="39"/>
      <c r="P201" s="18"/>
    </row>
    <row r="202" spans="2:16" ht="15.6" x14ac:dyDescent="0.3">
      <c r="B202" s="3" t="s">
        <v>840</v>
      </c>
      <c r="C202" s="38"/>
      <c r="E202" s="39"/>
      <c r="F202" s="18"/>
      <c r="H202" s="38"/>
      <c r="J202" s="39"/>
      <c r="K202" s="18"/>
      <c r="M202" s="38"/>
      <c r="O202" s="39"/>
      <c r="P202" s="18"/>
    </row>
    <row r="203" spans="2:16" ht="15.6" x14ac:dyDescent="0.3">
      <c r="B203" s="3" t="s">
        <v>841</v>
      </c>
      <c r="C203" s="38"/>
      <c r="E203" s="39"/>
      <c r="F203" s="18"/>
      <c r="H203" s="38"/>
      <c r="J203" s="39"/>
      <c r="K203" s="18"/>
      <c r="M203" s="38"/>
      <c r="O203" s="39"/>
      <c r="P203" s="18"/>
    </row>
    <row r="204" spans="2:16" ht="15.6" x14ac:dyDescent="0.3">
      <c r="C204" s="38"/>
      <c r="E204" s="39"/>
      <c r="F204" s="18"/>
      <c r="H204" s="38"/>
      <c r="J204" s="39"/>
      <c r="K204" s="18"/>
      <c r="M204" s="38"/>
      <c r="O204" s="39"/>
      <c r="P204" s="18"/>
    </row>
    <row r="205" spans="2:16" ht="15.6" x14ac:dyDescent="0.3">
      <c r="C205" s="38"/>
      <c r="E205" s="39"/>
      <c r="F205" s="18"/>
      <c r="H205" s="38"/>
      <c r="J205" s="39"/>
      <c r="K205" s="18"/>
      <c r="M205" s="38"/>
      <c r="O205" s="39"/>
      <c r="P205" s="18"/>
    </row>
    <row r="206" spans="2:16" ht="15.6" x14ac:dyDescent="0.3">
      <c r="C206" s="38"/>
      <c r="E206" s="39"/>
      <c r="F206" s="18"/>
      <c r="H206" s="38"/>
      <c r="J206" s="39"/>
      <c r="K206" s="18"/>
      <c r="M206" s="38"/>
      <c r="O206" s="39"/>
      <c r="P206" s="18"/>
    </row>
    <row r="207" spans="2:16" ht="15.6" x14ac:dyDescent="0.3">
      <c r="B207" s="33" t="s">
        <v>842</v>
      </c>
      <c r="C207" s="34" t="s">
        <v>697</v>
      </c>
      <c r="D207" s="35" t="s">
        <v>698</v>
      </c>
      <c r="E207" s="36" t="s">
        <v>699</v>
      </c>
      <c r="F207" s="16"/>
      <c r="G207" s="33" t="s">
        <v>843</v>
      </c>
      <c r="H207" s="34" t="s">
        <v>697</v>
      </c>
      <c r="I207" s="35" t="s">
        <v>698</v>
      </c>
      <c r="J207" s="36" t="s">
        <v>699</v>
      </c>
      <c r="K207" s="16"/>
      <c r="L207" s="33" t="s">
        <v>844</v>
      </c>
      <c r="M207" s="34" t="s">
        <v>697</v>
      </c>
      <c r="N207" s="35" t="s">
        <v>698</v>
      </c>
      <c r="O207" s="36" t="s">
        <v>699</v>
      </c>
      <c r="P207" s="16"/>
    </row>
    <row r="208" spans="2:16" ht="15.6" x14ac:dyDescent="0.3">
      <c r="B208" s="19" t="s">
        <v>25</v>
      </c>
      <c r="C208" s="38"/>
      <c r="D208" s="19"/>
      <c r="E208" s="37">
        <f>SUM(E209:E223)</f>
        <v>3662.0000000000005</v>
      </c>
      <c r="F208" s="16"/>
      <c r="G208" s="19" t="s">
        <v>19</v>
      </c>
      <c r="H208" s="40"/>
      <c r="I208" s="19"/>
      <c r="J208" s="37">
        <f>SUM(J209:J223)</f>
        <v>0</v>
      </c>
      <c r="K208" s="16"/>
      <c r="L208" s="19" t="s">
        <v>12</v>
      </c>
      <c r="M208" s="38"/>
      <c r="N208" s="19"/>
      <c r="O208" s="37">
        <f>SUM(O209:O223)</f>
        <v>0</v>
      </c>
      <c r="P208" s="16"/>
    </row>
    <row r="209" spans="2:16" ht="15.6" x14ac:dyDescent="0.3">
      <c r="B209" s="3" t="s">
        <v>828</v>
      </c>
      <c r="C209" s="38">
        <v>26827</v>
      </c>
      <c r="D209" s="41" t="s">
        <v>829</v>
      </c>
      <c r="E209" s="39">
        <v>1271.7</v>
      </c>
      <c r="F209" s="18"/>
      <c r="H209" s="38"/>
      <c r="J209" s="39"/>
      <c r="K209" s="18"/>
      <c r="M209" s="38"/>
      <c r="O209" s="39"/>
      <c r="P209" s="18"/>
    </row>
    <row r="210" spans="2:16" ht="15.6" x14ac:dyDescent="0.3">
      <c r="B210" s="3" t="s">
        <v>830</v>
      </c>
      <c r="C210" s="38">
        <v>26485</v>
      </c>
      <c r="D210" s="41"/>
      <c r="E210" s="39">
        <v>762</v>
      </c>
      <c r="F210" s="18"/>
      <c r="H210" s="38"/>
      <c r="J210" s="39"/>
      <c r="K210" s="18"/>
      <c r="M210" s="38"/>
      <c r="O210" s="39"/>
      <c r="P210" s="18"/>
    </row>
    <row r="211" spans="2:16" ht="15.6" x14ac:dyDescent="0.3">
      <c r="B211" s="3" t="s">
        <v>845</v>
      </c>
      <c r="C211" s="38">
        <v>28207</v>
      </c>
      <c r="D211" s="41"/>
      <c r="E211" s="39">
        <v>631.70000000000005</v>
      </c>
      <c r="F211" s="18"/>
      <c r="H211" s="38"/>
      <c r="J211" s="39"/>
      <c r="K211" s="18"/>
      <c r="M211" s="38"/>
      <c r="O211" s="39"/>
      <c r="P211" s="18"/>
    </row>
    <row r="212" spans="2:16" ht="15.6" x14ac:dyDescent="0.3">
      <c r="B212" s="3" t="s">
        <v>832</v>
      </c>
      <c r="C212" s="38">
        <v>26376</v>
      </c>
      <c r="D212" s="41"/>
      <c r="E212" s="39">
        <v>437</v>
      </c>
      <c r="F212" s="18"/>
      <c r="H212" s="38"/>
      <c r="J212" s="39"/>
      <c r="K212" s="18"/>
      <c r="M212" s="38"/>
      <c r="O212" s="39"/>
      <c r="P212" s="18"/>
    </row>
    <row r="213" spans="2:16" ht="15.6" x14ac:dyDescent="0.3">
      <c r="B213" s="3" t="s">
        <v>833</v>
      </c>
      <c r="C213" s="38">
        <v>26341</v>
      </c>
      <c r="D213" s="41"/>
      <c r="E213" s="39">
        <v>398.3</v>
      </c>
      <c r="F213" s="18"/>
      <c r="H213" s="38"/>
      <c r="J213" s="39"/>
      <c r="K213" s="18"/>
      <c r="M213" s="38"/>
      <c r="O213" s="39"/>
      <c r="P213" s="18"/>
    </row>
    <row r="214" spans="2:16" ht="15.6" x14ac:dyDescent="0.3">
      <c r="B214" s="3" t="s">
        <v>834</v>
      </c>
      <c r="C214" s="38">
        <v>26479</v>
      </c>
      <c r="D214" s="41"/>
      <c r="E214" s="39">
        <v>105.3</v>
      </c>
      <c r="F214" s="18"/>
      <c r="H214" s="38"/>
      <c r="J214" s="39"/>
      <c r="K214" s="18"/>
      <c r="M214" s="38"/>
      <c r="O214" s="39"/>
      <c r="P214" s="18"/>
    </row>
    <row r="215" spans="2:16" ht="15.6" x14ac:dyDescent="0.3">
      <c r="B215" s="3" t="s">
        <v>835</v>
      </c>
      <c r="C215" s="38">
        <v>26423</v>
      </c>
      <c r="D215" s="41"/>
      <c r="E215" s="39">
        <v>56</v>
      </c>
      <c r="F215" s="18"/>
      <c r="H215" s="38"/>
      <c r="J215" s="39"/>
      <c r="K215" s="18"/>
      <c r="M215" s="38"/>
      <c r="O215" s="39"/>
      <c r="P215" s="18"/>
    </row>
    <row r="216" spans="2:16" ht="15.6" x14ac:dyDescent="0.3">
      <c r="B216" s="3" t="s">
        <v>837</v>
      </c>
      <c r="C216" s="38"/>
      <c r="E216" s="39"/>
      <c r="F216" s="18"/>
      <c r="H216" s="38"/>
      <c r="J216" s="39"/>
      <c r="K216" s="18"/>
      <c r="M216" s="38"/>
      <c r="O216" s="39"/>
      <c r="P216" s="18"/>
    </row>
    <row r="217" spans="2:16" ht="15.6" x14ac:dyDescent="0.3">
      <c r="B217" s="3" t="s">
        <v>838</v>
      </c>
      <c r="C217" s="38"/>
      <c r="E217" s="39"/>
      <c r="F217" s="18"/>
      <c r="H217" s="38"/>
      <c r="J217" s="39"/>
      <c r="K217" s="18"/>
      <c r="M217" s="38"/>
      <c r="O217" s="39"/>
      <c r="P217" s="18"/>
    </row>
    <row r="218" spans="2:16" ht="15.6" x14ac:dyDescent="0.3">
      <c r="B218" s="3" t="s">
        <v>839</v>
      </c>
      <c r="C218" s="38"/>
      <c r="E218" s="39"/>
      <c r="F218" s="18"/>
      <c r="H218" s="38"/>
      <c r="J218" s="39"/>
      <c r="K218" s="18"/>
      <c r="M218" s="38"/>
      <c r="O218" s="39"/>
      <c r="P218" s="18"/>
    </row>
    <row r="219" spans="2:16" ht="15.6" x14ac:dyDescent="0.3">
      <c r="B219" s="3" t="s">
        <v>840</v>
      </c>
      <c r="C219" s="38"/>
      <c r="E219" s="39"/>
      <c r="F219" s="18"/>
      <c r="H219" s="38"/>
      <c r="J219" s="39"/>
      <c r="K219" s="18"/>
      <c r="M219" s="38"/>
      <c r="O219" s="39"/>
      <c r="P219" s="18"/>
    </row>
    <row r="220" spans="2:16" ht="15.6" x14ac:dyDescent="0.3">
      <c r="B220" s="3" t="s">
        <v>841</v>
      </c>
      <c r="C220" s="38"/>
      <c r="E220" s="39"/>
      <c r="F220" s="18"/>
      <c r="H220" s="38"/>
      <c r="J220" s="39"/>
      <c r="K220" s="18"/>
      <c r="M220" s="38"/>
      <c r="O220" s="39"/>
      <c r="P220" s="18"/>
    </row>
    <row r="221" spans="2:16" ht="15.6" x14ac:dyDescent="0.3">
      <c r="C221" s="38"/>
      <c r="E221" s="39"/>
      <c r="F221" s="18"/>
      <c r="H221" s="38"/>
      <c r="J221" s="39"/>
      <c r="K221" s="18"/>
      <c r="M221" s="38"/>
      <c r="O221" s="39"/>
      <c r="P221" s="18"/>
    </row>
    <row r="222" spans="2:16" ht="15.6" x14ac:dyDescent="0.3">
      <c r="C222" s="38"/>
      <c r="E222" s="39"/>
      <c r="F222" s="18"/>
      <c r="H222" s="38"/>
      <c r="J222" s="39"/>
      <c r="K222" s="18"/>
      <c r="M222" s="38"/>
      <c r="O222" s="39"/>
      <c r="P222" s="18"/>
    </row>
    <row r="223" spans="2:16" ht="15.6" x14ac:dyDescent="0.3">
      <c r="C223" s="38"/>
      <c r="E223" s="39"/>
      <c r="F223" s="18"/>
      <c r="H223" s="38"/>
      <c r="J223" s="39"/>
      <c r="K223" s="18"/>
      <c r="M223" s="38"/>
      <c r="O223" s="39"/>
      <c r="P223" s="18"/>
    </row>
    <row r="224" spans="2:16" ht="15.6" x14ac:dyDescent="0.3">
      <c r="B224" s="33" t="s">
        <v>846</v>
      </c>
      <c r="C224" s="34" t="s">
        <v>697</v>
      </c>
      <c r="D224" s="35" t="s">
        <v>698</v>
      </c>
      <c r="E224" s="36" t="s">
        <v>699</v>
      </c>
      <c r="F224" s="16"/>
      <c r="G224" s="33" t="s">
        <v>847</v>
      </c>
      <c r="H224" s="34" t="s">
        <v>697</v>
      </c>
      <c r="I224" s="35" t="s">
        <v>698</v>
      </c>
      <c r="J224" s="36" t="s">
        <v>699</v>
      </c>
      <c r="K224" s="16"/>
      <c r="L224" s="33" t="s">
        <v>848</v>
      </c>
      <c r="M224" s="34" t="s">
        <v>697</v>
      </c>
      <c r="N224" s="35" t="s">
        <v>698</v>
      </c>
      <c r="O224" s="36" t="s">
        <v>699</v>
      </c>
      <c r="P224" s="16"/>
    </row>
    <row r="225" spans="2:16" ht="15.6" x14ac:dyDescent="0.3">
      <c r="B225" s="19" t="s">
        <v>19</v>
      </c>
      <c r="C225" s="38"/>
      <c r="D225" s="19"/>
      <c r="E225" s="37">
        <f>SUM(E226:E240)</f>
        <v>4874</v>
      </c>
      <c r="F225" s="16"/>
      <c r="G225" s="19" t="s">
        <v>25</v>
      </c>
      <c r="H225" s="40"/>
      <c r="I225" s="19"/>
      <c r="J225" s="37">
        <f>SUM(J226:J240)</f>
        <v>0</v>
      </c>
      <c r="K225" s="16"/>
      <c r="L225" s="19" t="s">
        <v>46</v>
      </c>
      <c r="M225" s="38"/>
      <c r="N225" s="19"/>
      <c r="O225" s="37">
        <f>SUM(O226:O240)</f>
        <v>0</v>
      </c>
      <c r="P225" s="16"/>
    </row>
    <row r="226" spans="2:16" ht="15.6" x14ac:dyDescent="0.3">
      <c r="B226" s="3" t="s">
        <v>849</v>
      </c>
      <c r="C226" s="38">
        <v>27209</v>
      </c>
      <c r="D226" s="41" t="s">
        <v>850</v>
      </c>
      <c r="E226" s="39">
        <v>1787</v>
      </c>
      <c r="F226" s="18"/>
      <c r="H226" s="38"/>
      <c r="J226" s="39"/>
      <c r="K226" s="18"/>
      <c r="M226" s="38"/>
      <c r="O226" s="39"/>
      <c r="P226" s="18"/>
    </row>
    <row r="227" spans="2:16" ht="15.6" x14ac:dyDescent="0.3">
      <c r="B227" s="3" t="s">
        <v>851</v>
      </c>
      <c r="C227" s="38">
        <v>27891</v>
      </c>
      <c r="D227" s="41"/>
      <c r="E227" s="39">
        <v>1255.7</v>
      </c>
      <c r="F227" s="18"/>
      <c r="H227" s="38"/>
      <c r="J227" s="39"/>
      <c r="K227" s="18"/>
      <c r="M227" s="38"/>
      <c r="O227" s="39"/>
      <c r="P227" s="18"/>
    </row>
    <row r="228" spans="2:16" ht="15.6" x14ac:dyDescent="0.3">
      <c r="B228" s="3" t="s">
        <v>852</v>
      </c>
      <c r="C228" s="38">
        <v>26882</v>
      </c>
      <c r="D228" s="41"/>
      <c r="E228" s="39">
        <v>670.3</v>
      </c>
      <c r="F228" s="18"/>
      <c r="H228" s="38"/>
      <c r="J228" s="39"/>
      <c r="K228" s="18"/>
      <c r="M228" s="38"/>
      <c r="O228" s="39"/>
      <c r="P228" s="18"/>
    </row>
    <row r="229" spans="2:16" ht="15.6" x14ac:dyDescent="0.3">
      <c r="B229" s="3" t="s">
        <v>853</v>
      </c>
      <c r="C229" s="38">
        <v>27514</v>
      </c>
      <c r="D229" s="41"/>
      <c r="E229" s="39">
        <v>519.70000000000005</v>
      </c>
      <c r="F229" s="18"/>
      <c r="H229" s="38"/>
      <c r="J229" s="39"/>
      <c r="K229" s="18"/>
      <c r="M229" s="38"/>
      <c r="O229" s="39"/>
      <c r="P229" s="18"/>
    </row>
    <row r="230" spans="2:16" ht="15.6" x14ac:dyDescent="0.3">
      <c r="B230" s="3" t="s">
        <v>854</v>
      </c>
      <c r="C230" s="38">
        <v>26801</v>
      </c>
      <c r="D230" s="41"/>
      <c r="E230" s="39">
        <v>381.3</v>
      </c>
      <c r="F230" s="18"/>
      <c r="H230" s="38"/>
      <c r="J230" s="39"/>
      <c r="K230" s="18"/>
      <c r="M230" s="38"/>
      <c r="O230" s="39"/>
      <c r="P230" s="18"/>
    </row>
    <row r="231" spans="2:16" ht="15.6" x14ac:dyDescent="0.3">
      <c r="B231" s="3" t="s">
        <v>855</v>
      </c>
      <c r="C231" s="38">
        <v>28262</v>
      </c>
      <c r="D231" s="41"/>
      <c r="E231" s="39">
        <v>89.3</v>
      </c>
      <c r="F231" s="18"/>
      <c r="H231" s="38"/>
      <c r="J231" s="39"/>
      <c r="K231" s="18"/>
      <c r="M231" s="38"/>
      <c r="O231" s="39"/>
      <c r="P231" s="18"/>
    </row>
    <row r="232" spans="2:16" ht="15.6" x14ac:dyDescent="0.3">
      <c r="B232" s="3" t="s">
        <v>856</v>
      </c>
      <c r="C232" s="38" t="s">
        <v>857</v>
      </c>
      <c r="D232" s="41"/>
      <c r="E232" s="39">
        <v>78.7</v>
      </c>
      <c r="F232" s="18"/>
      <c r="H232" s="38"/>
      <c r="J232" s="39"/>
      <c r="K232" s="18"/>
      <c r="M232" s="38"/>
      <c r="O232" s="39"/>
      <c r="P232" s="18"/>
    </row>
    <row r="233" spans="2:16" ht="15.6" x14ac:dyDescent="0.3">
      <c r="B233" s="3" t="s">
        <v>858</v>
      </c>
      <c r="C233" s="38">
        <v>27764</v>
      </c>
      <c r="D233" s="41"/>
      <c r="E233" s="39">
        <v>52.7</v>
      </c>
      <c r="F233" s="18"/>
      <c r="H233" s="38"/>
      <c r="J233" s="39"/>
      <c r="K233" s="18"/>
      <c r="M233" s="38"/>
      <c r="O233" s="39"/>
      <c r="P233" s="18"/>
    </row>
    <row r="234" spans="2:16" ht="15.6" x14ac:dyDescent="0.3">
      <c r="B234" s="3" t="s">
        <v>859</v>
      </c>
      <c r="C234" s="38">
        <v>26525</v>
      </c>
      <c r="D234" s="41"/>
      <c r="E234" s="39">
        <v>24.3</v>
      </c>
      <c r="F234" s="18"/>
      <c r="H234" s="38"/>
      <c r="J234" s="39"/>
      <c r="K234" s="18"/>
      <c r="M234" s="38"/>
      <c r="O234" s="39"/>
      <c r="P234" s="18"/>
    </row>
    <row r="235" spans="2:16" ht="15.6" x14ac:dyDescent="0.3">
      <c r="B235" s="3" t="s">
        <v>860</v>
      </c>
      <c r="C235" s="38">
        <v>27868</v>
      </c>
      <c r="D235" s="41"/>
      <c r="E235" s="39">
        <v>15</v>
      </c>
      <c r="F235" s="18"/>
      <c r="H235" s="38"/>
      <c r="J235" s="39"/>
      <c r="K235" s="18"/>
      <c r="M235" s="38"/>
      <c r="O235" s="39"/>
      <c r="P235" s="18"/>
    </row>
    <row r="236" spans="2:16" ht="15.6" x14ac:dyDescent="0.3">
      <c r="B236" s="3" t="s">
        <v>861</v>
      </c>
      <c r="C236" s="38"/>
      <c r="E236" s="39"/>
      <c r="F236" s="18"/>
      <c r="H236" s="38"/>
      <c r="J236" s="39"/>
      <c r="K236" s="18"/>
      <c r="M236" s="38"/>
      <c r="O236" s="39"/>
      <c r="P236" s="18"/>
    </row>
    <row r="237" spans="2:16" ht="15.6" x14ac:dyDescent="0.3">
      <c r="B237" s="3" t="s">
        <v>862</v>
      </c>
      <c r="C237" s="38"/>
      <c r="E237" s="39"/>
      <c r="F237" s="18"/>
      <c r="H237" s="38"/>
      <c r="J237" s="39"/>
      <c r="K237" s="18"/>
      <c r="M237" s="38"/>
      <c r="O237" s="39"/>
      <c r="P237" s="18"/>
    </row>
    <row r="238" spans="2:16" ht="15.6" x14ac:dyDescent="0.3">
      <c r="B238" s="3" t="s">
        <v>863</v>
      </c>
      <c r="C238" s="38"/>
      <c r="E238" s="39"/>
      <c r="F238" s="18"/>
      <c r="H238" s="38"/>
      <c r="J238" s="39"/>
      <c r="K238" s="18"/>
      <c r="M238" s="38"/>
      <c r="O238" s="39"/>
      <c r="P238" s="18"/>
    </row>
    <row r="239" spans="2:16" ht="15.6" x14ac:dyDescent="0.3">
      <c r="B239" s="3" t="s">
        <v>864</v>
      </c>
      <c r="C239" s="38"/>
      <c r="E239" s="39"/>
      <c r="F239" s="18"/>
      <c r="H239" s="38"/>
      <c r="J239" s="39"/>
      <c r="K239" s="18"/>
      <c r="M239" s="38"/>
      <c r="O239" s="39"/>
      <c r="P239" s="18"/>
    </row>
    <row r="240" spans="2:16" ht="15.6" x14ac:dyDescent="0.3">
      <c r="B240" s="3" t="s">
        <v>865</v>
      </c>
      <c r="C240" s="38"/>
      <c r="E240" s="39"/>
      <c r="F240" s="18"/>
      <c r="H240" s="38"/>
      <c r="J240" s="39"/>
      <c r="K240" s="18"/>
      <c r="M240" s="38"/>
      <c r="O240" s="39"/>
      <c r="P240" s="18"/>
    </row>
    <row r="241" spans="2:16" ht="15.6" x14ac:dyDescent="0.3">
      <c r="B241" s="3" t="s">
        <v>866</v>
      </c>
      <c r="C241" s="38"/>
      <c r="E241" s="39"/>
      <c r="F241" s="18"/>
      <c r="H241" s="38"/>
      <c r="J241" s="39"/>
      <c r="K241" s="18"/>
      <c r="M241" s="38"/>
      <c r="O241" s="39"/>
      <c r="P241" s="18"/>
    </row>
    <row r="242" spans="2:16" ht="15.6" x14ac:dyDescent="0.3">
      <c r="C242" s="38"/>
      <c r="E242" s="39"/>
      <c r="F242" s="18"/>
      <c r="H242" s="38"/>
      <c r="J242" s="39"/>
      <c r="K242" s="18"/>
      <c r="M242" s="38"/>
      <c r="O242" s="39"/>
      <c r="P242" s="18"/>
    </row>
    <row r="243" spans="2:16" ht="15.6" x14ac:dyDescent="0.3">
      <c r="C243" s="38"/>
      <c r="E243" s="39"/>
      <c r="F243" s="18"/>
      <c r="H243" s="38"/>
      <c r="J243" s="39"/>
      <c r="K243" s="18"/>
      <c r="M243" s="38"/>
      <c r="O243" s="39"/>
      <c r="P243" s="18"/>
    </row>
    <row r="244" spans="2:16" ht="15.6" x14ac:dyDescent="0.3">
      <c r="B244" s="33" t="s">
        <v>867</v>
      </c>
      <c r="C244" s="34" t="s">
        <v>697</v>
      </c>
      <c r="D244" s="35" t="s">
        <v>698</v>
      </c>
      <c r="E244" s="36" t="s">
        <v>699</v>
      </c>
      <c r="F244" s="16"/>
      <c r="G244" s="33" t="s">
        <v>868</v>
      </c>
      <c r="H244" s="34" t="s">
        <v>697</v>
      </c>
      <c r="I244" s="35" t="s">
        <v>698</v>
      </c>
      <c r="J244" s="36" t="s">
        <v>699</v>
      </c>
      <c r="K244" s="16"/>
      <c r="L244" s="33" t="s">
        <v>869</v>
      </c>
      <c r="M244" s="34" t="s">
        <v>697</v>
      </c>
      <c r="N244" s="35" t="s">
        <v>698</v>
      </c>
      <c r="O244" s="36" t="s">
        <v>699</v>
      </c>
      <c r="P244" s="16"/>
    </row>
    <row r="245" spans="2:16" ht="15.6" x14ac:dyDescent="0.3">
      <c r="B245" s="19" t="s">
        <v>68</v>
      </c>
      <c r="C245" s="38"/>
      <c r="D245" s="19"/>
      <c r="E245" s="37">
        <f>SUM(E246:E260)+0.1</f>
        <v>2186.6999999999998</v>
      </c>
      <c r="F245" s="16"/>
      <c r="G245" s="19" t="s">
        <v>66</v>
      </c>
      <c r="H245" s="40"/>
      <c r="I245" s="19"/>
      <c r="J245" s="37">
        <f>SUM(J246:J260)</f>
        <v>0</v>
      </c>
      <c r="K245" s="16"/>
      <c r="L245" s="19" t="s">
        <v>19</v>
      </c>
      <c r="M245" s="38"/>
      <c r="N245" s="19"/>
      <c r="O245" s="37">
        <f>SUM(O246:O260)</f>
        <v>1255.7</v>
      </c>
      <c r="P245" s="16"/>
    </row>
    <row r="246" spans="2:16" ht="15.6" x14ac:dyDescent="0.3">
      <c r="B246" s="3" t="s">
        <v>870</v>
      </c>
      <c r="C246" s="38">
        <v>27307</v>
      </c>
      <c r="D246" s="41"/>
      <c r="E246" s="39">
        <v>807.3</v>
      </c>
      <c r="F246" s="18"/>
      <c r="H246" s="38"/>
      <c r="J246" s="39"/>
      <c r="K246" s="18"/>
      <c r="L246" s="3" t="s">
        <v>851</v>
      </c>
      <c r="M246" s="38">
        <v>27891</v>
      </c>
      <c r="N246" s="41"/>
      <c r="O246" s="39">
        <v>1255.7</v>
      </c>
      <c r="P246" s="18"/>
    </row>
    <row r="247" spans="2:16" ht="15.6" x14ac:dyDescent="0.3">
      <c r="B247" s="3" t="s">
        <v>871</v>
      </c>
      <c r="C247" s="38">
        <v>28661</v>
      </c>
      <c r="D247" s="41"/>
      <c r="E247" s="39">
        <v>711.7</v>
      </c>
      <c r="F247" s="18"/>
      <c r="H247" s="38"/>
      <c r="J247" s="39"/>
      <c r="K247" s="18"/>
      <c r="L247" s="3" t="s">
        <v>855</v>
      </c>
      <c r="M247" s="38"/>
      <c r="O247" s="39"/>
      <c r="P247" s="18"/>
    </row>
    <row r="248" spans="2:16" ht="15.6" x14ac:dyDescent="0.3">
      <c r="B248" s="3" t="s">
        <v>872</v>
      </c>
      <c r="C248" s="38">
        <v>28233</v>
      </c>
      <c r="D248" s="41"/>
      <c r="E248" s="39">
        <v>291.3</v>
      </c>
      <c r="F248" s="18"/>
      <c r="H248" s="38"/>
      <c r="J248" s="39"/>
      <c r="K248" s="18"/>
      <c r="M248" s="38"/>
      <c r="O248" s="39"/>
      <c r="P248" s="18"/>
    </row>
    <row r="249" spans="2:16" ht="15.6" x14ac:dyDescent="0.3">
      <c r="B249" s="3" t="s">
        <v>873</v>
      </c>
      <c r="C249" s="38">
        <v>27041</v>
      </c>
      <c r="D249" s="41"/>
      <c r="E249" s="39">
        <v>218</v>
      </c>
      <c r="F249" s="18"/>
      <c r="H249" s="38"/>
      <c r="J249" s="39"/>
      <c r="K249" s="18"/>
      <c r="M249" s="38"/>
      <c r="O249" s="39"/>
      <c r="P249" s="18"/>
    </row>
    <row r="250" spans="2:16" ht="15.6" x14ac:dyDescent="0.3">
      <c r="B250" s="3" t="s">
        <v>874</v>
      </c>
      <c r="C250" s="38">
        <v>27219</v>
      </c>
      <c r="D250" s="41"/>
      <c r="E250" s="39">
        <v>158.30000000000001</v>
      </c>
      <c r="F250" s="18"/>
      <c r="H250" s="38"/>
      <c r="J250" s="39"/>
      <c r="K250" s="18"/>
      <c r="M250" s="38"/>
      <c r="O250" s="39"/>
      <c r="P250" s="18"/>
    </row>
    <row r="251" spans="2:16" ht="15.6" x14ac:dyDescent="0.3">
      <c r="B251" s="3" t="s">
        <v>875</v>
      </c>
      <c r="C251" s="38"/>
      <c r="E251" s="39"/>
      <c r="F251" s="18"/>
      <c r="H251" s="38"/>
      <c r="J251" s="39"/>
      <c r="K251" s="18"/>
      <c r="M251" s="38"/>
      <c r="O251" s="39"/>
      <c r="P251" s="18"/>
    </row>
    <row r="252" spans="2:16" ht="15.6" x14ac:dyDescent="0.3">
      <c r="B252" s="3" t="s">
        <v>876</v>
      </c>
      <c r="C252" s="38"/>
      <c r="E252" s="39"/>
      <c r="F252" s="18"/>
      <c r="H252" s="38"/>
      <c r="J252" s="39"/>
      <c r="K252" s="18"/>
      <c r="M252" s="38"/>
      <c r="O252" s="39"/>
      <c r="P252" s="18"/>
    </row>
    <row r="253" spans="2:16" ht="15.6" x14ac:dyDescent="0.3">
      <c r="B253" s="3" t="s">
        <v>877</v>
      </c>
      <c r="C253" s="38"/>
      <c r="E253" s="39"/>
      <c r="F253" s="18"/>
      <c r="H253" s="38"/>
      <c r="J253" s="39"/>
      <c r="K253" s="18"/>
      <c r="M253" s="38"/>
      <c r="O253" s="39"/>
      <c r="P253" s="18"/>
    </row>
    <row r="254" spans="2:16" ht="15.6" x14ac:dyDescent="0.3">
      <c r="B254" s="3" t="s">
        <v>878</v>
      </c>
      <c r="C254" s="38"/>
      <c r="E254" s="39"/>
      <c r="F254" s="18"/>
      <c r="H254" s="38"/>
      <c r="J254" s="39"/>
      <c r="K254" s="18"/>
      <c r="M254" s="38"/>
      <c r="O254" s="39"/>
      <c r="P254" s="18"/>
    </row>
    <row r="255" spans="2:16" ht="15.6" x14ac:dyDescent="0.3">
      <c r="B255" s="3" t="s">
        <v>879</v>
      </c>
      <c r="C255" s="38"/>
      <c r="E255" s="39"/>
      <c r="F255" s="18"/>
      <c r="H255" s="38"/>
      <c r="J255" s="39"/>
      <c r="K255" s="18"/>
      <c r="M255" s="38"/>
      <c r="O255" s="39"/>
      <c r="P255" s="18"/>
    </row>
    <row r="256" spans="2:16" ht="15.6" x14ac:dyDescent="0.3">
      <c r="B256" s="3" t="s">
        <v>880</v>
      </c>
      <c r="C256" s="38"/>
      <c r="E256" s="39"/>
      <c r="F256" s="18"/>
      <c r="H256" s="38"/>
      <c r="J256" s="39"/>
      <c r="K256" s="18"/>
      <c r="M256" s="38"/>
      <c r="O256" s="39"/>
      <c r="P256" s="18"/>
    </row>
    <row r="257" spans="2:16" ht="15.6" x14ac:dyDescent="0.3">
      <c r="B257" s="3" t="s">
        <v>881</v>
      </c>
      <c r="C257" s="38"/>
      <c r="E257" s="39"/>
      <c r="F257" s="18"/>
      <c r="H257" s="38"/>
      <c r="J257" s="39"/>
      <c r="K257" s="18"/>
      <c r="M257" s="38"/>
      <c r="O257" s="39"/>
      <c r="P257" s="18"/>
    </row>
    <row r="258" spans="2:16" ht="15.6" x14ac:dyDescent="0.3">
      <c r="B258" s="3" t="s">
        <v>882</v>
      </c>
      <c r="C258" s="38"/>
      <c r="E258" s="39"/>
      <c r="F258" s="18"/>
      <c r="H258" s="38"/>
      <c r="J258" s="39"/>
      <c r="K258" s="18"/>
      <c r="M258" s="38"/>
      <c r="O258" s="39"/>
      <c r="P258" s="18"/>
    </row>
    <row r="259" spans="2:16" ht="15.6" x14ac:dyDescent="0.3">
      <c r="B259" s="3" t="s">
        <v>883</v>
      </c>
      <c r="C259" s="38"/>
      <c r="E259" s="39"/>
      <c r="F259" s="18"/>
      <c r="H259" s="38"/>
      <c r="J259" s="39"/>
      <c r="K259" s="18"/>
      <c r="M259" s="38"/>
      <c r="O259" s="39"/>
      <c r="P259" s="18"/>
    </row>
    <row r="260" spans="2:16" ht="15.6" x14ac:dyDescent="0.3">
      <c r="B260" s="3" t="s">
        <v>884</v>
      </c>
      <c r="C260" s="38"/>
      <c r="E260" s="39"/>
      <c r="F260" s="18"/>
      <c r="H260" s="38"/>
      <c r="J260" s="39"/>
      <c r="K260" s="18"/>
      <c r="M260" s="38"/>
      <c r="O260" s="39"/>
      <c r="P260" s="18"/>
    </row>
    <row r="261" spans="2:16" ht="15.6" x14ac:dyDescent="0.3">
      <c r="C261" s="38"/>
      <c r="E261" s="39"/>
      <c r="F261" s="18"/>
      <c r="H261" s="38"/>
      <c r="J261" s="39"/>
      <c r="K261" s="18"/>
      <c r="M261" s="38"/>
      <c r="O261" s="39"/>
      <c r="P261" s="18"/>
    </row>
    <row r="262" spans="2:16" ht="15.6" x14ac:dyDescent="0.3">
      <c r="C262" s="38"/>
      <c r="E262" s="39"/>
      <c r="F262" s="18"/>
      <c r="H262" s="38"/>
      <c r="J262" s="39"/>
      <c r="K262" s="18"/>
      <c r="M262" s="38"/>
      <c r="O262" s="39"/>
      <c r="P262" s="18"/>
    </row>
    <row r="263" spans="2:16" ht="15.6" x14ac:dyDescent="0.3">
      <c r="B263" s="33" t="s">
        <v>885</v>
      </c>
      <c r="C263" s="34" t="s">
        <v>697</v>
      </c>
      <c r="D263" s="35" t="s">
        <v>698</v>
      </c>
      <c r="E263" s="36" t="s">
        <v>699</v>
      </c>
      <c r="F263" s="16"/>
      <c r="G263" s="33" t="s">
        <v>886</v>
      </c>
      <c r="H263" s="34" t="s">
        <v>697</v>
      </c>
      <c r="I263" s="35" t="s">
        <v>698</v>
      </c>
      <c r="J263" s="36" t="s">
        <v>699</v>
      </c>
      <c r="K263" s="16"/>
      <c r="L263" s="33" t="s">
        <v>887</v>
      </c>
      <c r="M263" s="34" t="s">
        <v>697</v>
      </c>
      <c r="N263" s="35" t="s">
        <v>698</v>
      </c>
      <c r="O263" s="36" t="s">
        <v>699</v>
      </c>
      <c r="P263" s="16"/>
    </row>
    <row r="264" spans="2:16" ht="15.6" x14ac:dyDescent="0.3">
      <c r="B264" s="19" t="s">
        <v>19</v>
      </c>
      <c r="C264" s="38"/>
      <c r="D264" s="19"/>
      <c r="E264" s="37">
        <f>SUM(E265:E279)-0.1</f>
        <v>2323.6999999999998</v>
      </c>
      <c r="F264" s="16"/>
      <c r="G264" s="19" t="s">
        <v>43</v>
      </c>
      <c r="H264" s="40"/>
      <c r="I264" s="19"/>
      <c r="J264" s="37">
        <f>SUM(J265:J279)</f>
        <v>0</v>
      </c>
      <c r="K264" s="16"/>
      <c r="L264" s="19" t="s">
        <v>5</v>
      </c>
      <c r="M264" s="38"/>
      <c r="N264" s="19"/>
      <c r="O264" s="37">
        <f>SUM(O265:O279)</f>
        <v>0</v>
      </c>
      <c r="P264" s="16"/>
    </row>
    <row r="265" spans="2:16" ht="15.6" x14ac:dyDescent="0.3">
      <c r="B265" s="3" t="s">
        <v>851</v>
      </c>
      <c r="C265" s="38">
        <v>27891</v>
      </c>
      <c r="D265" s="41"/>
      <c r="E265" s="39">
        <v>1255.7</v>
      </c>
      <c r="F265" s="18"/>
      <c r="H265" s="38"/>
      <c r="J265" s="39"/>
      <c r="K265" s="18"/>
      <c r="L265" s="3" t="s">
        <v>888</v>
      </c>
      <c r="M265" s="38"/>
      <c r="O265" s="39"/>
      <c r="P265" s="18"/>
    </row>
    <row r="266" spans="2:16" ht="15.6" x14ac:dyDescent="0.3">
      <c r="B266" s="3" t="s">
        <v>853</v>
      </c>
      <c r="C266" s="38">
        <v>27514</v>
      </c>
      <c r="D266" s="41"/>
      <c r="E266" s="39">
        <v>519.70000000000005</v>
      </c>
      <c r="F266" s="18"/>
      <c r="H266" s="38"/>
      <c r="J266" s="39"/>
      <c r="K266" s="18"/>
      <c r="L266" s="3" t="s">
        <v>889</v>
      </c>
      <c r="M266" s="38"/>
      <c r="O266" s="39"/>
      <c r="P266" s="18"/>
    </row>
    <row r="267" spans="2:16" ht="15.6" x14ac:dyDescent="0.3">
      <c r="B267" s="3" t="s">
        <v>890</v>
      </c>
      <c r="C267" s="38">
        <v>28198</v>
      </c>
      <c r="D267" s="41"/>
      <c r="E267" s="39">
        <v>307</v>
      </c>
      <c r="F267" s="18"/>
      <c r="H267" s="38"/>
      <c r="J267" s="39"/>
      <c r="K267" s="18"/>
      <c r="M267" s="38"/>
      <c r="O267" s="39"/>
      <c r="P267" s="18"/>
    </row>
    <row r="268" spans="2:16" ht="15.6" x14ac:dyDescent="0.3">
      <c r="B268" s="3" t="s">
        <v>891</v>
      </c>
      <c r="C268" s="38">
        <v>29088</v>
      </c>
      <c r="D268" s="41"/>
      <c r="E268" s="39">
        <v>142.69999999999999</v>
      </c>
      <c r="F268" s="18"/>
      <c r="H268" s="38"/>
      <c r="J268" s="39"/>
      <c r="K268" s="18"/>
      <c r="M268" s="38"/>
      <c r="O268" s="39"/>
      <c r="P268" s="18"/>
    </row>
    <row r="269" spans="2:16" ht="15.6" x14ac:dyDescent="0.3">
      <c r="B269" s="3" t="s">
        <v>858</v>
      </c>
      <c r="C269" s="38">
        <v>27764</v>
      </c>
      <c r="D269" s="41"/>
      <c r="E269" s="39">
        <v>52.7</v>
      </c>
      <c r="F269" s="18"/>
      <c r="H269" s="38"/>
      <c r="J269" s="39"/>
      <c r="K269" s="18"/>
      <c r="M269" s="38"/>
      <c r="O269" s="39"/>
      <c r="P269" s="18"/>
    </row>
    <row r="270" spans="2:16" ht="15.6" x14ac:dyDescent="0.3">
      <c r="B270" s="3" t="s">
        <v>892</v>
      </c>
      <c r="C270" s="38">
        <v>27853</v>
      </c>
      <c r="D270" s="41"/>
      <c r="E270" s="39">
        <v>20.7</v>
      </c>
      <c r="F270" s="18"/>
      <c r="H270" s="38"/>
      <c r="J270" s="39"/>
      <c r="K270" s="18"/>
      <c r="M270" s="38"/>
      <c r="O270" s="39"/>
      <c r="P270" s="18"/>
    </row>
    <row r="271" spans="2:16" ht="15.6" x14ac:dyDescent="0.3">
      <c r="B271" s="3" t="s">
        <v>860</v>
      </c>
      <c r="C271" s="38">
        <v>27868</v>
      </c>
      <c r="D271" s="41"/>
      <c r="E271" s="39">
        <v>15</v>
      </c>
      <c r="F271" s="18"/>
      <c r="H271" s="38"/>
      <c r="J271" s="39"/>
      <c r="K271" s="18"/>
      <c r="M271" s="38"/>
      <c r="O271" s="39"/>
      <c r="P271" s="18"/>
    </row>
    <row r="272" spans="2:16" ht="15.6" x14ac:dyDescent="0.3">
      <c r="B272" s="3" t="s">
        <v>893</v>
      </c>
      <c r="C272" s="38">
        <v>27679</v>
      </c>
      <c r="D272" s="41"/>
      <c r="E272" s="39">
        <v>10.3</v>
      </c>
      <c r="F272" s="18"/>
      <c r="H272" s="38"/>
      <c r="J272" s="39"/>
      <c r="K272" s="18"/>
      <c r="M272" s="38"/>
      <c r="O272" s="39"/>
      <c r="P272" s="18"/>
    </row>
    <row r="273" spans="2:16" ht="15.6" x14ac:dyDescent="0.3">
      <c r="B273" s="3" t="s">
        <v>894</v>
      </c>
      <c r="C273" s="38"/>
      <c r="E273" s="39"/>
      <c r="F273" s="18"/>
      <c r="H273" s="38"/>
      <c r="J273" s="39"/>
      <c r="K273" s="18"/>
      <c r="M273" s="38"/>
      <c r="O273" s="39"/>
      <c r="P273" s="18"/>
    </row>
    <row r="274" spans="2:16" ht="15.6" x14ac:dyDescent="0.3">
      <c r="B274" s="3" t="s">
        <v>863</v>
      </c>
      <c r="C274" s="38"/>
      <c r="E274" s="39"/>
      <c r="F274" s="18"/>
      <c r="H274" s="38"/>
      <c r="J274" s="39"/>
      <c r="K274" s="18"/>
      <c r="M274" s="38"/>
      <c r="O274" s="39"/>
      <c r="P274" s="18"/>
    </row>
    <row r="275" spans="2:16" ht="15.6" x14ac:dyDescent="0.3">
      <c r="B275" s="3" t="s">
        <v>895</v>
      </c>
      <c r="C275" s="38"/>
      <c r="E275" s="39"/>
      <c r="F275" s="18"/>
      <c r="H275" s="38"/>
      <c r="J275" s="39"/>
      <c r="K275" s="18"/>
      <c r="M275" s="38"/>
      <c r="O275" s="39"/>
      <c r="P275" s="18"/>
    </row>
    <row r="276" spans="2:16" ht="15.6" x14ac:dyDescent="0.3">
      <c r="B276" s="3" t="s">
        <v>896</v>
      </c>
      <c r="C276" s="38"/>
      <c r="E276" s="39"/>
      <c r="F276" s="18"/>
      <c r="H276" s="38"/>
      <c r="J276" s="39"/>
      <c r="K276" s="18"/>
      <c r="M276" s="38"/>
      <c r="O276" s="39"/>
      <c r="P276" s="18"/>
    </row>
    <row r="277" spans="2:16" ht="15.6" x14ac:dyDescent="0.3">
      <c r="B277" s="3" t="s">
        <v>865</v>
      </c>
      <c r="C277" s="38"/>
      <c r="E277" s="39"/>
      <c r="F277" s="18"/>
      <c r="H277" s="38"/>
      <c r="J277" s="39"/>
      <c r="K277" s="18"/>
      <c r="M277" s="38"/>
      <c r="O277" s="39"/>
      <c r="P277" s="18"/>
    </row>
    <row r="278" spans="2:16" ht="15.6" x14ac:dyDescent="0.3">
      <c r="B278" s="3" t="s">
        <v>897</v>
      </c>
      <c r="C278" s="38"/>
      <c r="E278" s="39"/>
      <c r="F278" s="18"/>
      <c r="H278" s="38"/>
      <c r="I278" s="2"/>
      <c r="J278" s="39"/>
      <c r="K278" s="18"/>
      <c r="M278" s="38"/>
      <c r="N278" s="2"/>
      <c r="O278" s="39"/>
      <c r="P278" s="18"/>
    </row>
    <row r="279" spans="2:16" ht="15.6" x14ac:dyDescent="0.3">
      <c r="B279" s="3" t="s">
        <v>898</v>
      </c>
      <c r="C279" s="38"/>
      <c r="E279" s="39"/>
      <c r="F279" s="18"/>
      <c r="H279" s="38"/>
      <c r="J279" s="39"/>
      <c r="K279" s="18"/>
      <c r="M279" s="38"/>
      <c r="O279" s="39"/>
      <c r="P279" s="18"/>
    </row>
    <row r="280" spans="2:16" ht="15.6" x14ac:dyDescent="0.3">
      <c r="C280" s="38"/>
      <c r="E280" s="39"/>
      <c r="F280" s="18"/>
      <c r="H280" s="38"/>
      <c r="J280" s="39"/>
      <c r="K280" s="18"/>
      <c r="M280" s="38"/>
      <c r="O280" s="39"/>
      <c r="P280" s="18"/>
    </row>
    <row r="281" spans="2:16" ht="15.6" x14ac:dyDescent="0.3">
      <c r="C281" s="38"/>
      <c r="E281" s="39"/>
      <c r="F281" s="18"/>
      <c r="H281" s="38"/>
      <c r="J281" s="39"/>
      <c r="K281" s="18"/>
      <c r="M281" s="38"/>
      <c r="O281" s="39"/>
      <c r="P281" s="18"/>
    </row>
    <row r="282" spans="2:16" ht="15.6" x14ac:dyDescent="0.3">
      <c r="B282" s="33" t="s">
        <v>899</v>
      </c>
      <c r="C282" s="34" t="s">
        <v>697</v>
      </c>
      <c r="D282" s="35" t="s">
        <v>698</v>
      </c>
      <c r="E282" s="36" t="s">
        <v>699</v>
      </c>
      <c r="F282" s="16"/>
      <c r="G282" s="33" t="s">
        <v>900</v>
      </c>
      <c r="H282" s="34" t="s">
        <v>697</v>
      </c>
      <c r="I282" s="35" t="s">
        <v>698</v>
      </c>
      <c r="J282" s="36" t="s">
        <v>699</v>
      </c>
      <c r="K282" s="16"/>
      <c r="L282" s="33" t="s">
        <v>901</v>
      </c>
      <c r="M282" s="34" t="s">
        <v>697</v>
      </c>
      <c r="N282" s="35" t="s">
        <v>698</v>
      </c>
      <c r="O282" s="36" t="s">
        <v>699</v>
      </c>
      <c r="P282" s="16"/>
    </row>
    <row r="283" spans="2:16" ht="15.6" x14ac:dyDescent="0.3">
      <c r="B283" s="19" t="s">
        <v>46</v>
      </c>
      <c r="C283" s="38"/>
      <c r="D283" s="19"/>
      <c r="E283" s="37">
        <f>SUM(E284:E298)</f>
        <v>1432</v>
      </c>
      <c r="F283" s="16"/>
      <c r="G283" s="19" t="s">
        <v>43</v>
      </c>
      <c r="H283" s="40"/>
      <c r="I283" s="19"/>
      <c r="J283" s="37">
        <f>SUM(J284:J298)</f>
        <v>0</v>
      </c>
      <c r="K283" s="16"/>
      <c r="L283" s="19" t="s">
        <v>66</v>
      </c>
      <c r="M283" s="38"/>
      <c r="N283" s="19"/>
      <c r="O283" s="37">
        <f>SUM(O284:O298)</f>
        <v>0</v>
      </c>
      <c r="P283" s="16"/>
    </row>
    <row r="284" spans="2:16" ht="15.6" x14ac:dyDescent="0.3">
      <c r="B284" s="3" t="s">
        <v>902</v>
      </c>
      <c r="C284" s="38">
        <v>28094</v>
      </c>
      <c r="D284" s="41"/>
      <c r="E284" s="39">
        <v>727.3</v>
      </c>
      <c r="F284" s="18"/>
      <c r="G284" s="3" t="s">
        <v>903</v>
      </c>
      <c r="H284" s="38"/>
      <c r="J284" s="39"/>
      <c r="K284" s="18"/>
      <c r="M284" s="38"/>
      <c r="O284" s="39"/>
      <c r="P284" s="18"/>
    </row>
    <row r="285" spans="2:16" ht="15.6" x14ac:dyDescent="0.3">
      <c r="B285" s="3" t="s">
        <v>904</v>
      </c>
      <c r="C285" s="38">
        <v>27793</v>
      </c>
      <c r="D285" s="41"/>
      <c r="E285" s="39">
        <v>359.7</v>
      </c>
      <c r="F285" s="18"/>
      <c r="G285" s="3" t="s">
        <v>905</v>
      </c>
      <c r="H285" s="38"/>
      <c r="J285" s="39"/>
      <c r="K285" s="18"/>
      <c r="M285" s="38"/>
      <c r="O285" s="39"/>
      <c r="P285" s="18"/>
    </row>
    <row r="286" spans="2:16" ht="15.6" x14ac:dyDescent="0.3">
      <c r="B286" s="3" t="s">
        <v>906</v>
      </c>
      <c r="C286" s="38">
        <v>28256</v>
      </c>
      <c r="D286" s="41"/>
      <c r="E286" s="39">
        <v>164</v>
      </c>
      <c r="F286" s="18"/>
      <c r="G286" s="3" t="s">
        <v>907</v>
      </c>
      <c r="H286" s="38"/>
      <c r="J286" s="39"/>
      <c r="K286" s="18"/>
      <c r="M286" s="38"/>
      <c r="O286" s="39"/>
      <c r="P286" s="18"/>
    </row>
    <row r="287" spans="2:16" ht="15.6" x14ac:dyDescent="0.3">
      <c r="B287" s="3" t="s">
        <v>908</v>
      </c>
      <c r="C287" s="38">
        <v>27901</v>
      </c>
      <c r="D287" s="41"/>
      <c r="E287" s="39">
        <v>96.7</v>
      </c>
      <c r="F287" s="18"/>
      <c r="G287" s="3" t="s">
        <v>909</v>
      </c>
      <c r="H287" s="38"/>
      <c r="J287" s="39"/>
      <c r="K287" s="18"/>
      <c r="M287" s="38"/>
      <c r="O287" s="39"/>
      <c r="P287" s="18"/>
    </row>
    <row r="288" spans="2:16" ht="15.6" x14ac:dyDescent="0.3">
      <c r="B288" s="3" t="s">
        <v>910</v>
      </c>
      <c r="C288" s="38">
        <v>28077</v>
      </c>
      <c r="D288" s="41"/>
      <c r="E288" s="39">
        <v>77</v>
      </c>
      <c r="F288" s="18"/>
      <c r="H288" s="38"/>
      <c r="J288" s="39"/>
      <c r="K288" s="18"/>
      <c r="M288" s="38"/>
      <c r="O288" s="39"/>
      <c r="P288" s="18"/>
    </row>
    <row r="289" spans="2:16" ht="15.6" x14ac:dyDescent="0.3">
      <c r="B289" s="3" t="s">
        <v>911</v>
      </c>
      <c r="C289" s="38">
        <v>28231</v>
      </c>
      <c r="D289" s="41"/>
      <c r="E289" s="39">
        <v>7.3</v>
      </c>
      <c r="F289" s="18"/>
      <c r="H289" s="38"/>
      <c r="J289" s="39"/>
      <c r="K289" s="18"/>
      <c r="M289" s="38"/>
      <c r="O289" s="39"/>
      <c r="P289" s="18"/>
    </row>
    <row r="290" spans="2:16" ht="15.6" x14ac:dyDescent="0.3">
      <c r="B290" s="3" t="s">
        <v>912</v>
      </c>
      <c r="C290" s="38"/>
      <c r="E290" s="39"/>
      <c r="F290" s="18"/>
      <c r="H290" s="38"/>
      <c r="J290" s="39"/>
      <c r="K290" s="18"/>
      <c r="M290" s="38"/>
      <c r="O290" s="39"/>
      <c r="P290" s="18"/>
    </row>
    <row r="291" spans="2:16" ht="15.6" x14ac:dyDescent="0.3">
      <c r="B291" s="3" t="s">
        <v>913</v>
      </c>
      <c r="C291" s="38"/>
      <c r="E291" s="39"/>
      <c r="F291" s="18"/>
      <c r="H291" s="38"/>
      <c r="J291" s="39"/>
      <c r="K291" s="18"/>
      <c r="M291" s="38"/>
      <c r="O291" s="39"/>
      <c r="P291" s="18"/>
    </row>
    <row r="292" spans="2:16" ht="15.6" x14ac:dyDescent="0.3">
      <c r="B292" s="3" t="s">
        <v>914</v>
      </c>
      <c r="C292" s="38"/>
      <c r="E292" s="39"/>
      <c r="F292" s="18"/>
      <c r="H292" s="38"/>
      <c r="J292" s="39"/>
      <c r="K292" s="18"/>
      <c r="M292" s="38"/>
      <c r="O292" s="39"/>
      <c r="P292" s="18"/>
    </row>
    <row r="293" spans="2:16" ht="15.6" x14ac:dyDescent="0.3">
      <c r="B293" s="3" t="s">
        <v>915</v>
      </c>
      <c r="C293" s="38"/>
      <c r="E293" s="39"/>
      <c r="F293" s="18"/>
      <c r="H293" s="38"/>
      <c r="J293" s="39"/>
      <c r="K293" s="18"/>
      <c r="M293" s="38"/>
      <c r="O293" s="39"/>
      <c r="P293" s="18"/>
    </row>
    <row r="294" spans="2:16" ht="15.6" x14ac:dyDescent="0.3">
      <c r="B294" s="3" t="s">
        <v>916</v>
      </c>
      <c r="C294" s="38"/>
      <c r="E294" s="39"/>
      <c r="F294" s="18"/>
      <c r="H294" s="38"/>
      <c r="J294" s="39"/>
      <c r="K294" s="18"/>
      <c r="M294" s="38"/>
      <c r="O294" s="39"/>
      <c r="P294" s="18"/>
    </row>
    <row r="295" spans="2:16" ht="15.6" x14ac:dyDescent="0.3">
      <c r="B295" s="3" t="s">
        <v>917</v>
      </c>
      <c r="C295" s="38"/>
      <c r="E295" s="39"/>
      <c r="F295" s="18"/>
      <c r="H295" s="38"/>
      <c r="J295" s="39"/>
      <c r="K295" s="18"/>
      <c r="M295" s="38"/>
      <c r="O295" s="39"/>
      <c r="P295" s="18"/>
    </row>
    <row r="296" spans="2:16" ht="15.6" x14ac:dyDescent="0.3">
      <c r="B296" s="3" t="s">
        <v>918</v>
      </c>
      <c r="C296" s="38"/>
      <c r="E296" s="39"/>
      <c r="F296" s="18"/>
      <c r="H296" s="38"/>
      <c r="J296" s="39"/>
      <c r="K296" s="18"/>
      <c r="M296" s="38"/>
      <c r="O296" s="39"/>
      <c r="P296" s="18"/>
    </row>
    <row r="297" spans="2:16" ht="15.6" x14ac:dyDescent="0.3">
      <c r="C297" s="38"/>
      <c r="E297" s="39"/>
      <c r="F297" s="18"/>
      <c r="H297" s="38"/>
      <c r="J297" s="39"/>
      <c r="K297" s="18"/>
      <c r="M297" s="38"/>
      <c r="O297" s="39"/>
      <c r="P297" s="18"/>
    </row>
    <row r="298" spans="2:16" ht="15.6" x14ac:dyDescent="0.3">
      <c r="C298" s="38"/>
      <c r="E298" s="39"/>
      <c r="F298" s="18"/>
      <c r="H298" s="38"/>
      <c r="J298" s="39"/>
      <c r="K298" s="18"/>
      <c r="M298" s="38"/>
      <c r="O298" s="39"/>
      <c r="P298" s="18"/>
    </row>
    <row r="299" spans="2:16" ht="15.6" x14ac:dyDescent="0.3">
      <c r="C299" s="38"/>
      <c r="E299" s="39"/>
      <c r="F299" s="18"/>
      <c r="H299" s="38"/>
      <c r="J299" s="39"/>
      <c r="K299" s="18"/>
      <c r="M299" s="38"/>
      <c r="O299" s="39"/>
      <c r="P299" s="18"/>
    </row>
    <row r="300" spans="2:16" ht="15.6" x14ac:dyDescent="0.3">
      <c r="C300" s="38"/>
      <c r="E300" s="39"/>
      <c r="F300" s="18"/>
      <c r="H300" s="38"/>
      <c r="J300" s="39"/>
      <c r="K300" s="18"/>
      <c r="M300" s="38"/>
      <c r="O300" s="39"/>
      <c r="P300" s="18"/>
    </row>
    <row r="301" spans="2:16" ht="15.6" x14ac:dyDescent="0.3">
      <c r="C301" s="38"/>
      <c r="E301" s="39"/>
      <c r="F301" s="18"/>
      <c r="H301" s="38"/>
      <c r="J301" s="39"/>
      <c r="K301" s="18"/>
      <c r="M301" s="38"/>
      <c r="O301" s="39"/>
      <c r="P301" s="18"/>
    </row>
    <row r="302" spans="2:16" ht="15.6" x14ac:dyDescent="0.3">
      <c r="B302" s="33" t="s">
        <v>919</v>
      </c>
      <c r="C302" s="34" t="s">
        <v>697</v>
      </c>
      <c r="D302" s="35" t="s">
        <v>698</v>
      </c>
      <c r="E302" s="36" t="s">
        <v>699</v>
      </c>
      <c r="F302" s="16"/>
      <c r="G302" s="33" t="s">
        <v>920</v>
      </c>
      <c r="H302" s="34" t="s">
        <v>697</v>
      </c>
      <c r="I302" s="35" t="s">
        <v>698</v>
      </c>
      <c r="J302" s="36" t="s">
        <v>699</v>
      </c>
      <c r="K302" s="16"/>
      <c r="L302" s="33" t="s">
        <v>921</v>
      </c>
      <c r="M302" s="34" t="s">
        <v>697</v>
      </c>
      <c r="N302" s="35" t="s">
        <v>698</v>
      </c>
      <c r="O302" s="36" t="s">
        <v>699</v>
      </c>
      <c r="P302" s="16"/>
    </row>
    <row r="303" spans="2:16" ht="15.6" x14ac:dyDescent="0.3">
      <c r="B303" s="19" t="s">
        <v>46</v>
      </c>
      <c r="C303" s="38"/>
      <c r="D303" s="19"/>
      <c r="E303" s="37">
        <f>SUM(E304:E318)</f>
        <v>2089.6999999999998</v>
      </c>
      <c r="F303" s="16"/>
      <c r="G303" s="19" t="s">
        <v>3</v>
      </c>
      <c r="H303" s="40"/>
      <c r="I303" s="19"/>
      <c r="J303" s="37">
        <f>SUM(J304:J318)</f>
        <v>0</v>
      </c>
      <c r="K303" s="16"/>
      <c r="L303" s="19" t="s">
        <v>118</v>
      </c>
      <c r="M303" s="38"/>
      <c r="N303" s="19"/>
      <c r="O303" s="37">
        <f>SUM(O304:O318)</f>
        <v>1038</v>
      </c>
      <c r="P303" s="16"/>
    </row>
    <row r="304" spans="2:16" ht="15.6" x14ac:dyDescent="0.3">
      <c r="B304" s="3" t="s">
        <v>922</v>
      </c>
      <c r="C304" s="38">
        <v>28587</v>
      </c>
      <c r="D304" s="41"/>
      <c r="E304" s="39">
        <v>549.70000000000005</v>
      </c>
      <c r="F304" s="18"/>
      <c r="G304" s="3" t="s">
        <v>906</v>
      </c>
      <c r="H304" s="38"/>
      <c r="J304" s="39"/>
      <c r="K304" s="18"/>
      <c r="L304" s="3" t="s">
        <v>923</v>
      </c>
      <c r="M304" s="38">
        <v>28862</v>
      </c>
      <c r="N304" s="41"/>
      <c r="O304" s="39">
        <v>420</v>
      </c>
      <c r="P304" s="18"/>
    </row>
    <row r="305" spans="2:16" ht="15.6" x14ac:dyDescent="0.3">
      <c r="B305" s="3" t="s">
        <v>924</v>
      </c>
      <c r="C305" s="38">
        <v>28732</v>
      </c>
      <c r="D305" s="41"/>
      <c r="E305" s="39">
        <v>450</v>
      </c>
      <c r="F305" s="18"/>
      <c r="G305" s="3" t="s">
        <v>925</v>
      </c>
      <c r="H305" s="38"/>
      <c r="J305" s="39"/>
      <c r="K305" s="18"/>
      <c r="L305" s="3" t="s">
        <v>926</v>
      </c>
      <c r="M305" s="38">
        <v>28683</v>
      </c>
      <c r="O305" s="39"/>
      <c r="P305" s="18"/>
    </row>
    <row r="306" spans="2:16" ht="15.6" x14ac:dyDescent="0.3">
      <c r="B306" s="3" t="s">
        <v>927</v>
      </c>
      <c r="C306" s="38">
        <v>28700</v>
      </c>
      <c r="D306" s="41"/>
      <c r="E306" s="39">
        <v>414</v>
      </c>
      <c r="F306" s="18"/>
      <c r="G306" s="3" t="s">
        <v>928</v>
      </c>
      <c r="H306" s="38"/>
      <c r="J306" s="39"/>
      <c r="K306" s="18"/>
      <c r="L306" s="3" t="s">
        <v>929</v>
      </c>
      <c r="M306" s="38">
        <v>28508</v>
      </c>
      <c r="N306" s="41"/>
      <c r="O306" s="39">
        <v>618</v>
      </c>
      <c r="P306" s="18"/>
    </row>
    <row r="307" spans="2:16" ht="15.6" x14ac:dyDescent="0.3">
      <c r="B307" s="3" t="s">
        <v>930</v>
      </c>
      <c r="C307" s="38">
        <v>28667</v>
      </c>
      <c r="D307" s="41"/>
      <c r="E307" s="39">
        <v>240.7</v>
      </c>
      <c r="F307" s="18"/>
      <c r="H307" s="38"/>
      <c r="J307" s="39"/>
      <c r="K307" s="18"/>
      <c r="M307" s="38"/>
      <c r="O307" s="39"/>
      <c r="P307" s="18"/>
    </row>
    <row r="308" spans="2:16" ht="15.6" x14ac:dyDescent="0.3">
      <c r="B308" s="3" t="s">
        <v>931</v>
      </c>
      <c r="C308" s="38">
        <v>28746</v>
      </c>
      <c r="D308" s="41"/>
      <c r="E308" s="39">
        <v>213.3</v>
      </c>
      <c r="F308" s="18"/>
      <c r="H308" s="38"/>
      <c r="J308" s="39"/>
      <c r="K308" s="18"/>
      <c r="M308" s="38"/>
      <c r="O308" s="39"/>
      <c r="P308" s="18"/>
    </row>
    <row r="309" spans="2:16" ht="15.6" x14ac:dyDescent="0.3">
      <c r="B309" s="3" t="s">
        <v>932</v>
      </c>
      <c r="C309" s="38">
        <v>28567</v>
      </c>
      <c r="D309" s="41"/>
      <c r="E309" s="39">
        <v>183</v>
      </c>
      <c r="F309" s="18"/>
      <c r="H309" s="38"/>
      <c r="J309" s="39"/>
      <c r="K309" s="18"/>
      <c r="M309" s="38"/>
      <c r="O309" s="39"/>
      <c r="P309" s="18"/>
    </row>
    <row r="310" spans="2:16" ht="15.6" x14ac:dyDescent="0.3">
      <c r="B310" s="3" t="s">
        <v>933</v>
      </c>
      <c r="C310" s="38">
        <v>28718</v>
      </c>
      <c r="D310" s="41"/>
      <c r="E310" s="39">
        <v>31.7</v>
      </c>
      <c r="F310" s="18"/>
      <c r="H310" s="38"/>
      <c r="J310" s="39"/>
      <c r="K310" s="18"/>
      <c r="M310" s="38"/>
      <c r="O310" s="39"/>
      <c r="P310" s="18"/>
    </row>
    <row r="311" spans="2:16" ht="15.6" x14ac:dyDescent="0.3">
      <c r="B311" s="3" t="s">
        <v>911</v>
      </c>
      <c r="C311" s="38">
        <v>28231</v>
      </c>
      <c r="D311" s="41"/>
      <c r="E311" s="39">
        <v>7.3</v>
      </c>
      <c r="F311" s="18"/>
      <c r="H311" s="38"/>
      <c r="J311" s="39"/>
      <c r="K311" s="18"/>
      <c r="M311" s="38"/>
      <c r="O311" s="39"/>
      <c r="P311" s="18"/>
    </row>
    <row r="312" spans="2:16" ht="15.6" x14ac:dyDescent="0.3">
      <c r="B312" s="3" t="s">
        <v>934</v>
      </c>
      <c r="C312" s="38">
        <v>28713</v>
      </c>
      <c r="E312" s="39"/>
      <c r="F312" s="18"/>
      <c r="H312" s="38"/>
      <c r="J312" s="39"/>
      <c r="K312" s="18"/>
      <c r="M312" s="38"/>
      <c r="O312" s="39"/>
      <c r="P312" s="18"/>
    </row>
    <row r="313" spans="2:16" ht="15.6" x14ac:dyDescent="0.3">
      <c r="B313" s="3" t="s">
        <v>935</v>
      </c>
      <c r="C313" s="38">
        <v>28670</v>
      </c>
      <c r="E313" s="39"/>
      <c r="F313" s="18"/>
      <c r="H313" s="38"/>
      <c r="J313" s="39"/>
      <c r="K313" s="18"/>
      <c r="M313" s="38"/>
      <c r="O313" s="39"/>
      <c r="P313" s="18"/>
    </row>
    <row r="314" spans="2:16" ht="15.6" x14ac:dyDescent="0.3">
      <c r="B314" s="3" t="s">
        <v>936</v>
      </c>
      <c r="C314" s="38">
        <v>29111</v>
      </c>
      <c r="E314" s="39"/>
      <c r="F314" s="18"/>
      <c r="H314" s="38"/>
      <c r="J314" s="39"/>
      <c r="K314" s="18"/>
      <c r="M314" s="38"/>
      <c r="O314" s="39"/>
      <c r="P314" s="18"/>
    </row>
    <row r="315" spans="2:16" ht="15.6" x14ac:dyDescent="0.3">
      <c r="B315" s="3" t="s">
        <v>937</v>
      </c>
      <c r="C315" s="38">
        <v>28610</v>
      </c>
      <c r="E315" s="39"/>
      <c r="F315" s="18"/>
      <c r="H315" s="38"/>
      <c r="J315" s="39"/>
      <c r="K315" s="18"/>
      <c r="M315" s="38"/>
      <c r="O315" s="39"/>
      <c r="P315" s="18"/>
    </row>
    <row r="316" spans="2:16" ht="15.6" x14ac:dyDescent="0.3">
      <c r="B316" s="3" t="s">
        <v>916</v>
      </c>
      <c r="C316" s="38"/>
      <c r="E316" s="39"/>
      <c r="F316" s="18"/>
      <c r="H316" s="38"/>
      <c r="J316" s="39"/>
      <c r="K316" s="18"/>
      <c r="M316" s="38"/>
      <c r="O316" s="39"/>
      <c r="P316" s="18"/>
    </row>
    <row r="317" spans="2:16" ht="15.6" x14ac:dyDescent="0.3">
      <c r="B317" s="3" t="s">
        <v>915</v>
      </c>
      <c r="C317" s="38"/>
      <c r="E317" s="39"/>
      <c r="F317" s="18"/>
      <c r="H317" s="38"/>
      <c r="J317" s="39"/>
      <c r="K317" s="18"/>
      <c r="M317" s="38"/>
      <c r="O317" s="39"/>
      <c r="P317" s="18"/>
    </row>
    <row r="318" spans="2:16" ht="15.6" x14ac:dyDescent="0.3">
      <c r="B318" s="3" t="s">
        <v>918</v>
      </c>
      <c r="C318" s="38"/>
      <c r="E318" s="39"/>
      <c r="F318" s="18"/>
      <c r="H318" s="38"/>
      <c r="J318" s="39"/>
      <c r="K318" s="18"/>
      <c r="M318" s="38"/>
      <c r="O318" s="39"/>
      <c r="P318" s="18"/>
    </row>
    <row r="319" spans="2:16" ht="15.6" x14ac:dyDescent="0.3">
      <c r="C319" s="38"/>
      <c r="E319" s="39"/>
      <c r="F319" s="18"/>
      <c r="H319" s="38"/>
      <c r="J319" s="39"/>
      <c r="K319" s="18"/>
      <c r="M319" s="38"/>
      <c r="O319" s="39"/>
      <c r="P319" s="18"/>
    </row>
    <row r="320" spans="2:16" ht="15.6" x14ac:dyDescent="0.3">
      <c r="C320" s="38"/>
      <c r="E320" s="39"/>
      <c r="F320" s="18"/>
      <c r="H320" s="38"/>
      <c r="J320" s="39"/>
      <c r="K320" s="18"/>
      <c r="M320" s="38"/>
      <c r="O320" s="39"/>
      <c r="P320" s="18"/>
    </row>
    <row r="321" spans="2:16" ht="15.6" x14ac:dyDescent="0.3">
      <c r="C321" s="38"/>
      <c r="E321" s="39"/>
      <c r="F321" s="18"/>
      <c r="H321" s="38"/>
      <c r="J321" s="39"/>
      <c r="K321" s="18"/>
      <c r="M321" s="38"/>
      <c r="O321" s="39"/>
      <c r="P321" s="18"/>
    </row>
    <row r="322" spans="2:16" ht="15.6" x14ac:dyDescent="0.3">
      <c r="B322" s="33" t="s">
        <v>938</v>
      </c>
      <c r="C322" s="34" t="s">
        <v>697</v>
      </c>
      <c r="D322" s="35" t="s">
        <v>698</v>
      </c>
      <c r="E322" s="36" t="s">
        <v>699</v>
      </c>
      <c r="F322" s="16"/>
      <c r="G322" s="33" t="s">
        <v>939</v>
      </c>
      <c r="H322" s="34" t="s">
        <v>697</v>
      </c>
      <c r="I322" s="35" t="s">
        <v>698</v>
      </c>
      <c r="J322" s="36" t="s">
        <v>699</v>
      </c>
      <c r="K322" s="16"/>
      <c r="L322" s="33" t="s">
        <v>940</v>
      </c>
      <c r="M322" s="34" t="s">
        <v>697</v>
      </c>
      <c r="N322" s="35" t="s">
        <v>698</v>
      </c>
      <c r="O322" s="36" t="s">
        <v>699</v>
      </c>
      <c r="P322" s="16"/>
    </row>
    <row r="323" spans="2:16" ht="15.6" x14ac:dyDescent="0.3">
      <c r="B323" s="19" t="s">
        <v>118</v>
      </c>
      <c r="C323" s="38"/>
      <c r="D323" s="19"/>
      <c r="E323" s="37">
        <f>SUM(E324:E338)</f>
        <v>2458.3000000000002</v>
      </c>
      <c r="F323" s="16"/>
      <c r="G323" s="19" t="s">
        <v>46</v>
      </c>
      <c r="H323" s="40"/>
      <c r="I323" s="19"/>
      <c r="J323" s="37">
        <f>SUM(J324:J338)</f>
        <v>0</v>
      </c>
      <c r="K323" s="16"/>
      <c r="L323" s="19" t="s">
        <v>3</v>
      </c>
      <c r="M323" s="38"/>
      <c r="N323" s="19"/>
      <c r="O323" s="37">
        <f>SUM(O324:O338)</f>
        <v>0</v>
      </c>
      <c r="P323" s="16"/>
    </row>
    <row r="324" spans="2:16" ht="15.6" x14ac:dyDescent="0.3">
      <c r="B324" s="3" t="s">
        <v>929</v>
      </c>
      <c r="C324" s="38">
        <v>28508</v>
      </c>
      <c r="D324" s="41"/>
      <c r="E324" s="39">
        <v>618</v>
      </c>
      <c r="F324" s="18"/>
      <c r="H324" s="38"/>
      <c r="J324" s="39"/>
      <c r="K324" s="18"/>
      <c r="M324" s="38"/>
      <c r="O324" s="39"/>
      <c r="P324" s="18"/>
    </row>
    <row r="325" spans="2:16" ht="15.6" x14ac:dyDescent="0.3">
      <c r="B325" s="3" t="s">
        <v>941</v>
      </c>
      <c r="C325" s="38">
        <v>28508</v>
      </c>
      <c r="D325" s="41"/>
      <c r="E325" s="39">
        <v>562.29999999999995</v>
      </c>
      <c r="F325" s="18"/>
      <c r="H325" s="38"/>
      <c r="J325" s="39"/>
      <c r="K325" s="18"/>
      <c r="M325" s="38"/>
      <c r="O325" s="39"/>
      <c r="P325" s="18"/>
    </row>
    <row r="326" spans="2:16" ht="15.6" x14ac:dyDescent="0.3">
      <c r="B326" s="3" t="s">
        <v>923</v>
      </c>
      <c r="C326" s="38">
        <v>28862</v>
      </c>
      <c r="D326" s="41"/>
      <c r="E326" s="39">
        <v>420</v>
      </c>
      <c r="F326" s="18"/>
      <c r="H326" s="38"/>
      <c r="J326" s="39"/>
      <c r="K326" s="18"/>
      <c r="M326" s="38"/>
      <c r="O326" s="39"/>
      <c r="P326" s="18"/>
    </row>
    <row r="327" spans="2:16" ht="15.6" x14ac:dyDescent="0.3">
      <c r="B327" s="3" t="s">
        <v>942</v>
      </c>
      <c r="C327" s="38">
        <v>28945</v>
      </c>
      <c r="D327" s="41"/>
      <c r="E327" s="39">
        <v>397</v>
      </c>
      <c r="F327" s="18"/>
      <c r="H327" s="38"/>
      <c r="J327" s="39"/>
      <c r="K327" s="18"/>
      <c r="M327" s="38"/>
      <c r="O327" s="39"/>
      <c r="P327" s="18"/>
    </row>
    <row r="328" spans="2:16" ht="15.6" x14ac:dyDescent="0.3">
      <c r="B328" s="3" t="s">
        <v>943</v>
      </c>
      <c r="C328" s="38">
        <v>28562</v>
      </c>
      <c r="D328" s="41"/>
      <c r="E328" s="39">
        <v>303.7</v>
      </c>
      <c r="F328" s="18"/>
      <c r="H328" s="38"/>
      <c r="J328" s="39"/>
      <c r="K328" s="18"/>
      <c r="M328" s="38"/>
      <c r="O328" s="39"/>
      <c r="P328" s="18"/>
    </row>
    <row r="329" spans="2:16" ht="15.6" x14ac:dyDescent="0.3">
      <c r="B329" s="3" t="s">
        <v>944</v>
      </c>
      <c r="C329" s="38">
        <v>29048</v>
      </c>
      <c r="D329" s="41"/>
      <c r="E329" s="39">
        <v>157.30000000000001</v>
      </c>
      <c r="F329" s="18"/>
      <c r="H329" s="38"/>
      <c r="J329" s="39"/>
      <c r="K329" s="18"/>
      <c r="M329" s="38"/>
      <c r="O329" s="39"/>
      <c r="P329" s="18"/>
    </row>
    <row r="330" spans="2:16" ht="15.6" x14ac:dyDescent="0.3">
      <c r="B330" s="3" t="s">
        <v>945</v>
      </c>
      <c r="C330" s="38"/>
      <c r="E330" s="39"/>
      <c r="F330" s="18"/>
      <c r="H330" s="38"/>
      <c r="J330" s="39"/>
      <c r="K330" s="18"/>
      <c r="M330" s="38"/>
      <c r="O330" s="39"/>
      <c r="P330" s="18"/>
    </row>
    <row r="331" spans="2:16" ht="15.6" x14ac:dyDescent="0.3">
      <c r="B331" s="3" t="s">
        <v>946</v>
      </c>
      <c r="C331" s="38">
        <v>29558</v>
      </c>
      <c r="E331" s="39"/>
      <c r="F331" s="18"/>
      <c r="H331" s="38"/>
      <c r="J331" s="39"/>
      <c r="K331" s="18"/>
      <c r="M331" s="38"/>
      <c r="O331" s="39"/>
      <c r="P331" s="18"/>
    </row>
    <row r="332" spans="2:16" ht="15.6" x14ac:dyDescent="0.3">
      <c r="B332" s="3" t="s">
        <v>926</v>
      </c>
      <c r="C332" s="38">
        <v>28683</v>
      </c>
      <c r="E332" s="39"/>
      <c r="F332" s="18"/>
      <c r="H332" s="38"/>
      <c r="J332" s="39"/>
      <c r="K332" s="18"/>
      <c r="M332" s="38"/>
      <c r="O332" s="39"/>
      <c r="P332" s="18"/>
    </row>
    <row r="333" spans="2:16" ht="15.6" x14ac:dyDescent="0.3">
      <c r="B333" s="3" t="s">
        <v>947</v>
      </c>
      <c r="C333" s="38"/>
      <c r="E333" s="39"/>
      <c r="F333" s="18"/>
      <c r="H333" s="38"/>
      <c r="J333" s="39"/>
      <c r="K333" s="18"/>
      <c r="M333" s="38"/>
      <c r="O333" s="39"/>
      <c r="P333" s="18"/>
    </row>
    <row r="334" spans="2:16" ht="15.6" x14ac:dyDescent="0.3">
      <c r="B334" s="3" t="s">
        <v>948</v>
      </c>
      <c r="C334" s="38">
        <v>28718</v>
      </c>
      <c r="E334" s="39"/>
      <c r="F334" s="18"/>
      <c r="H334" s="38"/>
      <c r="J334" s="39"/>
      <c r="K334" s="18"/>
      <c r="M334" s="38"/>
      <c r="O334" s="39"/>
      <c r="P334" s="18"/>
    </row>
    <row r="335" spans="2:16" ht="15.6" x14ac:dyDescent="0.3">
      <c r="B335" s="3" t="s">
        <v>949</v>
      </c>
      <c r="C335" s="38">
        <v>28504</v>
      </c>
      <c r="E335" s="39"/>
      <c r="F335" s="18"/>
      <c r="H335" s="38"/>
      <c r="J335" s="39"/>
      <c r="K335" s="18"/>
      <c r="M335" s="38"/>
      <c r="O335" s="39"/>
      <c r="P335" s="18"/>
    </row>
    <row r="336" spans="2:16" ht="15.6" x14ac:dyDescent="0.3">
      <c r="B336" s="3" t="s">
        <v>950</v>
      </c>
      <c r="C336" s="38">
        <v>28927</v>
      </c>
      <c r="E336" s="39"/>
      <c r="F336" s="18"/>
      <c r="H336" s="38"/>
      <c r="J336" s="39"/>
      <c r="K336" s="18"/>
      <c r="M336" s="38"/>
      <c r="O336" s="39"/>
      <c r="P336" s="18"/>
    </row>
    <row r="337" spans="2:16" ht="15.6" x14ac:dyDescent="0.3">
      <c r="B337" s="3" t="s">
        <v>951</v>
      </c>
      <c r="C337" s="38"/>
      <c r="E337" s="39"/>
      <c r="F337" s="18"/>
      <c r="H337" s="38"/>
      <c r="J337" s="39"/>
      <c r="K337" s="18"/>
      <c r="M337" s="38"/>
      <c r="O337" s="39"/>
      <c r="P337" s="18"/>
    </row>
    <row r="338" spans="2:16" ht="15.6" x14ac:dyDescent="0.3">
      <c r="B338" s="3" t="s">
        <v>952</v>
      </c>
      <c r="C338" s="38"/>
      <c r="E338" s="39"/>
      <c r="F338" s="18"/>
      <c r="H338" s="38"/>
      <c r="J338" s="39"/>
      <c r="K338" s="18"/>
      <c r="M338" s="38"/>
      <c r="O338" s="39"/>
      <c r="P338" s="18"/>
    </row>
    <row r="339" spans="2:16" ht="15.6" x14ac:dyDescent="0.3">
      <c r="C339" s="38"/>
      <c r="E339" s="39"/>
      <c r="F339" s="18"/>
      <c r="H339" s="38"/>
      <c r="J339" s="39"/>
      <c r="K339" s="18"/>
      <c r="M339" s="38"/>
      <c r="O339" s="39"/>
      <c r="P339" s="18"/>
    </row>
    <row r="340" spans="2:16" ht="15.6" x14ac:dyDescent="0.3">
      <c r="C340" s="38"/>
      <c r="E340" s="39"/>
      <c r="F340" s="18"/>
      <c r="H340" s="38"/>
      <c r="J340" s="39"/>
      <c r="K340" s="18"/>
      <c r="M340" s="38"/>
      <c r="O340" s="39"/>
      <c r="P340" s="18"/>
    </row>
    <row r="341" spans="2:16" ht="15.6" x14ac:dyDescent="0.3">
      <c r="B341" s="33" t="s">
        <v>953</v>
      </c>
      <c r="C341" s="34" t="s">
        <v>697</v>
      </c>
      <c r="D341" s="35" t="s">
        <v>698</v>
      </c>
      <c r="E341" s="36" t="s">
        <v>699</v>
      </c>
      <c r="F341" s="16"/>
      <c r="G341" s="33" t="s">
        <v>954</v>
      </c>
      <c r="H341" s="34" t="s">
        <v>697</v>
      </c>
      <c r="I341" s="35" t="s">
        <v>698</v>
      </c>
      <c r="J341" s="36" t="s">
        <v>699</v>
      </c>
      <c r="K341" s="16"/>
      <c r="L341" s="33" t="s">
        <v>955</v>
      </c>
      <c r="M341" s="34" t="s">
        <v>697</v>
      </c>
      <c r="N341" s="35" t="s">
        <v>698</v>
      </c>
      <c r="O341" s="36" t="s">
        <v>699</v>
      </c>
      <c r="P341" s="16"/>
    </row>
    <row r="342" spans="2:16" ht="15.6" x14ac:dyDescent="0.3">
      <c r="B342" s="19" t="s">
        <v>46</v>
      </c>
      <c r="C342" s="38"/>
      <c r="D342" s="19"/>
      <c r="E342" s="37">
        <f>SUM(E343:E357)-0.1</f>
        <v>2337.6999999999998</v>
      </c>
      <c r="F342" s="16"/>
      <c r="G342" s="19" t="s">
        <v>118</v>
      </c>
      <c r="H342" s="38" t="s">
        <v>956</v>
      </c>
      <c r="I342" s="19"/>
      <c r="J342" s="37">
        <f>SUM(J343:J357)</f>
        <v>2109</v>
      </c>
      <c r="K342" s="16"/>
      <c r="L342" s="19" t="s">
        <v>3</v>
      </c>
      <c r="M342" s="38" t="s">
        <v>956</v>
      </c>
      <c r="N342" s="19"/>
      <c r="O342" s="37">
        <f>SUM(O343:O357)-0.1</f>
        <v>6336.6999999999989</v>
      </c>
      <c r="P342" s="16"/>
    </row>
    <row r="343" spans="2:16" ht="15.6" x14ac:dyDescent="0.3">
      <c r="B343" s="3" t="s">
        <v>922</v>
      </c>
      <c r="C343" s="38">
        <v>28587</v>
      </c>
      <c r="D343" s="41"/>
      <c r="E343" s="39">
        <v>549.70000000000005</v>
      </c>
      <c r="F343" s="18"/>
      <c r="G343" s="3" t="s">
        <v>929</v>
      </c>
      <c r="H343" s="38">
        <v>28508</v>
      </c>
      <c r="I343" s="41"/>
      <c r="J343" s="39">
        <v>618</v>
      </c>
      <c r="K343" s="18"/>
      <c r="L343" s="3" t="s">
        <v>925</v>
      </c>
      <c r="M343" s="38">
        <v>28730</v>
      </c>
      <c r="N343" s="41" t="s">
        <v>957</v>
      </c>
      <c r="O343" s="39">
        <v>1966</v>
      </c>
      <c r="P343" s="18"/>
    </row>
    <row r="344" spans="2:16" ht="15.6" x14ac:dyDescent="0.3">
      <c r="B344" s="3" t="s">
        <v>924</v>
      </c>
      <c r="C344" s="38">
        <v>28732</v>
      </c>
      <c r="D344" s="41"/>
      <c r="E344" s="39">
        <v>450</v>
      </c>
      <c r="F344" s="18"/>
      <c r="G344" s="3" t="s">
        <v>941</v>
      </c>
      <c r="H344" s="38">
        <v>28508</v>
      </c>
      <c r="I344" s="41"/>
      <c r="J344" s="39">
        <v>562.29999999999995</v>
      </c>
      <c r="K344" s="18"/>
      <c r="L344" s="3" t="s">
        <v>958</v>
      </c>
      <c r="M344" s="38">
        <v>29275</v>
      </c>
      <c r="N344" s="41"/>
      <c r="O344" s="39">
        <v>1475.7</v>
      </c>
      <c r="P344" s="18"/>
    </row>
    <row r="345" spans="2:16" ht="15.6" x14ac:dyDescent="0.3">
      <c r="B345" s="3" t="s">
        <v>959</v>
      </c>
      <c r="C345" s="38">
        <v>28968</v>
      </c>
      <c r="D345" s="41"/>
      <c r="E345" s="39">
        <v>426.7</v>
      </c>
      <c r="F345" s="18"/>
      <c r="G345" s="3" t="s">
        <v>923</v>
      </c>
      <c r="H345" s="38">
        <v>28862</v>
      </c>
      <c r="I345" s="41"/>
      <c r="J345" s="39">
        <v>420</v>
      </c>
      <c r="K345" s="18"/>
      <c r="L345" s="3" t="s">
        <v>960</v>
      </c>
      <c r="M345" s="38">
        <v>29520</v>
      </c>
      <c r="N345" s="41"/>
      <c r="O345" s="39">
        <v>948.7</v>
      </c>
      <c r="P345" s="18"/>
    </row>
    <row r="346" spans="2:16" ht="15.6" x14ac:dyDescent="0.3">
      <c r="B346" s="3" t="s">
        <v>927</v>
      </c>
      <c r="C346" s="38">
        <v>28700</v>
      </c>
      <c r="D346" s="41"/>
      <c r="E346" s="39">
        <v>414</v>
      </c>
      <c r="F346" s="18"/>
      <c r="G346" s="3" t="s">
        <v>943</v>
      </c>
      <c r="H346" s="38">
        <v>28562</v>
      </c>
      <c r="I346" s="41"/>
      <c r="J346" s="39">
        <v>303.7</v>
      </c>
      <c r="K346" s="18"/>
      <c r="L346" s="3" t="s">
        <v>961</v>
      </c>
      <c r="M346" s="38">
        <v>28730</v>
      </c>
      <c r="N346" s="41" t="s">
        <v>957</v>
      </c>
      <c r="O346" s="39">
        <v>947.7</v>
      </c>
      <c r="P346" s="18"/>
    </row>
    <row r="347" spans="2:16" ht="15.6" x14ac:dyDescent="0.3">
      <c r="B347" s="3" t="s">
        <v>930</v>
      </c>
      <c r="C347" s="38">
        <v>28667</v>
      </c>
      <c r="D347" s="41"/>
      <c r="E347" s="39">
        <v>240.7</v>
      </c>
      <c r="F347" s="18"/>
      <c r="G347" s="3" t="s">
        <v>944</v>
      </c>
      <c r="H347" s="38">
        <v>29048</v>
      </c>
      <c r="I347" s="41"/>
      <c r="J347" s="39">
        <v>157.30000000000001</v>
      </c>
      <c r="K347" s="18"/>
      <c r="L347" s="3" t="s">
        <v>928</v>
      </c>
      <c r="M347" s="38">
        <v>28635</v>
      </c>
      <c r="N347" s="41"/>
      <c r="O347" s="39">
        <v>426.7</v>
      </c>
      <c r="P347" s="18"/>
    </row>
    <row r="348" spans="2:16" ht="15.6" x14ac:dyDescent="0.3">
      <c r="B348" s="3" t="s">
        <v>931</v>
      </c>
      <c r="C348" s="38">
        <v>28746</v>
      </c>
      <c r="D348" s="41"/>
      <c r="E348" s="39">
        <v>213.3</v>
      </c>
      <c r="F348" s="18"/>
      <c r="G348" s="3" t="s">
        <v>962</v>
      </c>
      <c r="H348" s="38">
        <v>30143</v>
      </c>
      <c r="I348" s="41"/>
      <c r="J348" s="39">
        <v>47.7</v>
      </c>
      <c r="K348" s="18"/>
      <c r="L348" s="3" t="s">
        <v>942</v>
      </c>
      <c r="M348" s="38">
        <v>28945</v>
      </c>
      <c r="N348" s="41"/>
      <c r="O348" s="39">
        <v>397</v>
      </c>
      <c r="P348" s="18"/>
    </row>
    <row r="349" spans="2:16" ht="15.6" x14ac:dyDescent="0.3">
      <c r="B349" s="3" t="s">
        <v>933</v>
      </c>
      <c r="C349" s="38">
        <v>28718</v>
      </c>
      <c r="D349" s="41"/>
      <c r="E349" s="39">
        <v>31.7</v>
      </c>
      <c r="F349" s="18"/>
      <c r="G349" s="3" t="s">
        <v>946</v>
      </c>
      <c r="H349" s="38">
        <v>29558</v>
      </c>
      <c r="J349" s="39"/>
      <c r="K349" s="18"/>
      <c r="L349" s="3" t="s">
        <v>963</v>
      </c>
      <c r="M349" s="38">
        <v>28662</v>
      </c>
      <c r="N349" s="41"/>
      <c r="O349" s="39">
        <v>174.7</v>
      </c>
      <c r="P349" s="18"/>
    </row>
    <row r="350" spans="2:16" ht="15.6" x14ac:dyDescent="0.3">
      <c r="B350" s="3" t="s">
        <v>964</v>
      </c>
      <c r="C350" s="38">
        <v>28996</v>
      </c>
      <c r="D350" s="41"/>
      <c r="E350" s="39">
        <v>11.7</v>
      </c>
      <c r="F350" s="18"/>
      <c r="G350" s="3" t="s">
        <v>926</v>
      </c>
      <c r="H350" s="38">
        <v>28683</v>
      </c>
      <c r="J350" s="39"/>
      <c r="K350" s="18"/>
      <c r="L350" s="3" t="s">
        <v>965</v>
      </c>
      <c r="M350" s="38">
        <v>29469</v>
      </c>
      <c r="N350" s="41"/>
      <c r="O350" s="39">
        <v>0.3</v>
      </c>
      <c r="P350" s="18"/>
    </row>
    <row r="351" spans="2:16" ht="15.6" x14ac:dyDescent="0.3">
      <c r="B351" s="3" t="s">
        <v>966</v>
      </c>
      <c r="C351" s="38"/>
      <c r="E351" s="39"/>
      <c r="F351" s="18"/>
      <c r="G351" s="3" t="s">
        <v>967</v>
      </c>
      <c r="H351" s="38">
        <v>29548</v>
      </c>
      <c r="J351" s="39"/>
      <c r="K351" s="18"/>
      <c r="L351" s="3" t="s">
        <v>968</v>
      </c>
      <c r="M351" s="38"/>
      <c r="O351" s="39"/>
      <c r="P351" s="18"/>
    </row>
    <row r="352" spans="2:16" ht="15.6" x14ac:dyDescent="0.3">
      <c r="B352" s="3" t="s">
        <v>969</v>
      </c>
      <c r="C352" s="38">
        <v>28899</v>
      </c>
      <c r="E352" s="39"/>
      <c r="F352" s="18"/>
      <c r="G352" s="3" t="s">
        <v>970</v>
      </c>
      <c r="H352" s="38"/>
      <c r="J352" s="39"/>
      <c r="K352" s="18"/>
      <c r="L352" s="3" t="s">
        <v>971</v>
      </c>
      <c r="M352" s="38"/>
      <c r="O352" s="39"/>
      <c r="P352" s="18"/>
    </row>
    <row r="353" spans="2:16" ht="15.6" x14ac:dyDescent="0.3">
      <c r="B353" s="3" t="s">
        <v>934</v>
      </c>
      <c r="C353" s="38">
        <v>28713</v>
      </c>
      <c r="E353" s="39"/>
      <c r="F353" s="18"/>
      <c r="G353" s="3" t="s">
        <v>948</v>
      </c>
      <c r="H353" s="38">
        <v>28718</v>
      </c>
      <c r="J353" s="39"/>
      <c r="K353" s="18"/>
      <c r="L353" s="3" t="s">
        <v>945</v>
      </c>
      <c r="M353" s="38"/>
      <c r="O353" s="39"/>
      <c r="P353" s="18"/>
    </row>
    <row r="354" spans="2:16" ht="15.6" x14ac:dyDescent="0.3">
      <c r="B354" s="3" t="s">
        <v>972</v>
      </c>
      <c r="C354" s="38"/>
      <c r="E354" s="39"/>
      <c r="F354" s="18"/>
      <c r="G354" s="3" t="s">
        <v>949</v>
      </c>
      <c r="H354" s="38">
        <v>28504</v>
      </c>
      <c r="J354" s="39"/>
      <c r="K354" s="18"/>
      <c r="L354" s="3" t="s">
        <v>973</v>
      </c>
      <c r="M354" s="38"/>
      <c r="O354" s="39"/>
      <c r="P354" s="18"/>
    </row>
    <row r="355" spans="2:16" ht="15.6" x14ac:dyDescent="0.3">
      <c r="B355" s="3" t="s">
        <v>974</v>
      </c>
      <c r="C355" s="38"/>
      <c r="E355" s="39"/>
      <c r="F355" s="18"/>
      <c r="G355" s="3" t="s">
        <v>950</v>
      </c>
      <c r="H355" s="38">
        <v>28927</v>
      </c>
      <c r="J355" s="39"/>
      <c r="K355" s="18"/>
      <c r="L355" s="3" t="s">
        <v>975</v>
      </c>
      <c r="M355" s="38"/>
      <c r="O355" s="39"/>
      <c r="P355" s="18"/>
    </row>
    <row r="356" spans="2:16" ht="15.6" x14ac:dyDescent="0.3">
      <c r="B356" s="3" t="s">
        <v>976</v>
      </c>
      <c r="C356" s="38"/>
      <c r="E356" s="39"/>
      <c r="F356" s="18"/>
      <c r="H356" s="38"/>
      <c r="J356" s="39"/>
      <c r="K356" s="18"/>
      <c r="L356" s="3" t="s">
        <v>977</v>
      </c>
      <c r="M356" s="38"/>
      <c r="O356" s="39"/>
      <c r="P356" s="18"/>
    </row>
    <row r="357" spans="2:16" ht="15.6" x14ac:dyDescent="0.3">
      <c r="B357" s="3" t="s">
        <v>978</v>
      </c>
      <c r="C357" s="38">
        <v>29923</v>
      </c>
      <c r="E357" s="39"/>
      <c r="F357" s="18"/>
      <c r="H357" s="38"/>
      <c r="J357" s="39"/>
      <c r="K357" s="18"/>
      <c r="L357" s="3" t="s">
        <v>979</v>
      </c>
      <c r="M357" s="38"/>
      <c r="O357" s="39"/>
      <c r="P357" s="18"/>
    </row>
    <row r="358" spans="2:16" ht="15.6" x14ac:dyDescent="0.3">
      <c r="B358" s="3" t="s">
        <v>935</v>
      </c>
      <c r="C358" s="38">
        <v>28670</v>
      </c>
      <c r="E358" s="39"/>
      <c r="F358" s="18"/>
      <c r="H358" s="38"/>
      <c r="J358" s="39"/>
      <c r="K358" s="18"/>
      <c r="L358" s="3" t="s">
        <v>980</v>
      </c>
      <c r="M358" s="38"/>
      <c r="O358" s="39"/>
      <c r="P358" s="18"/>
    </row>
    <row r="359" spans="2:16" ht="15.6" x14ac:dyDescent="0.3">
      <c r="B359" s="3" t="s">
        <v>936</v>
      </c>
      <c r="C359" s="38">
        <v>29111</v>
      </c>
      <c r="E359" s="39"/>
      <c r="F359" s="18"/>
      <c r="H359" s="38"/>
      <c r="J359" s="39"/>
      <c r="K359" s="18"/>
      <c r="L359" s="3" t="s">
        <v>981</v>
      </c>
      <c r="M359" s="38"/>
      <c r="O359" s="39"/>
      <c r="P359" s="18"/>
    </row>
    <row r="360" spans="2:16" ht="15.6" x14ac:dyDescent="0.3">
      <c r="B360" s="3" t="s">
        <v>982</v>
      </c>
      <c r="C360" s="38"/>
      <c r="E360" s="39"/>
      <c r="F360" s="18"/>
      <c r="H360" s="38"/>
      <c r="J360" s="39"/>
      <c r="K360" s="18"/>
      <c r="L360" s="3" t="s">
        <v>983</v>
      </c>
      <c r="M360" s="38"/>
      <c r="O360" s="39"/>
      <c r="P360" s="18"/>
    </row>
    <row r="361" spans="2:16" ht="15.6" x14ac:dyDescent="0.3">
      <c r="B361" s="3" t="s">
        <v>984</v>
      </c>
      <c r="C361" s="38">
        <v>28996</v>
      </c>
      <c r="E361" s="39"/>
      <c r="F361" s="18"/>
      <c r="H361" s="38"/>
      <c r="J361" s="39"/>
      <c r="K361" s="18"/>
      <c r="L361" s="3" t="s">
        <v>985</v>
      </c>
      <c r="M361" s="38"/>
      <c r="O361" s="39"/>
      <c r="P361" s="18"/>
    </row>
    <row r="362" spans="2:16" ht="15.6" x14ac:dyDescent="0.3">
      <c r="B362" s="3" t="s">
        <v>937</v>
      </c>
      <c r="C362" s="38">
        <v>28610</v>
      </c>
      <c r="E362" s="39"/>
      <c r="F362" s="18"/>
      <c r="H362" s="38"/>
      <c r="J362" s="39"/>
      <c r="K362" s="18"/>
      <c r="L362" s="3" t="s">
        <v>986</v>
      </c>
      <c r="M362" s="38"/>
      <c r="O362" s="39"/>
      <c r="P362" s="18"/>
    </row>
    <row r="363" spans="2:16" ht="15.6" x14ac:dyDescent="0.3">
      <c r="B363" s="3" t="s">
        <v>987</v>
      </c>
      <c r="C363" s="38"/>
      <c r="E363" s="39"/>
      <c r="F363" s="18"/>
      <c r="H363" s="38"/>
      <c r="J363" s="39"/>
      <c r="K363" s="18"/>
      <c r="L363" s="3" t="s">
        <v>988</v>
      </c>
      <c r="M363" s="38"/>
      <c r="O363" s="39"/>
      <c r="P363" s="18"/>
    </row>
    <row r="364" spans="2:16" ht="15.6" x14ac:dyDescent="0.3">
      <c r="C364" s="38"/>
      <c r="E364" s="39"/>
      <c r="F364" s="18"/>
      <c r="H364" s="38"/>
      <c r="J364" s="39"/>
      <c r="K364" s="18"/>
      <c r="L364" s="3" t="s">
        <v>989</v>
      </c>
      <c r="M364" s="38"/>
      <c r="O364" s="39"/>
      <c r="P364" s="18"/>
    </row>
    <row r="365" spans="2:16" ht="15.6" x14ac:dyDescent="0.3">
      <c r="C365" s="38"/>
      <c r="E365" s="39"/>
      <c r="F365" s="18"/>
      <c r="H365" s="38"/>
      <c r="J365" s="39"/>
      <c r="K365" s="18"/>
      <c r="L365" s="3" t="s">
        <v>990</v>
      </c>
      <c r="M365" s="38"/>
      <c r="O365" s="39"/>
      <c r="P365" s="18"/>
    </row>
    <row r="366" spans="2:16" ht="15.6" x14ac:dyDescent="0.3">
      <c r="C366" s="38"/>
      <c r="E366" s="39"/>
      <c r="F366" s="18"/>
      <c r="H366" s="38"/>
      <c r="J366" s="39"/>
      <c r="K366" s="18"/>
      <c r="M366" s="38"/>
      <c r="O366" s="39"/>
      <c r="P366" s="18"/>
    </row>
    <row r="367" spans="2:16" ht="15.6" x14ac:dyDescent="0.3">
      <c r="C367" s="38"/>
      <c r="E367" s="39"/>
      <c r="F367" s="18"/>
      <c r="H367" s="38"/>
      <c r="J367" s="39"/>
      <c r="K367" s="18"/>
      <c r="M367" s="38"/>
      <c r="O367" s="39"/>
      <c r="P367" s="18"/>
    </row>
    <row r="368" spans="2:16" ht="15.6" x14ac:dyDescent="0.3">
      <c r="C368" s="38"/>
      <c r="E368" s="39"/>
      <c r="F368" s="18"/>
      <c r="H368" s="38"/>
      <c r="J368" s="39"/>
      <c r="K368" s="18"/>
      <c r="M368" s="38"/>
      <c r="O368" s="39"/>
      <c r="P368" s="18"/>
    </row>
    <row r="369" spans="2:16" ht="15.6" x14ac:dyDescent="0.3">
      <c r="B369" s="33" t="s">
        <v>991</v>
      </c>
      <c r="C369" s="34" t="s">
        <v>697</v>
      </c>
      <c r="D369" s="35" t="s">
        <v>698</v>
      </c>
      <c r="E369" s="36" t="s">
        <v>699</v>
      </c>
      <c r="F369" s="16"/>
      <c r="G369" s="33" t="s">
        <v>992</v>
      </c>
      <c r="H369" s="34" t="s">
        <v>697</v>
      </c>
      <c r="I369" s="35" t="s">
        <v>698</v>
      </c>
      <c r="J369" s="36" t="s">
        <v>699</v>
      </c>
      <c r="K369" s="16"/>
      <c r="L369" s="33" t="s">
        <v>993</v>
      </c>
      <c r="M369" s="34" t="s">
        <v>697</v>
      </c>
      <c r="N369" s="35" t="s">
        <v>698</v>
      </c>
      <c r="O369" s="36" t="s">
        <v>699</v>
      </c>
      <c r="P369" s="16"/>
    </row>
    <row r="370" spans="2:16" ht="15.6" x14ac:dyDescent="0.3">
      <c r="B370" s="19" t="s">
        <v>8</v>
      </c>
      <c r="C370" s="38"/>
      <c r="D370" s="19"/>
      <c r="E370" s="37">
        <f>SUM(E371:E385)</f>
        <v>2915</v>
      </c>
      <c r="F370" s="16"/>
      <c r="G370" s="19" t="s">
        <v>119</v>
      </c>
      <c r="H370" s="38" t="s">
        <v>956</v>
      </c>
      <c r="I370" s="19"/>
      <c r="J370" s="37">
        <f>SUM(J371:J385)</f>
        <v>2391.9999999999995</v>
      </c>
      <c r="K370" s="16"/>
      <c r="L370" s="19" t="s">
        <v>71</v>
      </c>
      <c r="M370" s="38" t="s">
        <v>956</v>
      </c>
      <c r="N370" s="19"/>
      <c r="O370" s="37">
        <f>SUM(O371:O385)+0.1</f>
        <v>1146.3</v>
      </c>
      <c r="P370" s="16"/>
    </row>
    <row r="371" spans="2:16" ht="15.6" x14ac:dyDescent="0.3">
      <c r="B371" s="3" t="s">
        <v>994</v>
      </c>
      <c r="C371" s="38">
        <v>29300</v>
      </c>
      <c r="D371" s="41"/>
      <c r="E371" s="39">
        <v>803.3</v>
      </c>
      <c r="F371" s="18"/>
      <c r="G371" s="3" t="s">
        <v>995</v>
      </c>
      <c r="H371" s="38">
        <v>29223</v>
      </c>
      <c r="I371" s="41"/>
      <c r="J371" s="39">
        <v>1010.3</v>
      </c>
      <c r="K371" s="18"/>
      <c r="L371" s="3" t="s">
        <v>996</v>
      </c>
      <c r="M371" s="38">
        <v>28736</v>
      </c>
      <c r="N371" s="41"/>
      <c r="O371" s="39">
        <v>439.3</v>
      </c>
      <c r="P371" s="18"/>
    </row>
    <row r="372" spans="2:16" ht="15.6" x14ac:dyDescent="0.3">
      <c r="B372" s="3" t="s">
        <v>997</v>
      </c>
      <c r="C372" s="38">
        <v>28899</v>
      </c>
      <c r="D372" s="41"/>
      <c r="E372" s="39">
        <v>628.29999999999995</v>
      </c>
      <c r="F372" s="18"/>
      <c r="G372" s="3" t="s">
        <v>998</v>
      </c>
      <c r="H372" s="38">
        <v>29369</v>
      </c>
      <c r="I372" s="41"/>
      <c r="J372" s="39">
        <v>590.29999999999995</v>
      </c>
      <c r="K372" s="18"/>
      <c r="L372" s="3" t="s">
        <v>999</v>
      </c>
      <c r="M372" s="38">
        <v>30048</v>
      </c>
      <c r="N372" s="41"/>
      <c r="O372" s="39">
        <v>207.3</v>
      </c>
      <c r="P372" s="18"/>
    </row>
    <row r="373" spans="2:16" ht="15.6" x14ac:dyDescent="0.3">
      <c r="B373" s="3" t="s">
        <v>1000</v>
      </c>
      <c r="C373" s="38">
        <v>29513</v>
      </c>
      <c r="D373" s="41"/>
      <c r="E373" s="39">
        <v>580.70000000000005</v>
      </c>
      <c r="F373" s="18"/>
      <c r="G373" s="3" t="s">
        <v>1001</v>
      </c>
      <c r="H373" s="38">
        <v>29369</v>
      </c>
      <c r="I373" s="41"/>
      <c r="J373" s="39">
        <v>552</v>
      </c>
      <c r="K373" s="18"/>
      <c r="L373" s="3" t="s">
        <v>1002</v>
      </c>
      <c r="M373" s="38">
        <v>29312</v>
      </c>
      <c r="N373" s="41"/>
      <c r="O373" s="39">
        <v>205.3</v>
      </c>
      <c r="P373" s="18"/>
    </row>
    <row r="374" spans="2:16" ht="15.6" x14ac:dyDescent="0.3">
      <c r="B374" s="3" t="s">
        <v>1003</v>
      </c>
      <c r="C374" s="38">
        <v>29501</v>
      </c>
      <c r="D374" s="41"/>
      <c r="E374" s="39">
        <v>397</v>
      </c>
      <c r="F374" s="18"/>
      <c r="G374" s="3" t="s">
        <v>1004</v>
      </c>
      <c r="H374" s="38">
        <v>29640</v>
      </c>
      <c r="I374" s="41"/>
      <c r="J374" s="39">
        <v>213.7</v>
      </c>
      <c r="K374" s="18"/>
      <c r="L374" s="3" t="s">
        <v>1005</v>
      </c>
      <c r="M374" s="38">
        <v>29378</v>
      </c>
      <c r="N374" s="41"/>
      <c r="O374" s="39">
        <v>116</v>
      </c>
      <c r="P374" s="18"/>
    </row>
    <row r="375" spans="2:16" ht="15.6" x14ac:dyDescent="0.3">
      <c r="B375" s="3" t="s">
        <v>1006</v>
      </c>
      <c r="C375" s="38">
        <v>29443</v>
      </c>
      <c r="D375" s="41"/>
      <c r="E375" s="39">
        <v>179.7</v>
      </c>
      <c r="F375" s="18"/>
      <c r="G375" s="3" t="s">
        <v>1007</v>
      </c>
      <c r="H375" s="38">
        <v>29017</v>
      </c>
      <c r="I375" s="41"/>
      <c r="J375" s="39">
        <v>24</v>
      </c>
      <c r="K375" s="18"/>
      <c r="L375" s="3" t="s">
        <v>1008</v>
      </c>
      <c r="M375" s="38">
        <v>29177</v>
      </c>
      <c r="N375" s="41"/>
      <c r="O375" s="39">
        <v>85.7</v>
      </c>
      <c r="P375" s="18"/>
    </row>
    <row r="376" spans="2:16" ht="15.6" x14ac:dyDescent="0.3">
      <c r="B376" s="3" t="s">
        <v>1009</v>
      </c>
      <c r="C376" s="38">
        <v>29296</v>
      </c>
      <c r="D376" s="41"/>
      <c r="E376" s="39">
        <v>125.7</v>
      </c>
      <c r="F376" s="18"/>
      <c r="G376" s="3" t="s">
        <v>1010</v>
      </c>
      <c r="H376" s="38">
        <v>28987</v>
      </c>
      <c r="I376" s="41"/>
      <c r="J376" s="39">
        <v>1.7</v>
      </c>
      <c r="K376" s="18"/>
      <c r="L376" s="3" t="s">
        <v>1011</v>
      </c>
      <c r="M376" s="38">
        <v>28506</v>
      </c>
      <c r="N376" s="41"/>
      <c r="O376" s="39">
        <v>64.3</v>
      </c>
      <c r="P376" s="18"/>
    </row>
    <row r="377" spans="2:16" ht="15.6" x14ac:dyDescent="0.3">
      <c r="B377" s="3" t="s">
        <v>1012</v>
      </c>
      <c r="C377" s="38">
        <v>28874</v>
      </c>
      <c r="D377" s="41"/>
      <c r="E377" s="39">
        <v>123.3</v>
      </c>
      <c r="F377" s="18"/>
      <c r="G377" s="3" t="s">
        <v>1013</v>
      </c>
      <c r="H377" s="38"/>
      <c r="J377" s="39"/>
      <c r="K377" s="18"/>
      <c r="L377" s="3" t="s">
        <v>1014</v>
      </c>
      <c r="M377" s="38">
        <v>29676</v>
      </c>
      <c r="N377" s="41"/>
      <c r="O377" s="39">
        <v>27.3</v>
      </c>
      <c r="P377" s="18"/>
    </row>
    <row r="378" spans="2:16" ht="15.6" x14ac:dyDescent="0.3">
      <c r="B378" s="3" t="s">
        <v>1015</v>
      </c>
      <c r="C378" s="38">
        <v>29551</v>
      </c>
      <c r="D378" s="41"/>
      <c r="E378" s="39">
        <v>77</v>
      </c>
      <c r="F378" s="18"/>
      <c r="G378" s="3" t="s">
        <v>1016</v>
      </c>
      <c r="H378" s="38"/>
      <c r="J378" s="39"/>
      <c r="K378" s="18"/>
      <c r="L378" s="3" t="s">
        <v>1017</v>
      </c>
      <c r="M378" s="38">
        <v>28992</v>
      </c>
      <c r="N378" s="41"/>
      <c r="O378" s="39">
        <v>1</v>
      </c>
      <c r="P378" s="18"/>
    </row>
    <row r="379" spans="2:16" ht="15.6" x14ac:dyDescent="0.3">
      <c r="B379" s="3" t="s">
        <v>1018</v>
      </c>
      <c r="C379" s="38"/>
      <c r="E379" s="39"/>
      <c r="F379" s="18"/>
      <c r="G379" s="3" t="s">
        <v>1019</v>
      </c>
      <c r="H379" s="38"/>
      <c r="J379" s="39"/>
      <c r="K379" s="18"/>
      <c r="L379" s="3" t="s">
        <v>1020</v>
      </c>
      <c r="M379" s="38">
        <v>29637</v>
      </c>
      <c r="O379" s="39"/>
      <c r="P379" s="18"/>
    </row>
    <row r="380" spans="2:16" ht="15.6" x14ac:dyDescent="0.3">
      <c r="B380" s="3" t="s">
        <v>1021</v>
      </c>
      <c r="C380" s="38"/>
      <c r="E380" s="39"/>
      <c r="F380" s="18"/>
      <c r="G380" s="3" t="s">
        <v>1022</v>
      </c>
      <c r="H380" s="38"/>
      <c r="J380" s="39"/>
      <c r="K380" s="18"/>
      <c r="L380" s="3" t="s">
        <v>1023</v>
      </c>
      <c r="M380" s="38">
        <v>30167</v>
      </c>
      <c r="O380" s="39"/>
      <c r="P380" s="18"/>
    </row>
    <row r="381" spans="2:16" ht="15.6" x14ac:dyDescent="0.3">
      <c r="B381" s="3" t="s">
        <v>1024</v>
      </c>
      <c r="C381" s="38"/>
      <c r="E381" s="39"/>
      <c r="F381" s="18"/>
      <c r="G381" s="3" t="s">
        <v>1025</v>
      </c>
      <c r="H381" s="38"/>
      <c r="J381" s="39"/>
      <c r="K381" s="18"/>
      <c r="L381" s="3" t="s">
        <v>1026</v>
      </c>
      <c r="M381" s="38"/>
      <c r="O381" s="39"/>
      <c r="P381" s="18"/>
    </row>
    <row r="382" spans="2:16" ht="15.6" x14ac:dyDescent="0.3">
      <c r="B382" s="3" t="s">
        <v>1027</v>
      </c>
      <c r="C382" s="38">
        <v>29859</v>
      </c>
      <c r="E382" s="39"/>
      <c r="F382" s="18"/>
      <c r="G382" s="3" t="s">
        <v>1028</v>
      </c>
      <c r="H382" s="38"/>
      <c r="J382" s="39"/>
      <c r="K382" s="18"/>
      <c r="L382" s="3" t="s">
        <v>1029</v>
      </c>
      <c r="M382" s="38"/>
      <c r="O382" s="39"/>
      <c r="P382" s="18"/>
    </row>
    <row r="383" spans="2:16" ht="15.6" x14ac:dyDescent="0.3">
      <c r="B383" s="3" t="s">
        <v>1030</v>
      </c>
      <c r="C383" s="38"/>
      <c r="E383" s="39"/>
      <c r="F383" s="18"/>
      <c r="G383" s="3" t="s">
        <v>1031</v>
      </c>
      <c r="H383" s="38"/>
      <c r="J383" s="39"/>
      <c r="K383" s="18"/>
      <c r="L383" s="3" t="s">
        <v>1032</v>
      </c>
      <c r="M383" s="38"/>
      <c r="O383" s="39"/>
      <c r="P383" s="18"/>
    </row>
    <row r="384" spans="2:16" ht="15.6" x14ac:dyDescent="0.3">
      <c r="B384" s="3" t="s">
        <v>1033</v>
      </c>
      <c r="C384" s="38"/>
      <c r="E384" s="39"/>
      <c r="F384" s="18"/>
      <c r="G384" s="3" t="s">
        <v>1034</v>
      </c>
      <c r="H384" s="38"/>
      <c r="J384" s="39"/>
      <c r="K384" s="18"/>
      <c r="L384" s="3" t="s">
        <v>1035</v>
      </c>
      <c r="M384" s="38">
        <v>29778</v>
      </c>
      <c r="O384" s="39"/>
      <c r="P384" s="18"/>
    </row>
    <row r="385" spans="2:16" ht="15.6" x14ac:dyDescent="0.3">
      <c r="B385" s="3" t="s">
        <v>1036</v>
      </c>
      <c r="C385" s="38"/>
      <c r="E385" s="39"/>
      <c r="F385" s="18"/>
      <c r="G385" s="3" t="s">
        <v>1037</v>
      </c>
      <c r="H385" s="38"/>
      <c r="J385" s="39"/>
      <c r="K385" s="18"/>
      <c r="M385" s="38"/>
      <c r="O385" s="39"/>
      <c r="P385" s="18"/>
    </row>
    <row r="386" spans="2:16" ht="15.6" x14ac:dyDescent="0.3">
      <c r="B386" s="3" t="s">
        <v>1038</v>
      </c>
      <c r="C386" s="38"/>
      <c r="E386" s="39"/>
      <c r="F386" s="18"/>
      <c r="G386" s="3" t="s">
        <v>1039</v>
      </c>
      <c r="H386" s="38"/>
      <c r="J386" s="39"/>
      <c r="K386" s="18"/>
      <c r="M386" s="38"/>
      <c r="O386" s="39"/>
      <c r="P386" s="18"/>
    </row>
    <row r="387" spans="2:16" ht="15.6" x14ac:dyDescent="0.3">
      <c r="C387" s="38"/>
      <c r="E387" s="39"/>
      <c r="F387" s="18"/>
      <c r="H387" s="38"/>
      <c r="J387" s="39"/>
      <c r="K387" s="18"/>
      <c r="M387" s="38"/>
      <c r="O387" s="39"/>
      <c r="P387" s="18"/>
    </row>
    <row r="388" spans="2:16" ht="15.6" x14ac:dyDescent="0.3">
      <c r="C388" s="38"/>
      <c r="E388" s="39"/>
      <c r="F388" s="18"/>
      <c r="H388" s="38"/>
      <c r="J388" s="39"/>
      <c r="K388" s="18"/>
      <c r="M388" s="38"/>
      <c r="O388" s="39"/>
      <c r="P388" s="18"/>
    </row>
    <row r="389" spans="2:16" ht="15.6" x14ac:dyDescent="0.3">
      <c r="C389" s="38"/>
      <c r="E389" s="39"/>
      <c r="F389" s="18"/>
      <c r="H389" s="38"/>
      <c r="J389" s="39"/>
      <c r="K389" s="18"/>
      <c r="M389" s="38"/>
      <c r="O389" s="39"/>
      <c r="P389" s="18"/>
    </row>
    <row r="390" spans="2:16" ht="15.6" x14ac:dyDescent="0.3">
      <c r="B390" s="33" t="s">
        <v>1040</v>
      </c>
      <c r="C390" s="34" t="s">
        <v>697</v>
      </c>
      <c r="D390" s="35" t="s">
        <v>698</v>
      </c>
      <c r="E390" s="36" t="s">
        <v>699</v>
      </c>
      <c r="F390" s="16"/>
      <c r="G390" s="33" t="s">
        <v>1041</v>
      </c>
      <c r="H390" s="34" t="s">
        <v>697</v>
      </c>
      <c r="I390" s="35" t="s">
        <v>698</v>
      </c>
      <c r="J390" s="36" t="s">
        <v>699</v>
      </c>
      <c r="K390" s="16"/>
      <c r="L390" s="33" t="s">
        <v>1042</v>
      </c>
      <c r="M390" s="34" t="s">
        <v>697</v>
      </c>
      <c r="N390" s="35" t="s">
        <v>698</v>
      </c>
      <c r="O390" s="36" t="s">
        <v>699</v>
      </c>
      <c r="P390" s="16"/>
    </row>
    <row r="391" spans="2:16" ht="15.6" x14ac:dyDescent="0.3">
      <c r="B391" s="19" t="s">
        <v>8</v>
      </c>
      <c r="C391" s="38"/>
      <c r="D391" s="19"/>
      <c r="E391" s="37">
        <f>SUM(E392:E408)</f>
        <v>2717.7</v>
      </c>
      <c r="F391" s="16"/>
      <c r="G391" s="19" t="s">
        <v>71</v>
      </c>
      <c r="H391" s="38" t="s">
        <v>956</v>
      </c>
      <c r="I391" s="19"/>
      <c r="J391" s="37">
        <f>SUM(J392:J408)+0.1</f>
        <v>3260.2000000000003</v>
      </c>
      <c r="K391" s="16"/>
      <c r="L391" s="19" t="s">
        <v>176</v>
      </c>
      <c r="M391" s="38" t="s">
        <v>956</v>
      </c>
      <c r="N391" s="19"/>
      <c r="O391" s="37">
        <f>SUM(O392:O408)+0.1</f>
        <v>2014.9999999999998</v>
      </c>
      <c r="P391" s="16"/>
    </row>
    <row r="392" spans="2:16" ht="15.6" x14ac:dyDescent="0.3">
      <c r="B392" s="3" t="s">
        <v>994</v>
      </c>
      <c r="C392" s="38">
        <v>29300</v>
      </c>
      <c r="D392" s="41"/>
      <c r="E392" s="39">
        <v>803.3</v>
      </c>
      <c r="F392" s="18"/>
      <c r="G392" s="3" t="s">
        <v>999</v>
      </c>
      <c r="H392" s="38">
        <v>30048</v>
      </c>
      <c r="I392" s="41"/>
      <c r="J392" s="39">
        <v>207.3</v>
      </c>
      <c r="K392" s="18"/>
      <c r="L392" s="3" t="s">
        <v>1043</v>
      </c>
      <c r="M392" s="38">
        <v>30210</v>
      </c>
      <c r="N392" s="41"/>
      <c r="O392" s="39">
        <v>829.3</v>
      </c>
      <c r="P392" s="18"/>
    </row>
    <row r="393" spans="2:16" ht="15.6" x14ac:dyDescent="0.3">
      <c r="B393" s="3" t="s">
        <v>1000</v>
      </c>
      <c r="C393" s="38">
        <v>29513</v>
      </c>
      <c r="D393" s="41"/>
      <c r="E393" s="39">
        <v>580.70000000000005</v>
      </c>
      <c r="F393" s="18"/>
      <c r="G393" s="3" t="s">
        <v>1002</v>
      </c>
      <c r="H393" s="38">
        <v>29312</v>
      </c>
      <c r="I393" s="41"/>
      <c r="J393" s="39">
        <v>205.3</v>
      </c>
      <c r="K393" s="18"/>
      <c r="L393" s="3" t="s">
        <v>1044</v>
      </c>
      <c r="M393" s="38">
        <v>29419</v>
      </c>
      <c r="N393" s="41"/>
      <c r="O393" s="39">
        <v>667</v>
      </c>
      <c r="P393" s="18"/>
    </row>
    <row r="394" spans="2:16" ht="15.6" x14ac:dyDescent="0.3">
      <c r="B394" s="3" t="s">
        <v>1003</v>
      </c>
      <c r="C394" s="38">
        <v>29501</v>
      </c>
      <c r="D394" s="41"/>
      <c r="E394" s="39">
        <v>397</v>
      </c>
      <c r="F394" s="18"/>
      <c r="G394" s="3" t="s">
        <v>1005</v>
      </c>
      <c r="H394" s="38">
        <v>29378</v>
      </c>
      <c r="I394" s="41"/>
      <c r="J394" s="39">
        <v>116</v>
      </c>
      <c r="K394" s="18"/>
      <c r="L394" s="3" t="s">
        <v>1045</v>
      </c>
      <c r="M394" s="38">
        <v>29706</v>
      </c>
      <c r="N394" s="41"/>
      <c r="O394" s="39">
        <v>381</v>
      </c>
      <c r="P394" s="18"/>
    </row>
    <row r="395" spans="2:16" ht="15.6" x14ac:dyDescent="0.3">
      <c r="B395" s="19" t="s">
        <v>1046</v>
      </c>
      <c r="C395" s="38">
        <v>29811</v>
      </c>
      <c r="D395" s="41"/>
      <c r="E395" s="39">
        <v>261</v>
      </c>
      <c r="F395" s="18"/>
      <c r="G395" s="3" t="s">
        <v>1014</v>
      </c>
      <c r="H395" s="38">
        <v>29676</v>
      </c>
      <c r="I395" s="41"/>
      <c r="J395" s="39">
        <v>27.3</v>
      </c>
      <c r="K395" s="18"/>
      <c r="L395" s="3" t="s">
        <v>962</v>
      </c>
      <c r="M395" s="38">
        <v>30143</v>
      </c>
      <c r="N395" s="41"/>
      <c r="O395" s="39">
        <v>47.7</v>
      </c>
      <c r="P395" s="18"/>
    </row>
    <row r="396" spans="2:16" ht="15.6" x14ac:dyDescent="0.3">
      <c r="B396" s="3" t="s">
        <v>1006</v>
      </c>
      <c r="C396" s="38">
        <v>29443</v>
      </c>
      <c r="D396" s="41"/>
      <c r="E396" s="39">
        <v>179.7</v>
      </c>
      <c r="F396" s="18"/>
      <c r="G396" s="3" t="s">
        <v>1047</v>
      </c>
      <c r="H396" s="38"/>
      <c r="J396" s="39"/>
      <c r="K396" s="18"/>
      <c r="L396" s="3" t="s">
        <v>1048</v>
      </c>
      <c r="M396" s="38">
        <v>29968</v>
      </c>
      <c r="N396" s="41"/>
      <c r="O396" s="39">
        <v>41.3</v>
      </c>
      <c r="P396" s="18"/>
    </row>
    <row r="397" spans="2:16" ht="15.6" x14ac:dyDescent="0.3">
      <c r="B397" s="3" t="s">
        <v>1049</v>
      </c>
      <c r="C397" s="38">
        <v>29325</v>
      </c>
      <c r="D397" s="41"/>
      <c r="E397" s="39">
        <v>134.69999999999999</v>
      </c>
      <c r="F397" s="18"/>
      <c r="G397" s="3" t="s">
        <v>1050</v>
      </c>
      <c r="H397" s="38"/>
      <c r="J397" s="39"/>
      <c r="K397" s="18"/>
      <c r="L397" s="3" t="s">
        <v>1051</v>
      </c>
      <c r="M397" s="38">
        <v>29593</v>
      </c>
      <c r="N397" s="41"/>
      <c r="O397" s="39">
        <v>31.3</v>
      </c>
      <c r="P397" s="18"/>
    </row>
    <row r="398" spans="2:16" ht="15.6" x14ac:dyDescent="0.3">
      <c r="B398" s="3" t="s">
        <v>1009</v>
      </c>
      <c r="C398" s="38">
        <v>29296</v>
      </c>
      <c r="D398" s="41"/>
      <c r="E398" s="39">
        <v>125.7</v>
      </c>
      <c r="F398" s="18"/>
      <c r="G398" s="3" t="s">
        <v>1052</v>
      </c>
      <c r="H398" s="38"/>
      <c r="J398" s="39"/>
      <c r="K398" s="18"/>
      <c r="L398" s="3" t="s">
        <v>1053</v>
      </c>
      <c r="M398" s="38">
        <v>29244</v>
      </c>
      <c r="N398" s="41"/>
      <c r="O398" s="39">
        <v>17.3</v>
      </c>
      <c r="P398" s="18"/>
    </row>
    <row r="399" spans="2:16" ht="15.6" x14ac:dyDescent="0.3">
      <c r="B399" s="3" t="s">
        <v>1012</v>
      </c>
      <c r="C399" s="38">
        <v>28874</v>
      </c>
      <c r="D399" s="41"/>
      <c r="E399" s="39">
        <v>123.3</v>
      </c>
      <c r="F399" s="18"/>
      <c r="G399" s="3" t="s">
        <v>1054</v>
      </c>
      <c r="H399" s="38"/>
      <c r="J399" s="39"/>
      <c r="K399" s="18"/>
      <c r="L399" s="3" t="s">
        <v>1055</v>
      </c>
      <c r="M399" s="38">
        <v>29852</v>
      </c>
      <c r="O399" s="39">
        <v>0</v>
      </c>
      <c r="P399" s="18"/>
    </row>
    <row r="400" spans="2:16" ht="15.6" x14ac:dyDescent="0.3">
      <c r="B400" s="3" t="s">
        <v>1015</v>
      </c>
      <c r="C400" s="38">
        <v>29551</v>
      </c>
      <c r="D400" s="41"/>
      <c r="E400" s="39">
        <v>77</v>
      </c>
      <c r="F400" s="18"/>
      <c r="H400" s="38"/>
      <c r="J400" s="39"/>
      <c r="K400" s="18"/>
      <c r="L400" s="3" t="s">
        <v>1056</v>
      </c>
      <c r="M400" s="38">
        <v>29465</v>
      </c>
      <c r="O400" s="39"/>
      <c r="P400" s="18"/>
    </row>
    <row r="401" spans="2:16" ht="15.6" x14ac:dyDescent="0.3">
      <c r="B401" s="3" t="s">
        <v>1057</v>
      </c>
      <c r="C401" s="38">
        <v>30274</v>
      </c>
      <c r="D401" s="41"/>
      <c r="E401" s="39">
        <v>29</v>
      </c>
      <c r="F401" s="18"/>
      <c r="H401" s="38"/>
      <c r="J401" s="39"/>
      <c r="K401" s="18"/>
      <c r="L401" s="3" t="s">
        <v>946</v>
      </c>
      <c r="M401" s="38">
        <v>29558</v>
      </c>
      <c r="O401" s="39"/>
      <c r="P401" s="18"/>
    </row>
    <row r="402" spans="2:16" ht="15.6" x14ac:dyDescent="0.3">
      <c r="B402" s="3" t="s">
        <v>1058</v>
      </c>
      <c r="C402" s="38">
        <v>30210</v>
      </c>
      <c r="D402" s="41"/>
      <c r="E402" s="39">
        <v>3.3</v>
      </c>
      <c r="F402" s="18"/>
      <c r="H402" s="38"/>
      <c r="J402" s="39"/>
      <c r="K402" s="18"/>
      <c r="L402" s="3" t="s">
        <v>1059</v>
      </c>
      <c r="M402" s="38">
        <v>30341</v>
      </c>
      <c r="O402" s="39"/>
      <c r="P402" s="18"/>
    </row>
    <row r="403" spans="2:16" ht="15.6" x14ac:dyDescent="0.3">
      <c r="B403" s="3" t="s">
        <v>1060</v>
      </c>
      <c r="C403" s="38"/>
      <c r="D403" s="41"/>
      <c r="E403" s="39">
        <v>3</v>
      </c>
      <c r="F403" s="18"/>
      <c r="G403" s="33" t="s">
        <v>1061</v>
      </c>
      <c r="H403" s="34" t="s">
        <v>697</v>
      </c>
      <c r="I403" s="35" t="s">
        <v>698</v>
      </c>
      <c r="J403" s="36" t="s">
        <v>699</v>
      </c>
      <c r="K403" s="18"/>
      <c r="L403" s="3" t="s">
        <v>1062</v>
      </c>
      <c r="M403" s="38">
        <v>29604</v>
      </c>
      <c r="O403" s="39"/>
      <c r="P403" s="18"/>
    </row>
    <row r="404" spans="2:16" ht="15.6" x14ac:dyDescent="0.3">
      <c r="B404" s="3" t="s">
        <v>1021</v>
      </c>
      <c r="C404" s="38"/>
      <c r="E404" s="39"/>
      <c r="F404" s="18"/>
      <c r="G404" s="19" t="s">
        <v>100</v>
      </c>
      <c r="H404" s="40"/>
      <c r="I404" s="19"/>
      <c r="J404" s="37">
        <f>SUM(J405:J419)+0.1</f>
        <v>1431.2999999999997</v>
      </c>
      <c r="K404" s="18"/>
      <c r="L404" s="3" t="s">
        <v>1063</v>
      </c>
      <c r="M404" s="38">
        <v>29858</v>
      </c>
      <c r="O404" s="39"/>
      <c r="P404" s="18"/>
    </row>
    <row r="405" spans="2:16" ht="15.6" x14ac:dyDescent="0.3">
      <c r="B405" s="3" t="s">
        <v>1064</v>
      </c>
      <c r="C405" s="38"/>
      <c r="E405" s="39"/>
      <c r="F405" s="18"/>
      <c r="G405" s="3" t="s">
        <v>1065</v>
      </c>
      <c r="H405" s="38">
        <v>30046</v>
      </c>
      <c r="I405" s="41" t="s">
        <v>1066</v>
      </c>
      <c r="J405" s="39">
        <v>533</v>
      </c>
      <c r="K405" s="18"/>
      <c r="L405" s="3" t="s">
        <v>1067</v>
      </c>
      <c r="M405" s="38">
        <v>30359</v>
      </c>
      <c r="O405" s="39"/>
      <c r="P405" s="18"/>
    </row>
    <row r="406" spans="2:16" ht="15.6" x14ac:dyDescent="0.3">
      <c r="C406" s="38"/>
      <c r="E406" s="39"/>
      <c r="F406" s="18"/>
      <c r="G406" s="3" t="s">
        <v>1068</v>
      </c>
      <c r="H406" s="38">
        <v>30215</v>
      </c>
      <c r="I406" s="41" t="s">
        <v>1069</v>
      </c>
      <c r="J406" s="39">
        <v>378.3</v>
      </c>
      <c r="K406" s="18"/>
      <c r="L406" s="3" t="s">
        <v>1070</v>
      </c>
      <c r="M406" s="38">
        <v>29398</v>
      </c>
      <c r="O406" s="39"/>
      <c r="P406" s="18"/>
    </row>
    <row r="407" spans="2:16" ht="15.6" x14ac:dyDescent="0.3">
      <c r="C407" s="38"/>
      <c r="E407" s="39"/>
      <c r="F407" s="18"/>
      <c r="G407" s="3" t="s">
        <v>1071</v>
      </c>
      <c r="H407" s="38">
        <v>30678</v>
      </c>
      <c r="I407" s="41" t="s">
        <v>1072</v>
      </c>
      <c r="J407" s="39">
        <v>219.3</v>
      </c>
      <c r="K407" s="18"/>
      <c r="M407" s="38"/>
      <c r="O407" s="39"/>
      <c r="P407" s="18"/>
    </row>
    <row r="408" spans="2:16" ht="15.6" x14ac:dyDescent="0.3">
      <c r="C408" s="38"/>
      <c r="E408" s="39"/>
      <c r="F408" s="18"/>
      <c r="G408" s="3" t="s">
        <v>1073</v>
      </c>
      <c r="H408" s="38">
        <v>30212</v>
      </c>
      <c r="I408" s="41"/>
      <c r="J408" s="39">
        <v>142.30000000000001</v>
      </c>
      <c r="K408" s="18"/>
      <c r="M408" s="38"/>
      <c r="O408" s="39"/>
      <c r="P408" s="18"/>
    </row>
    <row r="409" spans="2:16" ht="15.6" x14ac:dyDescent="0.3">
      <c r="C409" s="38"/>
      <c r="E409" s="39"/>
      <c r="F409" s="18"/>
      <c r="G409" s="3" t="s">
        <v>1074</v>
      </c>
      <c r="H409" s="38">
        <v>30204</v>
      </c>
      <c r="I409" s="41"/>
      <c r="J409" s="39">
        <v>83.3</v>
      </c>
      <c r="K409" s="18"/>
      <c r="M409" s="38"/>
      <c r="O409" s="39"/>
      <c r="P409" s="18"/>
    </row>
    <row r="410" spans="2:16" ht="15.6" x14ac:dyDescent="0.3">
      <c r="C410" s="38"/>
      <c r="E410" s="39"/>
      <c r="F410" s="18"/>
      <c r="G410" s="3" t="s">
        <v>1075</v>
      </c>
      <c r="H410" s="38">
        <v>31349</v>
      </c>
      <c r="I410" s="41"/>
      <c r="J410" s="39">
        <v>38.299999999999997</v>
      </c>
      <c r="K410" s="18"/>
      <c r="M410" s="38"/>
      <c r="O410" s="39"/>
      <c r="P410" s="18"/>
    </row>
    <row r="411" spans="2:16" ht="15.6" x14ac:dyDescent="0.3">
      <c r="C411" s="38"/>
      <c r="E411" s="39"/>
      <c r="F411" s="18"/>
      <c r="G411" s="3" t="s">
        <v>1076</v>
      </c>
      <c r="H411" s="38">
        <v>29849</v>
      </c>
      <c r="I411" s="41"/>
      <c r="J411" s="39">
        <v>25</v>
      </c>
      <c r="K411" s="18"/>
      <c r="M411" s="38"/>
      <c r="O411" s="39"/>
      <c r="P411" s="18"/>
    </row>
    <row r="412" spans="2:16" ht="15.6" x14ac:dyDescent="0.3">
      <c r="C412" s="38"/>
      <c r="E412" s="39"/>
      <c r="F412" s="18"/>
      <c r="G412" s="3" t="s">
        <v>1077</v>
      </c>
      <c r="H412" s="38">
        <v>30357</v>
      </c>
      <c r="I412" s="41"/>
      <c r="J412" s="39">
        <v>10</v>
      </c>
      <c r="K412" s="18"/>
      <c r="M412" s="38"/>
      <c r="O412" s="39"/>
      <c r="P412" s="18"/>
    </row>
    <row r="413" spans="2:16" ht="15.6" x14ac:dyDescent="0.3">
      <c r="B413" s="33" t="s">
        <v>1078</v>
      </c>
      <c r="C413" s="34" t="s">
        <v>697</v>
      </c>
      <c r="D413" s="35" t="s">
        <v>698</v>
      </c>
      <c r="E413" s="36" t="s">
        <v>699</v>
      </c>
      <c r="F413" s="18"/>
      <c r="G413" s="3" t="s">
        <v>1079</v>
      </c>
      <c r="H413" s="38">
        <v>31439</v>
      </c>
      <c r="I413" s="41" t="s">
        <v>1066</v>
      </c>
      <c r="J413" s="39">
        <v>1.7</v>
      </c>
      <c r="K413" s="16"/>
      <c r="L413" s="33" t="s">
        <v>1080</v>
      </c>
      <c r="M413" s="34" t="s">
        <v>697</v>
      </c>
      <c r="N413" s="35" t="s">
        <v>698</v>
      </c>
      <c r="O413" s="36" t="s">
        <v>699</v>
      </c>
      <c r="P413" s="16"/>
    </row>
    <row r="414" spans="2:16" ht="15.6" x14ac:dyDescent="0.3">
      <c r="B414" s="19" t="s">
        <v>68</v>
      </c>
      <c r="C414" s="38"/>
      <c r="D414" s="19"/>
      <c r="E414" s="37">
        <f>SUM(E415:E432)-0.1</f>
        <v>1161.3000000000002</v>
      </c>
      <c r="F414" s="18"/>
      <c r="G414" s="3" t="s">
        <v>1081</v>
      </c>
      <c r="H414" s="38">
        <v>29761</v>
      </c>
      <c r="J414" s="39"/>
      <c r="K414" s="16"/>
      <c r="L414" s="19" t="s">
        <v>176</v>
      </c>
      <c r="M414" s="38" t="s">
        <v>956</v>
      </c>
      <c r="N414" s="19"/>
      <c r="O414" s="37">
        <f>SUM(O415:O432)+0.1</f>
        <v>2593.3000000000006</v>
      </c>
      <c r="P414" s="16"/>
    </row>
    <row r="415" spans="2:16" ht="15.6" x14ac:dyDescent="0.3">
      <c r="B415" s="3" t="s">
        <v>1082</v>
      </c>
      <c r="C415" s="38">
        <v>29593</v>
      </c>
      <c r="D415" s="41"/>
      <c r="E415" s="39">
        <v>350</v>
      </c>
      <c r="F415" s="18"/>
      <c r="G415" s="3" t="s">
        <v>1083</v>
      </c>
      <c r="H415" s="38">
        <v>29886</v>
      </c>
      <c r="J415" s="39"/>
      <c r="K415" s="18"/>
      <c r="L415" s="3" t="s">
        <v>1043</v>
      </c>
      <c r="M415" s="38">
        <v>30210</v>
      </c>
      <c r="N415" s="41"/>
      <c r="O415" s="39">
        <v>829.3</v>
      </c>
      <c r="P415" s="18"/>
    </row>
    <row r="416" spans="2:16" ht="15.6" x14ac:dyDescent="0.3">
      <c r="B416" s="3" t="s">
        <v>1084</v>
      </c>
      <c r="C416" s="38">
        <v>30049</v>
      </c>
      <c r="D416" s="41"/>
      <c r="E416" s="39">
        <v>299.7</v>
      </c>
      <c r="F416" s="18"/>
      <c r="G416" s="3" t="s">
        <v>1085</v>
      </c>
      <c r="H416" s="38">
        <v>30193</v>
      </c>
      <c r="J416" s="39"/>
      <c r="K416" s="18"/>
      <c r="L416" s="3" t="s">
        <v>1044</v>
      </c>
      <c r="M416" s="38">
        <v>29419</v>
      </c>
      <c r="N416" s="41"/>
      <c r="O416" s="39">
        <v>667</v>
      </c>
      <c r="P416" s="18"/>
    </row>
    <row r="417" spans="2:16" ht="15.6" x14ac:dyDescent="0.3">
      <c r="B417" s="3" t="s">
        <v>1086</v>
      </c>
      <c r="C417" s="38">
        <v>30532</v>
      </c>
      <c r="D417" s="41"/>
      <c r="E417" s="39">
        <v>188</v>
      </c>
      <c r="F417" s="18"/>
      <c r="G417" s="3" t="s">
        <v>1087</v>
      </c>
      <c r="H417" s="38">
        <v>30786</v>
      </c>
      <c r="J417" s="39"/>
      <c r="K417" s="18"/>
      <c r="L417" s="3" t="s">
        <v>1088</v>
      </c>
      <c r="M417" s="38">
        <v>29379</v>
      </c>
      <c r="N417" s="41"/>
      <c r="O417" s="39">
        <v>591</v>
      </c>
      <c r="P417" s="18"/>
    </row>
    <row r="418" spans="2:16" ht="15.6" x14ac:dyDescent="0.3">
      <c r="B418" s="3" t="s">
        <v>1089</v>
      </c>
      <c r="C418" s="38">
        <v>30033</v>
      </c>
      <c r="D418" s="41"/>
      <c r="E418" s="39">
        <v>183.7</v>
      </c>
      <c r="F418" s="18"/>
      <c r="G418" s="3" t="s">
        <v>1090</v>
      </c>
      <c r="H418" s="38">
        <v>30078</v>
      </c>
      <c r="J418" s="39"/>
      <c r="K418" s="18"/>
      <c r="L418" s="3" t="s">
        <v>1045</v>
      </c>
      <c r="M418" s="38">
        <v>29706</v>
      </c>
      <c r="N418" s="41"/>
      <c r="O418" s="39">
        <v>381</v>
      </c>
      <c r="P418" s="18"/>
    </row>
    <row r="419" spans="2:16" ht="15.6" x14ac:dyDescent="0.3">
      <c r="B419" s="3" t="s">
        <v>1091</v>
      </c>
      <c r="C419" s="38">
        <v>29516</v>
      </c>
      <c r="D419" s="41"/>
      <c r="E419" s="39">
        <v>71</v>
      </c>
      <c r="F419" s="18"/>
      <c r="G419" s="3" t="s">
        <v>1092</v>
      </c>
      <c r="H419" s="38">
        <v>30295</v>
      </c>
      <c r="J419" s="39"/>
      <c r="K419" s="18"/>
      <c r="L419" s="3" t="s">
        <v>1048</v>
      </c>
      <c r="M419" s="38">
        <v>29968</v>
      </c>
      <c r="N419" s="41"/>
      <c r="O419" s="39">
        <v>41.3</v>
      </c>
      <c r="P419" s="18"/>
    </row>
    <row r="420" spans="2:16" ht="15.6" x14ac:dyDescent="0.3">
      <c r="B420" s="3" t="s">
        <v>1093</v>
      </c>
      <c r="C420" s="38">
        <v>30256</v>
      </c>
      <c r="D420" s="41"/>
      <c r="E420" s="39">
        <v>66.3</v>
      </c>
      <c r="F420" s="18"/>
      <c r="G420" s="3" t="s">
        <v>1094</v>
      </c>
      <c r="H420" s="38"/>
      <c r="J420" s="39"/>
      <c r="K420" s="18"/>
      <c r="L420" s="3" t="s">
        <v>1095</v>
      </c>
      <c r="M420" s="38">
        <v>30447</v>
      </c>
      <c r="N420" s="41"/>
      <c r="O420" s="39">
        <v>35</v>
      </c>
      <c r="P420" s="18"/>
    </row>
    <row r="421" spans="2:16" ht="15.6" x14ac:dyDescent="0.3">
      <c r="B421" s="3" t="s">
        <v>1096</v>
      </c>
      <c r="C421" s="38">
        <v>30057</v>
      </c>
      <c r="D421" s="41"/>
      <c r="E421" s="39">
        <v>2.7</v>
      </c>
      <c r="F421" s="18"/>
      <c r="H421" s="38"/>
      <c r="J421" s="39"/>
      <c r="K421" s="18"/>
      <c r="L421" s="3" t="s">
        <v>1051</v>
      </c>
      <c r="M421" s="38">
        <v>29593</v>
      </c>
      <c r="N421" s="41"/>
      <c r="O421" s="39">
        <v>31.3</v>
      </c>
      <c r="P421" s="18"/>
    </row>
    <row r="422" spans="2:16" ht="15.6" x14ac:dyDescent="0.3">
      <c r="B422" s="3" t="s">
        <v>1097</v>
      </c>
      <c r="C422" s="38">
        <v>29815</v>
      </c>
      <c r="E422" s="39"/>
      <c r="F422" s="18"/>
      <c r="H422" s="38"/>
      <c r="J422" s="39"/>
      <c r="K422" s="18"/>
      <c r="L422" s="3" t="s">
        <v>1053</v>
      </c>
      <c r="M422" s="38">
        <v>29244</v>
      </c>
      <c r="N422" s="41"/>
      <c r="O422" s="39">
        <v>17.3</v>
      </c>
      <c r="P422" s="18"/>
    </row>
    <row r="423" spans="2:16" ht="15.6" x14ac:dyDescent="0.3">
      <c r="B423" s="3" t="s">
        <v>1098</v>
      </c>
      <c r="C423" s="38"/>
      <c r="E423" s="39"/>
      <c r="F423" s="18"/>
      <c r="G423" s="3" t="s">
        <v>1099</v>
      </c>
      <c r="H423" s="38"/>
      <c r="J423" s="39"/>
      <c r="K423" s="18"/>
      <c r="L423" s="3" t="s">
        <v>1100</v>
      </c>
      <c r="M423" s="38"/>
      <c r="O423" s="39"/>
      <c r="P423" s="18"/>
    </row>
    <row r="424" spans="2:16" ht="15.6" x14ac:dyDescent="0.3">
      <c r="B424" s="3" t="s">
        <v>1101</v>
      </c>
      <c r="C424" s="38"/>
      <c r="E424" s="39"/>
      <c r="F424" s="18"/>
      <c r="G424" s="3" t="s">
        <v>1102</v>
      </c>
      <c r="H424" s="38"/>
      <c r="J424" s="39"/>
      <c r="K424" s="18"/>
      <c r="L424" s="3" t="s">
        <v>1063</v>
      </c>
      <c r="M424" s="38">
        <v>29858</v>
      </c>
      <c r="O424" s="39"/>
      <c r="P424" s="18"/>
    </row>
    <row r="425" spans="2:16" ht="15.6" x14ac:dyDescent="0.3">
      <c r="B425" s="3" t="s">
        <v>1103</v>
      </c>
      <c r="C425" s="38"/>
      <c r="E425" s="39"/>
      <c r="F425" s="18"/>
      <c r="G425" s="3" t="s">
        <v>1104</v>
      </c>
      <c r="H425" s="38"/>
      <c r="J425" s="39"/>
      <c r="K425" s="18"/>
      <c r="L425" s="3" t="s">
        <v>1105</v>
      </c>
      <c r="M425" s="38"/>
      <c r="O425" s="39"/>
      <c r="P425" s="18"/>
    </row>
    <row r="426" spans="2:16" ht="15.6" x14ac:dyDescent="0.3">
      <c r="C426" s="38"/>
      <c r="E426" s="39"/>
      <c r="F426" s="18"/>
      <c r="G426" s="3" t="s">
        <v>1047</v>
      </c>
      <c r="H426" s="38"/>
      <c r="J426" s="39"/>
      <c r="K426" s="18"/>
      <c r="L426" s="3" t="s">
        <v>1067</v>
      </c>
      <c r="M426" s="38">
        <v>30359</v>
      </c>
      <c r="O426" s="39"/>
      <c r="P426" s="18"/>
    </row>
    <row r="427" spans="2:16" ht="15.6" x14ac:dyDescent="0.3">
      <c r="C427" s="38"/>
      <c r="E427" s="39"/>
      <c r="F427" s="18"/>
      <c r="G427" s="3" t="s">
        <v>1050</v>
      </c>
      <c r="H427" s="38"/>
      <c r="J427" s="39"/>
      <c r="K427" s="18"/>
      <c r="L427" s="3" t="s">
        <v>1070</v>
      </c>
      <c r="M427" s="38">
        <v>29398</v>
      </c>
      <c r="O427" s="39"/>
      <c r="P427" s="18"/>
    </row>
    <row r="428" spans="2:16" ht="15.6" x14ac:dyDescent="0.3">
      <c r="C428" s="38"/>
      <c r="E428" s="39"/>
      <c r="F428" s="18"/>
      <c r="G428" s="3" t="s">
        <v>1052</v>
      </c>
      <c r="H428" s="38"/>
      <c r="J428" s="39"/>
      <c r="K428" s="18"/>
      <c r="M428" s="38"/>
      <c r="O428" s="39"/>
      <c r="P428" s="18"/>
    </row>
    <row r="429" spans="2:16" ht="15.6" x14ac:dyDescent="0.3">
      <c r="C429" s="38"/>
      <c r="E429" s="39"/>
      <c r="F429" s="18"/>
      <c r="G429" s="3" t="s">
        <v>1054</v>
      </c>
      <c r="H429" s="38"/>
      <c r="J429" s="39"/>
      <c r="K429" s="18"/>
      <c r="M429" s="38"/>
      <c r="O429" s="39"/>
      <c r="P429" s="18"/>
    </row>
    <row r="430" spans="2:16" ht="15.6" x14ac:dyDescent="0.3">
      <c r="C430" s="38"/>
      <c r="E430" s="39"/>
      <c r="F430" s="18"/>
      <c r="H430" s="38"/>
      <c r="J430" s="39"/>
      <c r="K430" s="18"/>
      <c r="M430" s="38"/>
      <c r="O430" s="39"/>
      <c r="P430" s="18"/>
    </row>
    <row r="431" spans="2:16" ht="15.6" x14ac:dyDescent="0.3">
      <c r="C431" s="38"/>
      <c r="E431" s="39"/>
      <c r="F431" s="18"/>
      <c r="H431" s="38"/>
      <c r="J431" s="39"/>
      <c r="K431" s="18"/>
      <c r="M431" s="38"/>
      <c r="O431" s="39"/>
      <c r="P431" s="18"/>
    </row>
    <row r="432" spans="2:16" ht="15.6" x14ac:dyDescent="0.3">
      <c r="C432" s="38"/>
      <c r="E432" s="39"/>
      <c r="F432" s="18"/>
      <c r="H432" s="38"/>
      <c r="J432" s="39"/>
      <c r="K432" s="18"/>
      <c r="M432" s="38"/>
      <c r="O432" s="39"/>
      <c r="P432" s="18"/>
    </row>
    <row r="433" spans="2:16" ht="15.6" x14ac:dyDescent="0.3">
      <c r="B433" s="33" t="s">
        <v>1106</v>
      </c>
      <c r="C433" s="34" t="s">
        <v>697</v>
      </c>
      <c r="D433" s="35" t="s">
        <v>698</v>
      </c>
      <c r="E433" s="36" t="s">
        <v>699</v>
      </c>
      <c r="F433" s="16"/>
      <c r="G433" s="33" t="s">
        <v>1061</v>
      </c>
      <c r="H433" s="34" t="s">
        <v>697</v>
      </c>
      <c r="I433" s="35" t="s">
        <v>698</v>
      </c>
      <c r="J433" s="36" t="s">
        <v>699</v>
      </c>
      <c r="K433" s="16"/>
      <c r="L433" s="33" t="s">
        <v>1107</v>
      </c>
      <c r="M433" s="34" t="s">
        <v>697</v>
      </c>
      <c r="N433" s="35" t="s">
        <v>698</v>
      </c>
      <c r="O433" s="36" t="s">
        <v>699</v>
      </c>
      <c r="P433" s="16"/>
    </row>
    <row r="434" spans="2:16" ht="15.6" x14ac:dyDescent="0.3">
      <c r="B434" s="19" t="s">
        <v>68</v>
      </c>
      <c r="C434" s="38"/>
      <c r="D434" s="19"/>
      <c r="E434" s="37">
        <f>SUM(E435:E449)-0.1</f>
        <v>1394.3000000000002</v>
      </c>
      <c r="F434" s="16"/>
      <c r="G434" s="19" t="s">
        <v>100</v>
      </c>
      <c r="H434" s="40"/>
      <c r="I434" s="19"/>
      <c r="J434" s="37">
        <f>SUM(J435:J449)+0.1</f>
        <v>1431.2999999999997</v>
      </c>
      <c r="K434" s="16"/>
      <c r="L434" s="19" t="s">
        <v>176</v>
      </c>
      <c r="M434" s="38"/>
      <c r="N434" s="19"/>
      <c r="O434" s="37">
        <f>SUM(O435:O449)</f>
        <v>1861.3</v>
      </c>
      <c r="P434" s="16"/>
    </row>
    <row r="435" spans="2:16" ht="15.6" x14ac:dyDescent="0.3">
      <c r="B435" s="3" t="s">
        <v>1082</v>
      </c>
      <c r="C435" s="38">
        <v>29593</v>
      </c>
      <c r="D435" s="41"/>
      <c r="E435" s="39">
        <v>350</v>
      </c>
      <c r="F435" s="18"/>
      <c r="G435" s="3" t="s">
        <v>1065</v>
      </c>
      <c r="H435" s="38">
        <v>30046</v>
      </c>
      <c r="I435" s="41" t="s">
        <v>1066</v>
      </c>
      <c r="J435" s="39">
        <v>533</v>
      </c>
      <c r="K435" s="18"/>
      <c r="L435" s="3" t="s">
        <v>1043</v>
      </c>
      <c r="M435" s="38">
        <v>30210</v>
      </c>
      <c r="N435" s="41"/>
      <c r="O435" s="39">
        <v>829.3</v>
      </c>
      <c r="P435" s="18"/>
    </row>
    <row r="436" spans="2:16" ht="15.6" x14ac:dyDescent="0.3">
      <c r="B436" s="3" t="s">
        <v>1084</v>
      </c>
      <c r="C436" s="38">
        <v>30049</v>
      </c>
      <c r="D436" s="41"/>
      <c r="E436" s="39">
        <v>299.7</v>
      </c>
      <c r="F436" s="18"/>
      <c r="G436" s="3" t="s">
        <v>1068</v>
      </c>
      <c r="H436" s="38">
        <v>30215</v>
      </c>
      <c r="I436" s="41" t="s">
        <v>1069</v>
      </c>
      <c r="J436" s="39">
        <v>378.3</v>
      </c>
      <c r="K436" s="18"/>
      <c r="L436" s="3" t="s">
        <v>1108</v>
      </c>
      <c r="M436" s="38">
        <v>31399</v>
      </c>
      <c r="N436" s="41"/>
      <c r="O436" s="39">
        <v>423</v>
      </c>
      <c r="P436" s="18"/>
    </row>
    <row r="437" spans="2:16" ht="15.6" x14ac:dyDescent="0.3">
      <c r="B437" s="3" t="s">
        <v>1086</v>
      </c>
      <c r="C437" s="38">
        <v>30532</v>
      </c>
      <c r="D437" s="41"/>
      <c r="E437" s="39">
        <v>188</v>
      </c>
      <c r="F437" s="18"/>
      <c r="G437" s="3" t="s">
        <v>1071</v>
      </c>
      <c r="H437" s="38">
        <v>30678</v>
      </c>
      <c r="I437" s="41" t="s">
        <v>1072</v>
      </c>
      <c r="J437" s="39">
        <v>219.3</v>
      </c>
      <c r="K437" s="18"/>
      <c r="L437" s="3" t="s">
        <v>1109</v>
      </c>
      <c r="M437" s="38">
        <v>30955</v>
      </c>
      <c r="N437" s="41"/>
      <c r="O437" s="39">
        <v>400.7</v>
      </c>
      <c r="P437" s="18"/>
    </row>
    <row r="438" spans="2:16" ht="15.6" x14ac:dyDescent="0.3">
      <c r="B438" s="3" t="s">
        <v>1089</v>
      </c>
      <c r="C438" s="38">
        <v>30033</v>
      </c>
      <c r="D438" s="41"/>
      <c r="E438" s="39">
        <v>183.7</v>
      </c>
      <c r="F438" s="18"/>
      <c r="G438" s="3" t="s">
        <v>1073</v>
      </c>
      <c r="H438" s="38">
        <v>30212</v>
      </c>
      <c r="I438" s="41"/>
      <c r="J438" s="39">
        <v>142.30000000000001</v>
      </c>
      <c r="K438" s="18"/>
      <c r="L438" s="3" t="s">
        <v>962</v>
      </c>
      <c r="M438" s="38">
        <v>30143</v>
      </c>
      <c r="N438" s="41"/>
      <c r="O438" s="39">
        <v>47.7</v>
      </c>
      <c r="P438" s="18"/>
    </row>
    <row r="439" spans="2:16" ht="15.6" x14ac:dyDescent="0.3">
      <c r="B439" s="3" t="s">
        <v>1110</v>
      </c>
      <c r="C439" s="38">
        <v>30350</v>
      </c>
      <c r="D439" s="41"/>
      <c r="E439" s="39">
        <v>164.3</v>
      </c>
      <c r="F439" s="18"/>
      <c r="G439" s="3" t="s">
        <v>1074</v>
      </c>
      <c r="H439" s="38">
        <v>30204</v>
      </c>
      <c r="I439" s="41"/>
      <c r="J439" s="39">
        <v>83.3</v>
      </c>
      <c r="K439" s="18"/>
      <c r="L439" s="3" t="s">
        <v>1111</v>
      </c>
      <c r="M439" s="38">
        <v>30533</v>
      </c>
      <c r="N439" s="41"/>
      <c r="O439" s="39">
        <v>43.7</v>
      </c>
      <c r="P439" s="18"/>
    </row>
    <row r="440" spans="2:16" ht="15.6" x14ac:dyDescent="0.3">
      <c r="B440" s="3" t="s">
        <v>1091</v>
      </c>
      <c r="C440" s="38">
        <v>29516</v>
      </c>
      <c r="D440" s="41"/>
      <c r="E440" s="39">
        <v>71</v>
      </c>
      <c r="F440" s="18"/>
      <c r="G440" s="3" t="s">
        <v>1075</v>
      </c>
      <c r="H440" s="38">
        <v>31349</v>
      </c>
      <c r="I440" s="41"/>
      <c r="J440" s="39">
        <v>38.299999999999997</v>
      </c>
      <c r="K440" s="18"/>
      <c r="L440" s="3" t="s">
        <v>1048</v>
      </c>
      <c r="M440" s="38">
        <v>29968</v>
      </c>
      <c r="N440" s="41"/>
      <c r="O440" s="39">
        <v>41.3</v>
      </c>
      <c r="P440" s="18"/>
    </row>
    <row r="441" spans="2:16" ht="15.6" x14ac:dyDescent="0.3">
      <c r="B441" s="3" t="s">
        <v>1112</v>
      </c>
      <c r="C441" s="38">
        <v>31454</v>
      </c>
      <c r="D441" s="41"/>
      <c r="E441" s="39">
        <v>68.7</v>
      </c>
      <c r="F441" s="18"/>
      <c r="G441" s="3" t="s">
        <v>1076</v>
      </c>
      <c r="H441" s="38">
        <v>29849</v>
      </c>
      <c r="I441" s="41"/>
      <c r="J441" s="39">
        <v>25</v>
      </c>
      <c r="K441" s="18"/>
      <c r="L441" s="3" t="s">
        <v>1095</v>
      </c>
      <c r="M441" s="38">
        <v>30447</v>
      </c>
      <c r="N441" s="41"/>
      <c r="O441" s="39">
        <v>35</v>
      </c>
      <c r="P441" s="18"/>
    </row>
    <row r="442" spans="2:16" ht="15.6" x14ac:dyDescent="0.3">
      <c r="B442" s="3" t="s">
        <v>1093</v>
      </c>
      <c r="C442" s="38">
        <v>30256</v>
      </c>
      <c r="D442" s="41"/>
      <c r="E442" s="39">
        <v>66.3</v>
      </c>
      <c r="F442" s="18"/>
      <c r="G442" s="3" t="s">
        <v>1077</v>
      </c>
      <c r="H442" s="38">
        <v>30357</v>
      </c>
      <c r="I442" s="41"/>
      <c r="J442" s="39">
        <v>10</v>
      </c>
      <c r="K442" s="18"/>
      <c r="L442" s="3" t="s">
        <v>1051</v>
      </c>
      <c r="M442" s="38">
        <v>29593</v>
      </c>
      <c r="N442" s="41"/>
      <c r="O442" s="39">
        <v>31.3</v>
      </c>
      <c r="P442" s="18"/>
    </row>
    <row r="443" spans="2:16" ht="15.6" x14ac:dyDescent="0.3">
      <c r="B443" s="3" t="s">
        <v>1096</v>
      </c>
      <c r="C443" s="38">
        <v>30057</v>
      </c>
      <c r="D443" s="41"/>
      <c r="E443" s="39">
        <v>2.7</v>
      </c>
      <c r="F443" s="18"/>
      <c r="G443" s="3" t="s">
        <v>1079</v>
      </c>
      <c r="H443" s="38">
        <v>31439</v>
      </c>
      <c r="I443" s="41" t="s">
        <v>1066</v>
      </c>
      <c r="J443" s="39">
        <v>1.7</v>
      </c>
      <c r="K443" s="18"/>
      <c r="L443" s="3" t="s">
        <v>1113</v>
      </c>
      <c r="M443" s="38">
        <v>31185</v>
      </c>
      <c r="N443" s="41"/>
      <c r="O443" s="39">
        <v>5</v>
      </c>
      <c r="P443" s="18"/>
    </row>
    <row r="444" spans="2:16" ht="15.6" x14ac:dyDescent="0.3">
      <c r="B444" s="3" t="s">
        <v>1097</v>
      </c>
      <c r="C444" s="38">
        <v>29815</v>
      </c>
      <c r="E444" s="39"/>
      <c r="F444" s="18"/>
      <c r="G444" s="3" t="s">
        <v>1081</v>
      </c>
      <c r="H444" s="38">
        <v>29761</v>
      </c>
      <c r="J444" s="39"/>
      <c r="K444" s="18"/>
      <c r="L444" s="3" t="s">
        <v>1114</v>
      </c>
      <c r="M444" s="38">
        <v>29628</v>
      </c>
      <c r="N444" s="41"/>
      <c r="O444" s="39">
        <v>4.3</v>
      </c>
      <c r="P444" s="18"/>
    </row>
    <row r="445" spans="2:16" ht="15.6" x14ac:dyDescent="0.3">
      <c r="B445" s="3" t="s">
        <v>1115</v>
      </c>
      <c r="C445" s="38">
        <v>30557</v>
      </c>
      <c r="E445" s="39"/>
      <c r="F445" s="18"/>
      <c r="G445" s="3" t="s">
        <v>1083</v>
      </c>
      <c r="H445" s="38">
        <v>29886</v>
      </c>
      <c r="J445" s="39"/>
      <c r="K445" s="18"/>
      <c r="L445" s="3" t="s">
        <v>1055</v>
      </c>
      <c r="M445" s="38">
        <v>29852</v>
      </c>
      <c r="O445" s="39">
        <v>0</v>
      </c>
      <c r="P445" s="18"/>
    </row>
    <row r="446" spans="2:16" ht="15.6" x14ac:dyDescent="0.3">
      <c r="B446" s="3" t="s">
        <v>1116</v>
      </c>
      <c r="C446" s="38">
        <v>30381</v>
      </c>
      <c r="E446" s="39"/>
      <c r="F446" s="18"/>
      <c r="G446" s="3" t="s">
        <v>1085</v>
      </c>
      <c r="H446" s="38">
        <v>30193</v>
      </c>
      <c r="J446" s="39"/>
      <c r="K446" s="18"/>
      <c r="L446" s="3" t="s">
        <v>1117</v>
      </c>
      <c r="M446" s="38">
        <v>30324</v>
      </c>
      <c r="O446" s="39">
        <v>0</v>
      </c>
      <c r="P446" s="18"/>
    </row>
    <row r="447" spans="2:16" ht="15.6" x14ac:dyDescent="0.3">
      <c r="B447" s="3" t="s">
        <v>1118</v>
      </c>
      <c r="C447" s="38">
        <v>30379</v>
      </c>
      <c r="E447" s="39"/>
      <c r="F447" s="18"/>
      <c r="G447" s="3" t="s">
        <v>1087</v>
      </c>
      <c r="H447" s="38">
        <v>30786</v>
      </c>
      <c r="J447" s="39"/>
      <c r="K447" s="18"/>
      <c r="L447" s="3" t="s">
        <v>1119</v>
      </c>
      <c r="M447" s="38">
        <v>30761</v>
      </c>
      <c r="O447" s="39"/>
      <c r="P447" s="18"/>
    </row>
    <row r="448" spans="2:16" ht="15.6" x14ac:dyDescent="0.3">
      <c r="B448" s="3" t="s">
        <v>1120</v>
      </c>
      <c r="C448" s="38"/>
      <c r="E448" s="39"/>
      <c r="F448" s="18"/>
      <c r="G448" s="3" t="s">
        <v>1090</v>
      </c>
      <c r="H448" s="38">
        <v>30078</v>
      </c>
      <c r="J448" s="39"/>
      <c r="K448" s="18"/>
      <c r="L448" s="3" t="s">
        <v>1059</v>
      </c>
      <c r="M448" s="38">
        <v>30341</v>
      </c>
      <c r="O448" s="39"/>
      <c r="P448" s="18"/>
    </row>
    <row r="449" spans="2:16" ht="15.6" x14ac:dyDescent="0.3">
      <c r="C449" s="38"/>
      <c r="E449" s="39"/>
      <c r="F449" s="18"/>
      <c r="G449" s="3" t="s">
        <v>1092</v>
      </c>
      <c r="H449" s="38">
        <v>30295</v>
      </c>
      <c r="J449" s="39"/>
      <c r="K449" s="18"/>
      <c r="L449" s="3" t="s">
        <v>1121</v>
      </c>
      <c r="M449" s="38"/>
      <c r="O449" s="39"/>
      <c r="P449" s="18"/>
    </row>
    <row r="450" spans="2:16" ht="15.6" x14ac:dyDescent="0.3">
      <c r="C450" s="38"/>
      <c r="E450" s="39"/>
      <c r="F450" s="18"/>
      <c r="G450" s="3" t="s">
        <v>1094</v>
      </c>
      <c r="H450" s="38"/>
      <c r="J450" s="39"/>
      <c r="K450" s="18"/>
      <c r="M450" s="38"/>
      <c r="O450" s="39"/>
      <c r="P450" s="18"/>
    </row>
    <row r="451" spans="2:16" ht="15.6" x14ac:dyDescent="0.3">
      <c r="C451" s="38"/>
      <c r="E451" s="39"/>
      <c r="F451" s="18"/>
      <c r="H451" s="38"/>
      <c r="J451" s="39"/>
      <c r="K451" s="18"/>
      <c r="M451" s="38"/>
      <c r="O451" s="39"/>
      <c r="P451" s="18"/>
    </row>
    <row r="452" spans="2:16" ht="15.6" x14ac:dyDescent="0.3">
      <c r="C452" s="38"/>
      <c r="E452" s="39"/>
      <c r="F452" s="18"/>
      <c r="H452" s="38"/>
      <c r="J452" s="39"/>
      <c r="K452" s="18"/>
      <c r="M452" s="38"/>
      <c r="O452" s="39"/>
      <c r="P452" s="18"/>
    </row>
    <row r="453" spans="2:16" ht="15.6" x14ac:dyDescent="0.3">
      <c r="B453" s="33" t="s">
        <v>1122</v>
      </c>
      <c r="C453" s="34" t="s">
        <v>697</v>
      </c>
      <c r="D453" s="35" t="s">
        <v>698</v>
      </c>
      <c r="E453" s="36" t="s">
        <v>699</v>
      </c>
      <c r="F453" s="16"/>
      <c r="G453" s="33" t="s">
        <v>1123</v>
      </c>
      <c r="H453" s="34" t="s">
        <v>697</v>
      </c>
      <c r="I453" s="35" t="s">
        <v>698</v>
      </c>
      <c r="J453" s="36" t="s">
        <v>699</v>
      </c>
      <c r="K453" s="16"/>
      <c r="L453" s="33" t="s">
        <v>1124</v>
      </c>
      <c r="M453" s="34" t="s">
        <v>697</v>
      </c>
      <c r="N453" s="35" t="s">
        <v>698</v>
      </c>
      <c r="O453" s="36" t="s">
        <v>699</v>
      </c>
      <c r="P453" s="16"/>
    </row>
    <row r="454" spans="2:16" ht="15.6" x14ac:dyDescent="0.3">
      <c r="B454" s="19" t="s">
        <v>243</v>
      </c>
      <c r="C454" s="38"/>
      <c r="D454" s="19"/>
      <c r="E454" s="37">
        <f>SUM(E455:E469)+0.1</f>
        <v>4199.0000000000009</v>
      </c>
      <c r="F454" s="16"/>
      <c r="G454" s="19" t="s">
        <v>71</v>
      </c>
      <c r="H454" s="40"/>
      <c r="I454" s="19"/>
      <c r="J454" s="37">
        <f>SUM(J455:J469)+0.1</f>
        <v>3460.7</v>
      </c>
      <c r="K454" s="16"/>
      <c r="L454" s="19" t="s">
        <v>68</v>
      </c>
      <c r="M454" s="38"/>
      <c r="N454" s="19"/>
      <c r="O454" s="37">
        <f>SUM(O455:O469)</f>
        <v>1731.3</v>
      </c>
      <c r="P454" s="16"/>
    </row>
    <row r="455" spans="2:16" ht="15.6" x14ac:dyDescent="0.3">
      <c r="B455" s="3" t="s">
        <v>1125</v>
      </c>
      <c r="C455" s="38">
        <v>31394</v>
      </c>
      <c r="D455" s="41" t="s">
        <v>1126</v>
      </c>
      <c r="E455" s="39">
        <v>1377.3</v>
      </c>
      <c r="F455" s="18"/>
      <c r="G455" s="3" t="s">
        <v>1127</v>
      </c>
      <c r="H455" s="38">
        <v>31531</v>
      </c>
      <c r="I455" s="41" t="s">
        <v>1128</v>
      </c>
      <c r="J455" s="39">
        <v>1350.3</v>
      </c>
      <c r="K455" s="18"/>
      <c r="L455" s="3" t="s">
        <v>1129</v>
      </c>
      <c r="M455" s="38">
        <v>31899</v>
      </c>
      <c r="N455" s="41" t="s">
        <v>1130</v>
      </c>
      <c r="O455" s="39">
        <v>1018</v>
      </c>
      <c r="P455" s="18"/>
    </row>
    <row r="456" spans="2:16" ht="15.6" x14ac:dyDescent="0.3">
      <c r="B456" s="3" t="s">
        <v>1131</v>
      </c>
      <c r="C456" s="38">
        <v>31588</v>
      </c>
      <c r="D456" s="41" t="s">
        <v>1132</v>
      </c>
      <c r="E456" s="39">
        <v>908.3</v>
      </c>
      <c r="F456" s="18"/>
      <c r="G456" s="3" t="s">
        <v>1133</v>
      </c>
      <c r="H456" s="38">
        <v>30529</v>
      </c>
      <c r="I456" s="41"/>
      <c r="J456" s="39">
        <v>470</v>
      </c>
      <c r="K456" s="18"/>
      <c r="L456" s="3" t="s">
        <v>1086</v>
      </c>
      <c r="M456" s="38">
        <v>30532</v>
      </c>
      <c r="N456" s="41"/>
      <c r="O456" s="39">
        <v>188</v>
      </c>
      <c r="P456" s="18"/>
    </row>
    <row r="457" spans="2:16" ht="15.6" x14ac:dyDescent="0.3">
      <c r="B457" s="3" t="s">
        <v>1134</v>
      </c>
      <c r="C457" s="38">
        <v>30682</v>
      </c>
      <c r="D457" s="41"/>
      <c r="E457" s="39">
        <v>527.70000000000005</v>
      </c>
      <c r="F457" s="18"/>
      <c r="G457" s="3" t="s">
        <v>1135</v>
      </c>
      <c r="H457" s="38">
        <v>31469</v>
      </c>
      <c r="I457" s="41" t="s">
        <v>1128</v>
      </c>
      <c r="J457" s="39">
        <v>460.3</v>
      </c>
      <c r="K457" s="18"/>
      <c r="L457" s="3" t="s">
        <v>1110</v>
      </c>
      <c r="M457" s="38">
        <v>30350</v>
      </c>
      <c r="N457" s="41"/>
      <c r="O457" s="39">
        <v>164.3</v>
      </c>
      <c r="P457" s="18"/>
    </row>
    <row r="458" spans="2:16" ht="15.6" x14ac:dyDescent="0.3">
      <c r="B458" s="3" t="s">
        <v>1136</v>
      </c>
      <c r="C458" s="38">
        <v>30916</v>
      </c>
      <c r="D458" s="41"/>
      <c r="E458" s="39">
        <v>428.3</v>
      </c>
      <c r="F458" s="18"/>
      <c r="G458" s="3" t="s">
        <v>1137</v>
      </c>
      <c r="H458" s="38">
        <v>31283</v>
      </c>
      <c r="I458" s="41" t="s">
        <v>1128</v>
      </c>
      <c r="J458" s="39">
        <v>374.3</v>
      </c>
      <c r="K458" s="18"/>
      <c r="L458" s="3" t="s">
        <v>1138</v>
      </c>
      <c r="M458" s="38">
        <v>31488</v>
      </c>
      <c r="N458" s="41"/>
      <c r="O458" s="39">
        <v>128.69999999999999</v>
      </c>
      <c r="P458" s="18"/>
    </row>
    <row r="459" spans="2:16" ht="15.6" x14ac:dyDescent="0.3">
      <c r="B459" s="3" t="s">
        <v>1139</v>
      </c>
      <c r="C459" s="38">
        <v>30831</v>
      </c>
      <c r="D459" s="41"/>
      <c r="E459" s="39">
        <v>360</v>
      </c>
      <c r="F459" s="18"/>
      <c r="G459" s="3" t="s">
        <v>1140</v>
      </c>
      <c r="H459" s="38">
        <v>30419</v>
      </c>
      <c r="I459" s="41"/>
      <c r="J459" s="39">
        <v>341</v>
      </c>
      <c r="K459" s="18"/>
      <c r="L459" s="3" t="s">
        <v>1141</v>
      </c>
      <c r="M459" s="38">
        <v>31527</v>
      </c>
      <c r="N459" s="41" t="s">
        <v>1130</v>
      </c>
      <c r="O459" s="39">
        <v>87.3</v>
      </c>
      <c r="P459" s="18"/>
    </row>
    <row r="460" spans="2:16" ht="15.6" x14ac:dyDescent="0.3">
      <c r="B460" s="3" t="s">
        <v>1142</v>
      </c>
      <c r="C460" s="38">
        <v>30928</v>
      </c>
      <c r="D460" s="41"/>
      <c r="E460" s="39">
        <v>309.3</v>
      </c>
      <c r="F460" s="18"/>
      <c r="G460" s="3" t="s">
        <v>1143</v>
      </c>
      <c r="H460" s="38">
        <v>30347</v>
      </c>
      <c r="I460" s="41" t="s">
        <v>1144</v>
      </c>
      <c r="J460" s="39">
        <v>223</v>
      </c>
      <c r="K460" s="18"/>
      <c r="L460" s="3" t="s">
        <v>1112</v>
      </c>
      <c r="M460" s="38">
        <v>31454</v>
      </c>
      <c r="N460" s="41"/>
      <c r="O460" s="39">
        <v>68.7</v>
      </c>
      <c r="P460" s="18"/>
    </row>
    <row r="461" spans="2:16" ht="15.6" x14ac:dyDescent="0.3">
      <c r="B461" s="3" t="s">
        <v>1145</v>
      </c>
      <c r="C461" s="38">
        <v>31094</v>
      </c>
      <c r="D461" s="41" t="s">
        <v>957</v>
      </c>
      <c r="E461" s="39">
        <v>288</v>
      </c>
      <c r="F461" s="18"/>
      <c r="G461" s="3" t="s">
        <v>1146</v>
      </c>
      <c r="H461" s="38">
        <v>31230</v>
      </c>
      <c r="I461" s="41"/>
      <c r="J461" s="39">
        <v>151</v>
      </c>
      <c r="K461" s="18"/>
      <c r="L461" s="3" t="s">
        <v>1147</v>
      </c>
      <c r="M461" s="38">
        <v>31576</v>
      </c>
      <c r="N461" s="41"/>
      <c r="O461" s="39">
        <v>49</v>
      </c>
      <c r="P461" s="18"/>
    </row>
    <row r="462" spans="2:16" ht="15.6" x14ac:dyDescent="0.3">
      <c r="B462" s="3" t="s">
        <v>1148</v>
      </c>
      <c r="C462" s="38">
        <v>30791</v>
      </c>
      <c r="E462" s="39">
        <v>0</v>
      </c>
      <c r="F462" s="18"/>
      <c r="G462" s="3" t="s">
        <v>1149</v>
      </c>
      <c r="H462" s="38">
        <v>30476</v>
      </c>
      <c r="I462" s="41"/>
      <c r="J462" s="39">
        <v>70</v>
      </c>
      <c r="K462" s="18"/>
      <c r="L462" s="3" t="s">
        <v>1150</v>
      </c>
      <c r="M462" s="38">
        <v>31617</v>
      </c>
      <c r="N462" s="41"/>
      <c r="O462" s="39">
        <v>27.3</v>
      </c>
      <c r="P462" s="18"/>
    </row>
    <row r="463" spans="2:16" ht="15.6" x14ac:dyDescent="0.3">
      <c r="B463" s="3" t="s">
        <v>1151</v>
      </c>
      <c r="C463" s="38">
        <v>30760</v>
      </c>
      <c r="E463" s="39"/>
      <c r="F463" s="18"/>
      <c r="G463" s="3" t="s">
        <v>1152</v>
      </c>
      <c r="H463" s="38">
        <v>30466</v>
      </c>
      <c r="I463" s="41"/>
      <c r="J463" s="39">
        <v>20.7</v>
      </c>
      <c r="K463" s="18"/>
      <c r="L463" s="3" t="s">
        <v>1153</v>
      </c>
      <c r="M463" s="38">
        <v>31513</v>
      </c>
      <c r="O463" s="39">
        <v>0</v>
      </c>
      <c r="P463" s="18"/>
    </row>
    <row r="464" spans="2:16" ht="15.6" x14ac:dyDescent="0.3">
      <c r="B464" s="3" t="s">
        <v>1154</v>
      </c>
      <c r="C464" s="38">
        <v>31136</v>
      </c>
      <c r="E464" s="39"/>
      <c r="F464" s="18"/>
      <c r="G464" s="3" t="s">
        <v>1155</v>
      </c>
      <c r="H464" s="38">
        <v>31243</v>
      </c>
      <c r="I464" s="3" t="s">
        <v>1156</v>
      </c>
      <c r="J464" s="39"/>
      <c r="K464" s="18"/>
      <c r="L464" s="3" t="s">
        <v>1157</v>
      </c>
      <c r="M464" s="38"/>
      <c r="O464" s="39">
        <v>0</v>
      </c>
      <c r="P464" s="18"/>
    </row>
    <row r="465" spans="2:16" ht="15.6" x14ac:dyDescent="0.3">
      <c r="B465" s="3" t="s">
        <v>1158</v>
      </c>
      <c r="C465" s="38">
        <v>31024</v>
      </c>
      <c r="E465" s="39"/>
      <c r="F465" s="18"/>
      <c r="G465" s="3" t="s">
        <v>1159</v>
      </c>
      <c r="H465" s="38"/>
      <c r="J465" s="39"/>
      <c r="K465" s="18"/>
      <c r="L465" s="3" t="s">
        <v>1160</v>
      </c>
      <c r="M465" s="38">
        <v>30536</v>
      </c>
      <c r="O465" s="39">
        <v>0</v>
      </c>
      <c r="P465" s="18"/>
    </row>
    <row r="466" spans="2:16" ht="15.6" x14ac:dyDescent="0.3">
      <c r="B466" s="3" t="s">
        <v>1161</v>
      </c>
      <c r="C466" s="38">
        <v>31258</v>
      </c>
      <c r="E466" s="39"/>
      <c r="F466" s="18"/>
      <c r="G466" s="3" t="s">
        <v>1162</v>
      </c>
      <c r="H466" s="38">
        <v>30763</v>
      </c>
      <c r="J466" s="39"/>
      <c r="K466" s="18"/>
      <c r="L466" s="3" t="s">
        <v>1163</v>
      </c>
      <c r="M466" s="38">
        <v>31228</v>
      </c>
      <c r="N466" s="3" t="s">
        <v>1130</v>
      </c>
      <c r="O466" s="39"/>
      <c r="P466" s="18"/>
    </row>
    <row r="467" spans="2:16" ht="15.6" x14ac:dyDescent="0.3">
      <c r="B467" s="3" t="s">
        <v>1164</v>
      </c>
      <c r="C467" s="38">
        <v>31107</v>
      </c>
      <c r="E467" s="39"/>
      <c r="F467" s="18"/>
      <c r="G467" s="3" t="s">
        <v>1165</v>
      </c>
      <c r="H467" s="38">
        <v>31496</v>
      </c>
      <c r="J467" s="39"/>
      <c r="K467" s="18"/>
      <c r="L467" s="3" t="s">
        <v>1115</v>
      </c>
      <c r="M467" s="38">
        <v>30557</v>
      </c>
      <c r="O467" s="39"/>
      <c r="P467" s="18"/>
    </row>
    <row r="468" spans="2:16" ht="15.6" x14ac:dyDescent="0.3">
      <c r="B468" s="3" t="s">
        <v>1166</v>
      </c>
      <c r="C468" s="38"/>
      <c r="E468" s="39"/>
      <c r="F468" s="18"/>
      <c r="G468" s="3" t="s">
        <v>1167</v>
      </c>
      <c r="H468" s="38">
        <v>31512</v>
      </c>
      <c r="J468" s="39"/>
      <c r="K468" s="18"/>
      <c r="L468" s="3" t="s">
        <v>1116</v>
      </c>
      <c r="M468" s="38">
        <v>30381</v>
      </c>
      <c r="O468" s="39"/>
      <c r="P468" s="18"/>
    </row>
    <row r="469" spans="2:16" ht="15.6" x14ac:dyDescent="0.3">
      <c r="C469" s="38"/>
      <c r="E469" s="39"/>
      <c r="F469" s="18"/>
      <c r="G469" s="3" t="s">
        <v>1168</v>
      </c>
      <c r="H469" s="38">
        <v>31253</v>
      </c>
      <c r="J469" s="39"/>
      <c r="K469" s="18"/>
      <c r="L469" s="3" t="s">
        <v>1169</v>
      </c>
      <c r="M469" s="38">
        <v>31736</v>
      </c>
      <c r="O469" s="39"/>
      <c r="P469" s="18"/>
    </row>
    <row r="470" spans="2:16" ht="15.6" x14ac:dyDescent="0.3">
      <c r="C470" s="38"/>
      <c r="E470" s="39"/>
      <c r="F470" s="18"/>
      <c r="G470" s="3" t="s">
        <v>1170</v>
      </c>
      <c r="H470" s="38">
        <v>30714</v>
      </c>
      <c r="J470" s="39"/>
      <c r="K470" s="18"/>
      <c r="L470" s="3" t="s">
        <v>1171</v>
      </c>
      <c r="M470" s="38">
        <v>30697</v>
      </c>
      <c r="O470" s="39"/>
      <c r="P470" s="18"/>
    </row>
    <row r="471" spans="2:16" ht="15.6" x14ac:dyDescent="0.3">
      <c r="C471" s="38"/>
      <c r="E471" s="39"/>
      <c r="F471" s="18"/>
      <c r="G471" s="3" t="s">
        <v>1172</v>
      </c>
      <c r="H471" s="38">
        <v>31323</v>
      </c>
      <c r="J471" s="39"/>
      <c r="K471" s="18"/>
      <c r="L471" s="3" t="s">
        <v>1173</v>
      </c>
      <c r="M471" s="38">
        <v>30908</v>
      </c>
      <c r="O471" s="39"/>
      <c r="P471" s="18"/>
    </row>
    <row r="472" spans="2:16" ht="15.6" x14ac:dyDescent="0.3">
      <c r="C472" s="38"/>
      <c r="E472" s="39"/>
      <c r="F472" s="18"/>
      <c r="G472" s="3" t="s">
        <v>1174</v>
      </c>
      <c r="H472" s="38"/>
      <c r="J472" s="39"/>
      <c r="K472" s="18"/>
      <c r="L472" s="3" t="s">
        <v>1175</v>
      </c>
      <c r="M472" s="38"/>
      <c r="O472" s="39"/>
      <c r="P472" s="18"/>
    </row>
    <row r="473" spans="2:16" ht="15.6" x14ac:dyDescent="0.3">
      <c r="C473" s="38"/>
      <c r="E473" s="39"/>
      <c r="F473" s="18"/>
      <c r="H473" s="38"/>
      <c r="J473" s="39"/>
      <c r="K473" s="18"/>
      <c r="L473" s="3" t="s">
        <v>1176</v>
      </c>
      <c r="M473" s="38"/>
      <c r="O473" s="39"/>
      <c r="P473" s="18"/>
    </row>
    <row r="474" spans="2:16" ht="15.6" x14ac:dyDescent="0.3">
      <c r="C474" s="38"/>
      <c r="E474" s="39"/>
      <c r="F474" s="18"/>
      <c r="H474" s="38"/>
      <c r="J474" s="39"/>
      <c r="K474" s="18"/>
      <c r="L474" s="3" t="s">
        <v>1177</v>
      </c>
      <c r="M474" s="38"/>
      <c r="O474" s="39"/>
      <c r="P474" s="18"/>
    </row>
    <row r="475" spans="2:16" ht="15.6" x14ac:dyDescent="0.3">
      <c r="C475" s="38"/>
      <c r="E475" s="39"/>
      <c r="F475" s="18"/>
      <c r="H475" s="38"/>
      <c r="J475" s="39"/>
      <c r="K475" s="18"/>
      <c r="L475" s="3" t="s">
        <v>1178</v>
      </c>
      <c r="M475" s="38"/>
      <c r="O475" s="39"/>
      <c r="P475" s="18"/>
    </row>
    <row r="476" spans="2:16" ht="15.6" x14ac:dyDescent="0.3">
      <c r="C476" s="38"/>
      <c r="E476" s="39"/>
      <c r="F476" s="18"/>
      <c r="H476" s="38"/>
      <c r="J476" s="39"/>
      <c r="K476" s="18"/>
      <c r="L476" s="3" t="s">
        <v>1179</v>
      </c>
      <c r="M476" s="38">
        <v>31289</v>
      </c>
      <c r="O476" s="39"/>
      <c r="P476" s="18"/>
    </row>
    <row r="477" spans="2:16" ht="15.6" x14ac:dyDescent="0.3">
      <c r="C477" s="38"/>
      <c r="E477" s="39"/>
      <c r="F477" s="18"/>
      <c r="H477" s="38"/>
      <c r="J477" s="39"/>
      <c r="K477" s="18"/>
      <c r="L477" s="3" t="s">
        <v>1180</v>
      </c>
      <c r="M477" s="38"/>
      <c r="O477" s="39"/>
      <c r="P477" s="18"/>
    </row>
    <row r="478" spans="2:16" ht="15.6" x14ac:dyDescent="0.3">
      <c r="C478" s="38"/>
      <c r="E478" s="39"/>
      <c r="F478" s="18"/>
      <c r="H478" s="38"/>
      <c r="J478" s="39"/>
      <c r="K478" s="18"/>
      <c r="M478" s="38"/>
      <c r="O478" s="39"/>
      <c r="P478" s="18"/>
    </row>
    <row r="479" spans="2:16" ht="15.6" x14ac:dyDescent="0.3">
      <c r="C479" s="38"/>
      <c r="E479" s="39"/>
      <c r="F479" s="18"/>
      <c r="H479" s="38"/>
      <c r="J479" s="39"/>
      <c r="K479" s="18"/>
      <c r="M479" s="38"/>
      <c r="O479" s="39"/>
      <c r="P479" s="18"/>
    </row>
    <row r="480" spans="2:16" ht="15.6" x14ac:dyDescent="0.3">
      <c r="B480" s="33" t="s">
        <v>1181</v>
      </c>
      <c r="C480" s="34" t="s">
        <v>697</v>
      </c>
      <c r="D480" s="35" t="s">
        <v>698</v>
      </c>
      <c r="E480" s="36" t="s">
        <v>699</v>
      </c>
      <c r="F480" s="16"/>
      <c r="G480" s="33" t="s">
        <v>1182</v>
      </c>
      <c r="H480" s="34" t="s">
        <v>697</v>
      </c>
      <c r="I480" s="35" t="s">
        <v>698</v>
      </c>
      <c r="J480" s="36" t="s">
        <v>699</v>
      </c>
      <c r="K480" s="16"/>
      <c r="L480" s="33" t="s">
        <v>1183</v>
      </c>
      <c r="M480" s="34" t="s">
        <v>697</v>
      </c>
      <c r="N480" s="35" t="s">
        <v>698</v>
      </c>
      <c r="O480" s="36" t="s">
        <v>699</v>
      </c>
      <c r="P480" s="16"/>
    </row>
    <row r="481" spans="2:16" ht="15.6" x14ac:dyDescent="0.3">
      <c r="B481" s="19" t="s">
        <v>243</v>
      </c>
      <c r="C481" s="38"/>
      <c r="D481" s="19"/>
      <c r="E481" s="37">
        <f>SUM(E482:E496)+0.2</f>
        <v>4184.7000000000007</v>
      </c>
      <c r="F481" s="16"/>
      <c r="G481" s="19" t="s">
        <v>176</v>
      </c>
      <c r="H481" s="40"/>
      <c r="I481" s="19"/>
      <c r="J481" s="37">
        <f>SUM(J482:J496)</f>
        <v>1965.7</v>
      </c>
      <c r="K481" s="16"/>
      <c r="L481" s="19" t="s">
        <v>68</v>
      </c>
      <c r="M481" s="38"/>
      <c r="N481" s="19"/>
      <c r="O481" s="37">
        <f>SUM(O482:O496)</f>
        <v>2670</v>
      </c>
      <c r="P481" s="16"/>
    </row>
    <row r="482" spans="2:16" ht="15.6" x14ac:dyDescent="0.3">
      <c r="B482" s="3" t="s">
        <v>1125</v>
      </c>
      <c r="C482" s="38">
        <v>31394</v>
      </c>
      <c r="D482" s="41" t="s">
        <v>1126</v>
      </c>
      <c r="E482" s="39">
        <v>1377.3</v>
      </c>
      <c r="F482" s="18"/>
      <c r="G482" s="3" t="s">
        <v>1184</v>
      </c>
      <c r="H482" s="38">
        <v>30854</v>
      </c>
      <c r="I482" s="41" t="s">
        <v>1185</v>
      </c>
      <c r="J482" s="39">
        <v>623</v>
      </c>
      <c r="K482" s="18"/>
      <c r="L482" s="3" t="s">
        <v>1129</v>
      </c>
      <c r="M482" s="38">
        <v>31899</v>
      </c>
      <c r="N482" s="41" t="s">
        <v>1130</v>
      </c>
      <c r="O482" s="39">
        <v>1018</v>
      </c>
      <c r="P482" s="18"/>
    </row>
    <row r="483" spans="2:16" ht="15.6" x14ac:dyDescent="0.3">
      <c r="B483" s="3" t="s">
        <v>1131</v>
      </c>
      <c r="C483" s="38">
        <v>31588</v>
      </c>
      <c r="D483" s="41" t="s">
        <v>1132</v>
      </c>
      <c r="E483" s="39">
        <v>908.3</v>
      </c>
      <c r="F483" s="18"/>
      <c r="G483" s="3" t="s">
        <v>1134</v>
      </c>
      <c r="H483" s="38">
        <v>30682</v>
      </c>
      <c r="I483" s="41"/>
      <c r="J483" s="39">
        <v>527.70000000000005</v>
      </c>
      <c r="K483" s="18"/>
      <c r="L483" s="3" t="s">
        <v>1186</v>
      </c>
      <c r="M483" s="38">
        <v>32488</v>
      </c>
      <c r="N483" s="41" t="s">
        <v>1130</v>
      </c>
      <c r="O483" s="39">
        <v>834</v>
      </c>
      <c r="P483" s="18"/>
    </row>
    <row r="484" spans="2:16" ht="15.6" x14ac:dyDescent="0.3">
      <c r="B484" s="3" t="s">
        <v>1136</v>
      </c>
      <c r="C484" s="38">
        <v>30916</v>
      </c>
      <c r="D484" s="41"/>
      <c r="E484" s="39">
        <v>428.3</v>
      </c>
      <c r="F484" s="18"/>
      <c r="G484" s="3" t="s">
        <v>1109</v>
      </c>
      <c r="H484" s="38">
        <v>30955</v>
      </c>
      <c r="I484" s="41"/>
      <c r="J484" s="39">
        <v>400.7</v>
      </c>
      <c r="K484" s="18"/>
      <c r="L484" s="3" t="s">
        <v>1187</v>
      </c>
      <c r="M484" s="38">
        <v>31338</v>
      </c>
      <c r="N484" s="41" t="s">
        <v>789</v>
      </c>
      <c r="O484" s="39">
        <v>457</v>
      </c>
      <c r="P484" s="18"/>
    </row>
    <row r="485" spans="2:16" ht="15.6" x14ac:dyDescent="0.3">
      <c r="B485" s="3" t="s">
        <v>1188</v>
      </c>
      <c r="C485" s="38">
        <v>32120</v>
      </c>
      <c r="D485" s="41" t="s">
        <v>1132</v>
      </c>
      <c r="E485" s="39">
        <v>383.3</v>
      </c>
      <c r="F485" s="18"/>
      <c r="G485" s="3" t="s">
        <v>1189</v>
      </c>
      <c r="H485" s="38">
        <v>31800</v>
      </c>
      <c r="I485" s="41"/>
      <c r="J485" s="39">
        <v>370</v>
      </c>
      <c r="K485" s="18"/>
      <c r="L485" s="3" t="s">
        <v>1138</v>
      </c>
      <c r="M485" s="38">
        <v>31488</v>
      </c>
      <c r="N485" s="41"/>
      <c r="O485" s="39">
        <v>128.69999999999999</v>
      </c>
      <c r="P485" s="18"/>
    </row>
    <row r="486" spans="2:16" ht="15.6" x14ac:dyDescent="0.3">
      <c r="B486" s="3" t="s">
        <v>1139</v>
      </c>
      <c r="C486" s="38">
        <v>30831</v>
      </c>
      <c r="D486" s="41"/>
      <c r="E486" s="39">
        <v>360</v>
      </c>
      <c r="F486" s="18"/>
      <c r="G486" s="3" t="s">
        <v>1190</v>
      </c>
      <c r="H486" s="38">
        <v>30731</v>
      </c>
      <c r="I486" s="41"/>
      <c r="J486" s="39">
        <v>39.299999999999997</v>
      </c>
      <c r="K486" s="18"/>
      <c r="L486" s="3" t="s">
        <v>1141</v>
      </c>
      <c r="M486" s="38">
        <v>31527</v>
      </c>
      <c r="N486" s="41" t="s">
        <v>1130</v>
      </c>
      <c r="O486" s="39">
        <v>87.3</v>
      </c>
      <c r="P486" s="18"/>
    </row>
    <row r="487" spans="2:16" ht="15.6" x14ac:dyDescent="0.3">
      <c r="B487" s="3" t="s">
        <v>1142</v>
      </c>
      <c r="C487" s="38">
        <v>30928</v>
      </c>
      <c r="D487" s="41"/>
      <c r="E487" s="39">
        <v>309.3</v>
      </c>
      <c r="F487" s="18"/>
      <c r="G487" s="3" t="s">
        <v>1113</v>
      </c>
      <c r="H487" s="38">
        <v>31185</v>
      </c>
      <c r="I487" s="41"/>
      <c r="J487" s="39">
        <v>5</v>
      </c>
      <c r="K487" s="18"/>
      <c r="L487" s="3" t="s">
        <v>1112</v>
      </c>
      <c r="M487" s="38">
        <v>31454</v>
      </c>
      <c r="N487" s="41"/>
      <c r="O487" s="39">
        <v>68.7</v>
      </c>
      <c r="P487" s="18"/>
    </row>
    <row r="488" spans="2:16" ht="15.6" x14ac:dyDescent="0.3">
      <c r="B488" s="3" t="s">
        <v>1145</v>
      </c>
      <c r="C488" s="38">
        <v>31094</v>
      </c>
      <c r="D488" s="41" t="s">
        <v>957</v>
      </c>
      <c r="E488" s="39">
        <v>288</v>
      </c>
      <c r="F488" s="18"/>
      <c r="G488" s="3" t="s">
        <v>1191</v>
      </c>
      <c r="H488" s="38">
        <v>30974</v>
      </c>
      <c r="J488" s="39">
        <v>0</v>
      </c>
      <c r="K488" s="18"/>
      <c r="L488" s="3" t="s">
        <v>1147</v>
      </c>
      <c r="M488" s="38">
        <v>31576</v>
      </c>
      <c r="N488" s="41"/>
      <c r="O488" s="39">
        <v>49</v>
      </c>
      <c r="P488" s="18"/>
    </row>
    <row r="489" spans="2:16" ht="15.6" x14ac:dyDescent="0.3">
      <c r="B489" s="3" t="s">
        <v>1192</v>
      </c>
      <c r="C489" s="38">
        <v>32266</v>
      </c>
      <c r="D489" s="41"/>
      <c r="E489" s="39">
        <v>117.7</v>
      </c>
      <c r="F489" s="18"/>
      <c r="G489" s="3" t="s">
        <v>1193</v>
      </c>
      <c r="H489" s="38">
        <v>31688</v>
      </c>
      <c r="I489" s="3" t="s">
        <v>1185</v>
      </c>
      <c r="J489" s="39"/>
      <c r="K489" s="18"/>
      <c r="L489" s="3" t="s">
        <v>1150</v>
      </c>
      <c r="M489" s="38">
        <v>31617</v>
      </c>
      <c r="N489" s="41"/>
      <c r="O489" s="39">
        <v>27.3</v>
      </c>
      <c r="P489" s="18"/>
    </row>
    <row r="490" spans="2:16" ht="15.6" x14ac:dyDescent="0.3">
      <c r="B490" s="3" t="s">
        <v>1194</v>
      </c>
      <c r="C490" s="38">
        <v>31485</v>
      </c>
      <c r="D490" s="41"/>
      <c r="E490" s="39">
        <v>10</v>
      </c>
      <c r="F490" s="18"/>
      <c r="G490" s="3" t="s">
        <v>1119</v>
      </c>
      <c r="H490" s="38">
        <v>30761</v>
      </c>
      <c r="J490" s="39"/>
      <c r="K490" s="18"/>
      <c r="L490" s="3" t="s">
        <v>1195</v>
      </c>
      <c r="M490" s="38">
        <v>31246</v>
      </c>
      <c r="O490" s="39">
        <v>0</v>
      </c>
      <c r="P490" s="18"/>
    </row>
    <row r="491" spans="2:16" ht="15.6" x14ac:dyDescent="0.3">
      <c r="B491" s="3" t="s">
        <v>1196</v>
      </c>
      <c r="C491" s="38">
        <v>31863</v>
      </c>
      <c r="D491" s="41"/>
      <c r="E491" s="39">
        <v>2.2999999999999998</v>
      </c>
      <c r="F491" s="18"/>
      <c r="G491" s="3" t="s">
        <v>1197</v>
      </c>
      <c r="H491" s="38">
        <v>31618</v>
      </c>
      <c r="J491" s="39"/>
      <c r="K491" s="18"/>
      <c r="L491" s="3" t="s">
        <v>1153</v>
      </c>
      <c r="M491" s="38">
        <v>31513</v>
      </c>
      <c r="O491" s="39">
        <v>0</v>
      </c>
      <c r="P491" s="18"/>
    </row>
    <row r="492" spans="2:16" ht="15.6" x14ac:dyDescent="0.3">
      <c r="B492" s="3" t="s">
        <v>1148</v>
      </c>
      <c r="C492" s="38">
        <v>30791</v>
      </c>
      <c r="E492" s="39">
        <v>0</v>
      </c>
      <c r="F492" s="18"/>
      <c r="G492" s="3" t="s">
        <v>1198</v>
      </c>
      <c r="H492" s="38">
        <v>31484</v>
      </c>
      <c r="J492" s="39"/>
      <c r="K492" s="18"/>
      <c r="L492" s="3" t="s">
        <v>1163</v>
      </c>
      <c r="M492" s="38">
        <v>31228</v>
      </c>
      <c r="N492" s="3" t="s">
        <v>1130</v>
      </c>
      <c r="O492" s="39"/>
      <c r="P492" s="18"/>
    </row>
    <row r="493" spans="2:16" ht="15.6" x14ac:dyDescent="0.3">
      <c r="B493" s="3" t="s">
        <v>1199</v>
      </c>
      <c r="C493" s="38">
        <v>30701</v>
      </c>
      <c r="E493" s="39"/>
      <c r="F493" s="18"/>
      <c r="G493" s="3" t="s">
        <v>1200</v>
      </c>
      <c r="H493" s="38">
        <v>30843</v>
      </c>
      <c r="J493" s="39"/>
      <c r="K493" s="18"/>
      <c r="L493" s="3" t="s">
        <v>1201</v>
      </c>
      <c r="M493" s="38">
        <v>30936</v>
      </c>
      <c r="O493" s="39"/>
      <c r="P493" s="18"/>
    </row>
    <row r="494" spans="2:16" ht="15.6" x14ac:dyDescent="0.3">
      <c r="B494" s="3" t="s">
        <v>1154</v>
      </c>
      <c r="C494" s="38">
        <v>31136</v>
      </c>
      <c r="E494" s="39"/>
      <c r="F494" s="18"/>
      <c r="G494" s="3" t="s">
        <v>1202</v>
      </c>
      <c r="H494" s="38"/>
      <c r="J494" s="39"/>
      <c r="K494" s="18"/>
      <c r="L494" s="3" t="s">
        <v>1203</v>
      </c>
      <c r="M494" s="38">
        <v>31786</v>
      </c>
      <c r="O494" s="39"/>
      <c r="P494" s="18"/>
    </row>
    <row r="495" spans="2:16" ht="15.6" x14ac:dyDescent="0.3">
      <c r="B495" s="3" t="s">
        <v>1158</v>
      </c>
      <c r="C495" s="38">
        <v>31024</v>
      </c>
      <c r="E495" s="39"/>
      <c r="F495" s="18"/>
      <c r="H495" s="38"/>
      <c r="J495" s="39"/>
      <c r="K495" s="18"/>
      <c r="L495" s="3" t="s">
        <v>1169</v>
      </c>
      <c r="M495" s="38">
        <v>31736</v>
      </c>
      <c r="O495" s="39"/>
      <c r="P495" s="18"/>
    </row>
    <row r="496" spans="2:16" ht="15.6" x14ac:dyDescent="0.3">
      <c r="B496" s="3" t="s">
        <v>1164</v>
      </c>
      <c r="C496" s="38">
        <v>31107</v>
      </c>
      <c r="E496" s="39"/>
      <c r="F496" s="18"/>
      <c r="H496" s="38"/>
      <c r="J496" s="39"/>
      <c r="K496" s="18"/>
      <c r="L496" s="3" t="s">
        <v>1204</v>
      </c>
      <c r="M496" s="38">
        <v>31674</v>
      </c>
      <c r="O496" s="39"/>
      <c r="P496" s="18"/>
    </row>
    <row r="497" spans="2:16" ht="15.6" x14ac:dyDescent="0.3">
      <c r="B497" s="3" t="s">
        <v>1205</v>
      </c>
      <c r="C497" s="38"/>
      <c r="E497" s="39"/>
      <c r="F497" s="18"/>
      <c r="H497" s="38"/>
      <c r="J497" s="39"/>
      <c r="K497" s="18"/>
      <c r="L497" s="3" t="s">
        <v>1206</v>
      </c>
      <c r="M497" s="38">
        <v>31750</v>
      </c>
      <c r="O497" s="39"/>
      <c r="P497" s="18"/>
    </row>
    <row r="498" spans="2:16" ht="15.6" x14ac:dyDescent="0.3">
      <c r="C498" s="38"/>
      <c r="E498" s="39"/>
      <c r="F498" s="18"/>
      <c r="H498" s="38"/>
      <c r="J498" s="39"/>
      <c r="K498" s="18"/>
      <c r="L498" s="3" t="s">
        <v>1207</v>
      </c>
      <c r="M498" s="38"/>
      <c r="O498" s="39"/>
      <c r="P498" s="18"/>
    </row>
    <row r="499" spans="2:16" ht="15.6" x14ac:dyDescent="0.3">
      <c r="C499" s="38"/>
      <c r="E499" s="39"/>
      <c r="F499" s="18"/>
      <c r="H499" s="38"/>
      <c r="J499" s="39"/>
      <c r="K499" s="18"/>
      <c r="M499" s="38"/>
      <c r="O499" s="39"/>
      <c r="P499" s="18"/>
    </row>
    <row r="500" spans="2:16" ht="15.6" x14ac:dyDescent="0.3">
      <c r="C500" s="38"/>
      <c r="E500" s="39"/>
      <c r="F500" s="18"/>
      <c r="H500" s="38"/>
      <c r="J500" s="39"/>
      <c r="K500" s="18"/>
      <c r="M500" s="38"/>
      <c r="O500" s="39"/>
      <c r="P500" s="18"/>
    </row>
    <row r="501" spans="2:16" ht="15.6" x14ac:dyDescent="0.3">
      <c r="B501" s="33" t="s">
        <v>1208</v>
      </c>
      <c r="C501" s="34" t="s">
        <v>697</v>
      </c>
      <c r="D501" s="35" t="s">
        <v>698</v>
      </c>
      <c r="E501" s="36" t="s">
        <v>699</v>
      </c>
      <c r="F501" s="16"/>
      <c r="G501" s="33" t="s">
        <v>1209</v>
      </c>
      <c r="H501" s="34" t="s">
        <v>697</v>
      </c>
      <c r="I501" s="35" t="s">
        <v>698</v>
      </c>
      <c r="J501" s="36" t="s">
        <v>699</v>
      </c>
      <c r="K501" s="16"/>
      <c r="L501" s="33" t="s">
        <v>1210</v>
      </c>
      <c r="M501" s="34" t="s">
        <v>697</v>
      </c>
      <c r="N501" s="35" t="s">
        <v>698</v>
      </c>
      <c r="O501" s="36" t="s">
        <v>699</v>
      </c>
      <c r="P501" s="16"/>
    </row>
    <row r="502" spans="2:16" ht="15.6" x14ac:dyDescent="0.3">
      <c r="B502" s="19" t="s">
        <v>68</v>
      </c>
      <c r="C502" s="38"/>
      <c r="D502" s="19"/>
      <c r="E502" s="37">
        <f>SUM(E503:E517)</f>
        <v>3131.7</v>
      </c>
      <c r="F502" s="16"/>
      <c r="G502" s="19" t="s">
        <v>276</v>
      </c>
      <c r="H502" s="40"/>
      <c r="I502" s="19"/>
      <c r="J502" s="37">
        <f>SUM(J503:J517)</f>
        <v>1350</v>
      </c>
      <c r="K502" s="16"/>
      <c r="L502" s="19" t="s">
        <v>71</v>
      </c>
      <c r="M502" s="38"/>
      <c r="N502" s="19"/>
      <c r="O502" s="37">
        <f>SUM(O503:O517)</f>
        <v>4416</v>
      </c>
      <c r="P502" s="16"/>
    </row>
    <row r="503" spans="2:16" ht="15.6" x14ac:dyDescent="0.3">
      <c r="B503" s="3" t="s">
        <v>1129</v>
      </c>
      <c r="C503" s="38">
        <v>31899</v>
      </c>
      <c r="D503" s="41" t="s">
        <v>1130</v>
      </c>
      <c r="E503" s="39">
        <v>1018</v>
      </c>
      <c r="F503" s="18"/>
      <c r="G503" s="3" t="s">
        <v>1211</v>
      </c>
      <c r="H503" s="38">
        <v>31823</v>
      </c>
      <c r="I503" s="41" t="s">
        <v>1069</v>
      </c>
      <c r="J503" s="39">
        <v>705.7</v>
      </c>
      <c r="K503" s="18"/>
      <c r="L503" s="3" t="s">
        <v>1127</v>
      </c>
      <c r="M503" s="38">
        <v>31531</v>
      </c>
      <c r="N503" s="41" t="s">
        <v>1128</v>
      </c>
      <c r="O503" s="39">
        <v>1350.3</v>
      </c>
      <c r="P503" s="18"/>
    </row>
    <row r="504" spans="2:16" ht="15.6" x14ac:dyDescent="0.3">
      <c r="B504" s="3" t="s">
        <v>1186</v>
      </c>
      <c r="C504" s="38">
        <v>32488</v>
      </c>
      <c r="D504" s="41" t="s">
        <v>1130</v>
      </c>
      <c r="E504" s="39">
        <v>834</v>
      </c>
      <c r="F504" s="18"/>
      <c r="G504" s="3" t="s">
        <v>1212</v>
      </c>
      <c r="H504" s="38">
        <v>32003</v>
      </c>
      <c r="I504" s="41" t="s">
        <v>1069</v>
      </c>
      <c r="J504" s="39">
        <v>411.7</v>
      </c>
      <c r="K504" s="18"/>
      <c r="L504" s="3" t="s">
        <v>1213</v>
      </c>
      <c r="M504" s="38">
        <v>32694</v>
      </c>
      <c r="N504" s="41" t="s">
        <v>1214</v>
      </c>
      <c r="O504" s="39">
        <v>1189.7</v>
      </c>
      <c r="P504" s="18"/>
    </row>
    <row r="505" spans="2:16" ht="15.6" x14ac:dyDescent="0.3">
      <c r="B505" s="3" t="s">
        <v>1187</v>
      </c>
      <c r="C505" s="38">
        <v>31338</v>
      </c>
      <c r="D505" s="41" t="s">
        <v>789</v>
      </c>
      <c r="E505" s="39">
        <v>457</v>
      </c>
      <c r="F505" s="18"/>
      <c r="G505" s="3" t="s">
        <v>1215</v>
      </c>
      <c r="H505" s="38">
        <v>31688</v>
      </c>
      <c r="I505" s="41"/>
      <c r="J505" s="39">
        <v>121.7</v>
      </c>
      <c r="K505" s="18"/>
      <c r="L505" s="3" t="s">
        <v>1135</v>
      </c>
      <c r="M505" s="38">
        <v>31469</v>
      </c>
      <c r="N505" s="41" t="s">
        <v>1128</v>
      </c>
      <c r="O505" s="39">
        <v>460.3</v>
      </c>
      <c r="P505" s="18"/>
    </row>
    <row r="506" spans="2:16" ht="15.6" x14ac:dyDescent="0.3">
      <c r="B506" s="3" t="s">
        <v>1216</v>
      </c>
      <c r="C506" s="38">
        <v>31861</v>
      </c>
      <c r="D506" s="41" t="s">
        <v>1130</v>
      </c>
      <c r="E506" s="39">
        <v>436</v>
      </c>
      <c r="F506" s="18"/>
      <c r="G506" s="3" t="s">
        <v>1217</v>
      </c>
      <c r="H506" s="38">
        <v>31881</v>
      </c>
      <c r="I506" s="41" t="s">
        <v>1069</v>
      </c>
      <c r="J506" s="39">
        <v>90.3</v>
      </c>
      <c r="K506" s="18"/>
      <c r="L506" s="3" t="s">
        <v>1137</v>
      </c>
      <c r="M506" s="38">
        <v>31283</v>
      </c>
      <c r="N506" s="41" t="s">
        <v>1128</v>
      </c>
      <c r="O506" s="39">
        <v>374.3</v>
      </c>
      <c r="P506" s="18"/>
    </row>
    <row r="507" spans="2:16" ht="15.6" x14ac:dyDescent="0.3">
      <c r="B507" s="3" t="s">
        <v>1138</v>
      </c>
      <c r="C507" s="38">
        <v>31488</v>
      </c>
      <c r="D507" s="41"/>
      <c r="E507" s="39">
        <v>128.69999999999999</v>
      </c>
      <c r="F507" s="18"/>
      <c r="G507" s="3" t="s">
        <v>1218</v>
      </c>
      <c r="H507" s="38">
        <v>31349</v>
      </c>
      <c r="I507" s="41" t="s">
        <v>1069</v>
      </c>
      <c r="J507" s="39">
        <v>20.3</v>
      </c>
      <c r="K507" s="18"/>
      <c r="L507" s="3" t="s">
        <v>1219</v>
      </c>
      <c r="M507" s="38">
        <v>31191</v>
      </c>
      <c r="N507" s="41"/>
      <c r="O507" s="39">
        <v>326</v>
      </c>
      <c r="P507" s="18"/>
    </row>
    <row r="508" spans="2:16" ht="15.6" x14ac:dyDescent="0.3">
      <c r="B508" s="3" t="s">
        <v>1141</v>
      </c>
      <c r="C508" s="38">
        <v>31527</v>
      </c>
      <c r="D508" s="41" t="s">
        <v>1130</v>
      </c>
      <c r="E508" s="39">
        <v>87.3</v>
      </c>
      <c r="F508" s="18"/>
      <c r="G508" s="3" t="s">
        <v>1220</v>
      </c>
      <c r="H508" s="38">
        <v>31373</v>
      </c>
      <c r="I508" s="41"/>
      <c r="J508" s="39">
        <v>0.3</v>
      </c>
      <c r="K508" s="18"/>
      <c r="L508" s="3" t="s">
        <v>1221</v>
      </c>
      <c r="M508" s="38">
        <v>24865</v>
      </c>
      <c r="N508" s="41"/>
      <c r="O508" s="39">
        <v>265</v>
      </c>
      <c r="P508" s="18"/>
    </row>
    <row r="509" spans="2:16" ht="15.6" x14ac:dyDescent="0.3">
      <c r="B509" s="3" t="s">
        <v>1112</v>
      </c>
      <c r="C509" s="38">
        <v>31454</v>
      </c>
      <c r="D509" s="41"/>
      <c r="E509" s="39">
        <v>68.7</v>
      </c>
      <c r="F509" s="18"/>
      <c r="G509" s="3" t="s">
        <v>1222</v>
      </c>
      <c r="H509" s="38">
        <v>31174</v>
      </c>
      <c r="J509" s="39">
        <v>0</v>
      </c>
      <c r="K509" s="18"/>
      <c r="L509" s="3" t="s">
        <v>1146</v>
      </c>
      <c r="M509" s="38">
        <v>31230</v>
      </c>
      <c r="N509" s="41"/>
      <c r="O509" s="39">
        <v>151</v>
      </c>
      <c r="P509" s="18"/>
    </row>
    <row r="510" spans="2:16" ht="15.6" x14ac:dyDescent="0.3">
      <c r="B510" s="3" t="s">
        <v>1147</v>
      </c>
      <c r="C510" s="38">
        <v>31576</v>
      </c>
      <c r="D510" s="41"/>
      <c r="E510" s="39">
        <v>49</v>
      </c>
      <c r="F510" s="18"/>
      <c r="G510" s="3" t="s">
        <v>1223</v>
      </c>
      <c r="H510" s="38">
        <v>32163</v>
      </c>
      <c r="J510" s="39"/>
      <c r="K510" s="18"/>
      <c r="L510" s="3" t="s">
        <v>1224</v>
      </c>
      <c r="M510" s="38">
        <v>31943</v>
      </c>
      <c r="N510" s="41" t="s">
        <v>1225</v>
      </c>
      <c r="O510" s="39">
        <v>98.3</v>
      </c>
      <c r="P510" s="18"/>
    </row>
    <row r="511" spans="2:16" ht="15.6" x14ac:dyDescent="0.3">
      <c r="B511" s="3" t="s">
        <v>1150</v>
      </c>
      <c r="C511" s="38">
        <v>31617</v>
      </c>
      <c r="D511" s="41"/>
      <c r="E511" s="39">
        <v>27.3</v>
      </c>
      <c r="F511" s="18"/>
      <c r="G511" s="3" t="s">
        <v>1226</v>
      </c>
      <c r="H511" s="38">
        <v>31181</v>
      </c>
      <c r="J511" s="39"/>
      <c r="K511" s="18"/>
      <c r="L511" s="3" t="s">
        <v>1227</v>
      </c>
      <c r="M511" s="38">
        <v>32428</v>
      </c>
      <c r="N511" s="41" t="s">
        <v>1128</v>
      </c>
      <c r="O511" s="39">
        <v>86.7</v>
      </c>
      <c r="P511" s="18"/>
    </row>
    <row r="512" spans="2:16" ht="15.6" x14ac:dyDescent="0.3">
      <c r="B512" s="3" t="s">
        <v>1228</v>
      </c>
      <c r="C512" s="38">
        <v>32207</v>
      </c>
      <c r="D512" s="41" t="s">
        <v>1229</v>
      </c>
      <c r="E512" s="39">
        <v>25.7</v>
      </c>
      <c r="F512" s="18"/>
      <c r="G512" s="3" t="s">
        <v>1230</v>
      </c>
      <c r="H512" s="38">
        <v>31053</v>
      </c>
      <c r="J512" s="39"/>
      <c r="K512" s="18"/>
      <c r="L512" s="3" t="s">
        <v>1231</v>
      </c>
      <c r="M512" s="38">
        <v>31760</v>
      </c>
      <c r="N512" s="41"/>
      <c r="O512" s="39">
        <v>63</v>
      </c>
      <c r="P512" s="18"/>
    </row>
    <row r="513" spans="2:16" ht="15.6" x14ac:dyDescent="0.3">
      <c r="B513" s="3" t="s">
        <v>1195</v>
      </c>
      <c r="C513" s="38">
        <v>31246</v>
      </c>
      <c r="E513" s="39">
        <v>0</v>
      </c>
      <c r="F513" s="18"/>
      <c r="G513" s="3" t="s">
        <v>1232</v>
      </c>
      <c r="H513" s="38">
        <v>31678</v>
      </c>
      <c r="J513" s="39"/>
      <c r="K513" s="18"/>
      <c r="L513" s="3" t="s">
        <v>1233</v>
      </c>
      <c r="M513" s="38">
        <v>32770</v>
      </c>
      <c r="N513" s="41" t="s">
        <v>1214</v>
      </c>
      <c r="O513" s="39">
        <v>28.7</v>
      </c>
      <c r="P513" s="18"/>
    </row>
    <row r="514" spans="2:16" ht="15.6" x14ac:dyDescent="0.3">
      <c r="B514" s="3" t="s">
        <v>1153</v>
      </c>
      <c r="C514" s="38">
        <v>31513</v>
      </c>
      <c r="E514" s="39">
        <v>0</v>
      </c>
      <c r="F514" s="18"/>
      <c r="G514" s="3" t="s">
        <v>1234</v>
      </c>
      <c r="H514" s="38">
        <v>32285</v>
      </c>
      <c r="J514" s="39"/>
      <c r="K514" s="18"/>
      <c r="L514" s="3" t="s">
        <v>1235</v>
      </c>
      <c r="M514" s="38">
        <v>31729</v>
      </c>
      <c r="N514" s="41"/>
      <c r="O514" s="39">
        <v>22.7</v>
      </c>
      <c r="P514" s="18"/>
    </row>
    <row r="515" spans="2:16" ht="15.6" x14ac:dyDescent="0.3">
      <c r="B515" s="3" t="s">
        <v>1163</v>
      </c>
      <c r="C515" s="38">
        <v>31228</v>
      </c>
      <c r="D515" s="3" t="s">
        <v>1130</v>
      </c>
      <c r="E515" s="39"/>
      <c r="F515" s="18"/>
      <c r="G515" s="3" t="s">
        <v>1236</v>
      </c>
      <c r="H515" s="38">
        <v>31179</v>
      </c>
      <c r="J515" s="39"/>
      <c r="K515" s="18"/>
      <c r="L515" s="3" t="s">
        <v>1237</v>
      </c>
      <c r="M515" s="38">
        <v>31523</v>
      </c>
      <c r="N515" s="3" t="s">
        <v>1238</v>
      </c>
      <c r="O515" s="39"/>
      <c r="P515" s="18"/>
    </row>
    <row r="516" spans="2:16" ht="15.6" x14ac:dyDescent="0.3">
      <c r="B516" s="3" t="s">
        <v>1239</v>
      </c>
      <c r="C516" s="38">
        <v>32676</v>
      </c>
      <c r="D516" s="3" t="s">
        <v>1130</v>
      </c>
      <c r="E516" s="39"/>
      <c r="F516" s="18"/>
      <c r="G516" s="3" t="s">
        <v>1240</v>
      </c>
      <c r="H516" s="38"/>
      <c r="J516" s="39"/>
      <c r="K516" s="18"/>
      <c r="L516" s="3" t="s">
        <v>1241</v>
      </c>
      <c r="M516" s="38">
        <v>31491</v>
      </c>
      <c r="O516" s="39"/>
      <c r="P516" s="18"/>
    </row>
    <row r="517" spans="2:16" ht="15.6" x14ac:dyDescent="0.3">
      <c r="B517" s="3" t="s">
        <v>1203</v>
      </c>
      <c r="C517" s="38">
        <v>31786</v>
      </c>
      <c r="E517" s="39"/>
      <c r="F517" s="18"/>
      <c r="G517" s="3" t="s">
        <v>1242</v>
      </c>
      <c r="H517" s="38"/>
      <c r="J517" s="39"/>
      <c r="K517" s="18"/>
      <c r="L517" s="3" t="s">
        <v>1172</v>
      </c>
      <c r="M517" s="38">
        <v>31323</v>
      </c>
      <c r="O517" s="39"/>
      <c r="P517" s="18"/>
    </row>
    <row r="518" spans="2:16" ht="15.6" x14ac:dyDescent="0.3">
      <c r="B518" s="3" t="s">
        <v>1243</v>
      </c>
      <c r="C518" s="38">
        <v>32058</v>
      </c>
      <c r="E518" s="39"/>
      <c r="F518" s="18"/>
      <c r="H518" s="38"/>
      <c r="J518" s="39"/>
      <c r="K518" s="18"/>
      <c r="L518" s="3" t="s">
        <v>1244</v>
      </c>
      <c r="M518" s="38"/>
      <c r="O518" s="39"/>
      <c r="P518" s="18"/>
    </row>
    <row r="519" spans="2:16" ht="15.6" x14ac:dyDescent="0.3">
      <c r="B519" s="3" t="s">
        <v>1169</v>
      </c>
      <c r="C519" s="38">
        <v>31736</v>
      </c>
      <c r="E519" s="39"/>
      <c r="F519" s="18"/>
      <c r="H519" s="38"/>
      <c r="J519" s="39"/>
      <c r="K519" s="18"/>
      <c r="M519" s="38"/>
      <c r="O519" s="39"/>
      <c r="P519" s="18"/>
    </row>
    <row r="520" spans="2:16" ht="15.6" x14ac:dyDescent="0.3">
      <c r="B520" s="3" t="s">
        <v>1245</v>
      </c>
      <c r="C520" s="38">
        <v>32065</v>
      </c>
      <c r="E520" s="39"/>
      <c r="F520" s="18"/>
      <c r="H520" s="38"/>
      <c r="J520" s="39"/>
      <c r="K520" s="18"/>
      <c r="M520" s="38"/>
      <c r="O520" s="39"/>
      <c r="P520" s="18"/>
    </row>
    <row r="521" spans="2:16" ht="15.6" x14ac:dyDescent="0.3">
      <c r="B521" s="3" t="s">
        <v>1207</v>
      </c>
      <c r="C521" s="38"/>
      <c r="E521" s="39"/>
      <c r="F521" s="18"/>
      <c r="H521" s="38"/>
      <c r="J521" s="39"/>
      <c r="K521" s="18"/>
      <c r="M521" s="38"/>
      <c r="O521" s="39"/>
      <c r="P521" s="18"/>
    </row>
    <row r="522" spans="2:16" ht="15.6" x14ac:dyDescent="0.3">
      <c r="C522" s="38"/>
      <c r="E522" s="39"/>
      <c r="F522" s="18"/>
      <c r="H522" s="38"/>
      <c r="J522" s="39"/>
      <c r="K522" s="18"/>
      <c r="M522" s="38"/>
      <c r="O522" s="39"/>
      <c r="P522" s="18"/>
    </row>
    <row r="523" spans="2:16" ht="15.6" x14ac:dyDescent="0.3">
      <c r="C523" s="38"/>
      <c r="E523" s="39"/>
      <c r="F523" s="18"/>
      <c r="H523" s="38"/>
      <c r="J523" s="39"/>
      <c r="K523" s="18"/>
      <c r="M523" s="38"/>
      <c r="O523" s="39"/>
      <c r="P523" s="18"/>
    </row>
    <row r="524" spans="2:16" ht="15.6" x14ac:dyDescent="0.3">
      <c r="B524" s="33" t="s">
        <v>1246</v>
      </c>
      <c r="C524" s="34" t="s">
        <v>697</v>
      </c>
      <c r="D524" s="35" t="s">
        <v>698</v>
      </c>
      <c r="E524" s="36" t="s">
        <v>699</v>
      </c>
      <c r="F524" s="16"/>
      <c r="G524" s="33" t="s">
        <v>1247</v>
      </c>
      <c r="H524" s="34" t="s">
        <v>697</v>
      </c>
      <c r="I524" s="35" t="s">
        <v>698</v>
      </c>
      <c r="J524" s="36" t="s">
        <v>699</v>
      </c>
      <c r="K524" s="16"/>
      <c r="L524" s="33" t="s">
        <v>1248</v>
      </c>
      <c r="M524" s="34" t="s">
        <v>697</v>
      </c>
      <c r="N524" s="35" t="s">
        <v>698</v>
      </c>
      <c r="O524" s="36" t="s">
        <v>699</v>
      </c>
      <c r="P524" s="16"/>
    </row>
    <row r="525" spans="2:16" ht="15.6" x14ac:dyDescent="0.3">
      <c r="B525" s="19" t="s">
        <v>66</v>
      </c>
      <c r="C525" s="38"/>
      <c r="D525" s="19"/>
      <c r="E525" s="37">
        <f>SUM(E526:E540)+0.1</f>
        <v>6484.3000000000011</v>
      </c>
      <c r="F525" s="16"/>
      <c r="G525" s="19" t="s">
        <v>8</v>
      </c>
      <c r="H525" s="40"/>
      <c r="I525" s="19"/>
      <c r="J525" s="37">
        <f>SUM(J526:J540)+0.1</f>
        <v>2878.7000000000003</v>
      </c>
      <c r="K525" s="16"/>
      <c r="L525" s="19" t="s">
        <v>281</v>
      </c>
      <c r="M525" s="38"/>
      <c r="N525" s="19"/>
      <c r="O525" s="37">
        <f>SUM(O526:O540)+0.1</f>
        <v>2509.7000000000003</v>
      </c>
      <c r="P525" s="16"/>
    </row>
    <row r="526" spans="2:16" ht="15.6" x14ac:dyDescent="0.3">
      <c r="B526" s="3" t="s">
        <v>1249</v>
      </c>
      <c r="C526" s="38">
        <v>32481</v>
      </c>
      <c r="D526" s="41" t="s">
        <v>1250</v>
      </c>
      <c r="E526" s="39">
        <v>1689.7</v>
      </c>
      <c r="F526" s="18"/>
      <c r="G526" s="3" t="s">
        <v>1251</v>
      </c>
      <c r="H526" s="38">
        <v>31858</v>
      </c>
      <c r="I526" s="41" t="s">
        <v>1072</v>
      </c>
      <c r="J526" s="39">
        <v>1489.7</v>
      </c>
      <c r="K526" s="18"/>
      <c r="L526" s="3" t="s">
        <v>1252</v>
      </c>
      <c r="M526" s="38">
        <v>31601</v>
      </c>
      <c r="N526" s="41" t="s">
        <v>1253</v>
      </c>
      <c r="O526" s="39">
        <v>1048</v>
      </c>
      <c r="P526" s="18"/>
    </row>
    <row r="527" spans="2:16" ht="15.6" x14ac:dyDescent="0.3">
      <c r="B527" s="3" t="s">
        <v>1254</v>
      </c>
      <c r="C527" s="38">
        <v>32129</v>
      </c>
      <c r="D527" s="41" t="s">
        <v>1250</v>
      </c>
      <c r="E527" s="39">
        <v>1621.3</v>
      </c>
      <c r="F527" s="18"/>
      <c r="G527" s="3" t="s">
        <v>1135</v>
      </c>
      <c r="H527" s="38">
        <v>31469</v>
      </c>
      <c r="I527" s="41" t="s">
        <v>1128</v>
      </c>
      <c r="J527" s="39">
        <v>460.3</v>
      </c>
      <c r="K527" s="18"/>
      <c r="L527" s="3" t="s">
        <v>1255</v>
      </c>
      <c r="M527" s="38">
        <v>31527</v>
      </c>
      <c r="N527" s="41" t="s">
        <v>1253</v>
      </c>
      <c r="O527" s="39">
        <v>642</v>
      </c>
      <c r="P527" s="18"/>
    </row>
    <row r="528" spans="2:16" ht="15.6" x14ac:dyDescent="0.3">
      <c r="B528" s="3" t="s">
        <v>1127</v>
      </c>
      <c r="C528" s="38">
        <v>31531</v>
      </c>
      <c r="D528" s="41" t="s">
        <v>1128</v>
      </c>
      <c r="E528" s="39">
        <v>1350.3</v>
      </c>
      <c r="F528" s="18"/>
      <c r="G528" s="3" t="s">
        <v>1137</v>
      </c>
      <c r="H528" s="38">
        <v>31283</v>
      </c>
      <c r="I528" s="41" t="s">
        <v>1128</v>
      </c>
      <c r="J528" s="39">
        <v>374.3</v>
      </c>
      <c r="K528" s="18"/>
      <c r="L528" s="3" t="s">
        <v>1256</v>
      </c>
      <c r="M528" s="38">
        <v>31314</v>
      </c>
      <c r="N528" s="41" t="s">
        <v>1253</v>
      </c>
      <c r="O528" s="39">
        <v>334</v>
      </c>
      <c r="P528" s="18"/>
    </row>
    <row r="529" spans="2:16" ht="15.6" x14ac:dyDescent="0.3">
      <c r="B529" s="3" t="s">
        <v>1257</v>
      </c>
      <c r="C529" s="38">
        <v>31881</v>
      </c>
      <c r="D529" s="41" t="s">
        <v>1258</v>
      </c>
      <c r="E529" s="39">
        <v>992.3</v>
      </c>
      <c r="F529" s="18"/>
      <c r="G529" s="3" t="s">
        <v>1259</v>
      </c>
      <c r="H529" s="38">
        <v>31796</v>
      </c>
      <c r="I529" s="41" t="s">
        <v>1072</v>
      </c>
      <c r="J529" s="39">
        <v>347</v>
      </c>
      <c r="K529" s="18"/>
      <c r="L529" s="3" t="s">
        <v>1219</v>
      </c>
      <c r="M529" s="38">
        <v>31191</v>
      </c>
      <c r="N529" s="41"/>
      <c r="O529" s="39">
        <v>326</v>
      </c>
      <c r="P529" s="18"/>
    </row>
    <row r="530" spans="2:16" ht="15.6" x14ac:dyDescent="0.3">
      <c r="B530" s="3" t="s">
        <v>1260</v>
      </c>
      <c r="C530" s="38">
        <v>31304</v>
      </c>
      <c r="D530" s="41"/>
      <c r="E530" s="39">
        <v>255.3</v>
      </c>
      <c r="F530" s="18"/>
      <c r="G530" s="3" t="s">
        <v>1146</v>
      </c>
      <c r="H530" s="38">
        <v>31230</v>
      </c>
      <c r="I530" s="41"/>
      <c r="J530" s="39">
        <v>151</v>
      </c>
      <c r="K530" s="18"/>
      <c r="L530" s="3" t="s">
        <v>1224</v>
      </c>
      <c r="M530" s="38">
        <v>31943</v>
      </c>
      <c r="N530" s="41" t="s">
        <v>1225</v>
      </c>
      <c r="O530" s="39">
        <v>98.3</v>
      </c>
      <c r="P530" s="18"/>
    </row>
    <row r="531" spans="2:16" ht="15.6" x14ac:dyDescent="0.3">
      <c r="B531" s="3" t="s">
        <v>1261</v>
      </c>
      <c r="C531" s="38">
        <v>31780</v>
      </c>
      <c r="D531" s="41"/>
      <c r="E531" s="39">
        <v>205</v>
      </c>
      <c r="F531" s="18"/>
      <c r="G531" s="3" t="s">
        <v>1262</v>
      </c>
      <c r="H531" s="38">
        <v>32096</v>
      </c>
      <c r="I531" s="41"/>
      <c r="J531" s="39">
        <v>38</v>
      </c>
      <c r="K531" s="18"/>
      <c r="L531" s="3" t="s">
        <v>1263</v>
      </c>
      <c r="M531" s="38">
        <v>31335</v>
      </c>
      <c r="N531" s="41" t="s">
        <v>1253</v>
      </c>
      <c r="O531" s="39">
        <v>55.3</v>
      </c>
      <c r="P531" s="18"/>
    </row>
    <row r="532" spans="2:16" ht="15.6" x14ac:dyDescent="0.3">
      <c r="B532" s="3" t="s">
        <v>1264</v>
      </c>
      <c r="C532" s="38">
        <v>32596</v>
      </c>
      <c r="D532" s="41"/>
      <c r="E532" s="39">
        <v>186.3</v>
      </c>
      <c r="F532" s="18"/>
      <c r="G532" s="3" t="s">
        <v>1265</v>
      </c>
      <c r="H532" s="38">
        <v>31445</v>
      </c>
      <c r="I532" s="41"/>
      <c r="J532" s="39">
        <v>18.3</v>
      </c>
      <c r="K532" s="18"/>
      <c r="L532" s="3" t="s">
        <v>1266</v>
      </c>
      <c r="M532" s="38">
        <v>31611</v>
      </c>
      <c r="N532" s="41"/>
      <c r="O532" s="39">
        <v>4</v>
      </c>
      <c r="P532" s="18"/>
    </row>
    <row r="533" spans="2:16" ht="15.6" x14ac:dyDescent="0.3">
      <c r="B533" s="3" t="s">
        <v>1267</v>
      </c>
      <c r="C533" s="38">
        <v>31931</v>
      </c>
      <c r="D533" s="2" t="s">
        <v>1250</v>
      </c>
      <c r="E533" s="39">
        <v>97.7</v>
      </c>
      <c r="F533" s="18"/>
      <c r="G533" s="3" t="s">
        <v>1268</v>
      </c>
      <c r="H533" s="38">
        <v>32356</v>
      </c>
      <c r="J533" s="39">
        <v>0</v>
      </c>
      <c r="K533" s="18"/>
      <c r="L533" s="3" t="s">
        <v>1269</v>
      </c>
      <c r="M533" s="38">
        <v>31442</v>
      </c>
      <c r="N533" s="41"/>
      <c r="O533" s="39">
        <v>1.7</v>
      </c>
      <c r="P533" s="18"/>
    </row>
    <row r="534" spans="2:16" ht="15.6" x14ac:dyDescent="0.3">
      <c r="B534" s="3" t="s">
        <v>1270</v>
      </c>
      <c r="C534" s="38">
        <v>31379</v>
      </c>
      <c r="D534" s="41"/>
      <c r="E534" s="39">
        <v>38.700000000000003</v>
      </c>
      <c r="F534" s="18"/>
      <c r="G534" s="3" t="s">
        <v>1271</v>
      </c>
      <c r="H534" s="38">
        <v>31931</v>
      </c>
      <c r="J534" s="39"/>
      <c r="K534" s="18"/>
      <c r="L534" s="3" t="s">
        <v>1272</v>
      </c>
      <c r="M534" s="38">
        <v>31324</v>
      </c>
      <c r="N534" s="41"/>
      <c r="O534" s="39">
        <v>0.3</v>
      </c>
      <c r="P534" s="18"/>
    </row>
    <row r="535" spans="2:16" ht="15.6" x14ac:dyDescent="0.3">
      <c r="B535" s="3" t="s">
        <v>1273</v>
      </c>
      <c r="C535" s="38">
        <v>31935</v>
      </c>
      <c r="D535" s="41" t="s">
        <v>1258</v>
      </c>
      <c r="E535" s="39">
        <v>34</v>
      </c>
      <c r="F535" s="18"/>
      <c r="G535" s="3" t="s">
        <v>1274</v>
      </c>
      <c r="H535" s="38">
        <v>31902</v>
      </c>
      <c r="J535" s="39"/>
      <c r="K535" s="18"/>
      <c r="L535" s="3" t="s">
        <v>1275</v>
      </c>
      <c r="M535" s="38">
        <v>32755</v>
      </c>
      <c r="O535" s="39">
        <v>0</v>
      </c>
      <c r="P535" s="18"/>
    </row>
    <row r="536" spans="2:16" ht="15.6" x14ac:dyDescent="0.3">
      <c r="B536" s="3" t="s">
        <v>1276</v>
      </c>
      <c r="C536" s="38">
        <v>31884</v>
      </c>
      <c r="D536" s="41" t="s">
        <v>1277</v>
      </c>
      <c r="E536" s="39">
        <v>11.3</v>
      </c>
      <c r="F536" s="18"/>
      <c r="G536" s="3" t="s">
        <v>1278</v>
      </c>
      <c r="H536" s="38">
        <v>31421</v>
      </c>
      <c r="J536" s="39"/>
      <c r="K536" s="18"/>
      <c r="L536" s="3" t="s">
        <v>1237</v>
      </c>
      <c r="M536" s="38">
        <v>31523</v>
      </c>
      <c r="N536" s="3" t="s">
        <v>1238</v>
      </c>
      <c r="O536" s="39"/>
      <c r="P536" s="18"/>
    </row>
    <row r="537" spans="2:16" ht="15.6" x14ac:dyDescent="0.3">
      <c r="B537" s="3" t="s">
        <v>1279</v>
      </c>
      <c r="C537" s="38"/>
      <c r="D537" s="41"/>
      <c r="E537" s="39">
        <v>2.2999999999999998</v>
      </c>
      <c r="F537" s="18"/>
      <c r="G537" s="3" t="s">
        <v>1280</v>
      </c>
      <c r="H537" s="38">
        <v>32105</v>
      </c>
      <c r="J537" s="39"/>
      <c r="K537" s="18"/>
      <c r="L537" s="3" t="s">
        <v>1281</v>
      </c>
      <c r="M537" s="38">
        <v>31675</v>
      </c>
      <c r="O537" s="39"/>
      <c r="P537" s="18"/>
    </row>
    <row r="538" spans="2:16" ht="15.6" x14ac:dyDescent="0.3">
      <c r="B538" s="3" t="s">
        <v>1282</v>
      </c>
      <c r="C538" s="38">
        <v>31975</v>
      </c>
      <c r="E538" s="39"/>
      <c r="F538" s="18"/>
      <c r="G538" s="3" t="s">
        <v>1283</v>
      </c>
      <c r="H538" s="38">
        <v>31885</v>
      </c>
      <c r="J538" s="39"/>
      <c r="K538" s="18"/>
      <c r="L538" s="3" t="s">
        <v>1241</v>
      </c>
      <c r="M538" s="38">
        <v>31491</v>
      </c>
      <c r="O538" s="39"/>
      <c r="P538" s="18"/>
    </row>
    <row r="539" spans="2:16" ht="15.6" x14ac:dyDescent="0.3">
      <c r="B539" s="3" t="s">
        <v>1284</v>
      </c>
      <c r="C539" s="38">
        <v>31902</v>
      </c>
      <c r="E539" s="39"/>
      <c r="F539" s="18"/>
      <c r="G539" s="3" t="s">
        <v>1285</v>
      </c>
      <c r="H539" s="38">
        <v>32214</v>
      </c>
      <c r="J539" s="39"/>
      <c r="K539" s="18"/>
      <c r="L539" s="3" t="s">
        <v>1286</v>
      </c>
      <c r="M539" s="38">
        <v>32758</v>
      </c>
      <c r="O539" s="39"/>
      <c r="P539" s="18"/>
    </row>
    <row r="540" spans="2:16" ht="15.6" x14ac:dyDescent="0.3">
      <c r="B540" s="3" t="s">
        <v>1287</v>
      </c>
      <c r="C540" s="38">
        <v>32068</v>
      </c>
      <c r="E540" s="39"/>
      <c r="F540" s="18"/>
      <c r="G540" s="3" t="s">
        <v>1288</v>
      </c>
      <c r="H540" s="38">
        <v>31704</v>
      </c>
      <c r="J540" s="39"/>
      <c r="K540" s="18"/>
      <c r="L540" s="3" t="s">
        <v>1289</v>
      </c>
      <c r="M540" s="38">
        <v>31313</v>
      </c>
      <c r="O540" s="39"/>
      <c r="P540" s="18"/>
    </row>
    <row r="541" spans="2:16" ht="15.6" x14ac:dyDescent="0.3">
      <c r="B541" s="3" t="s">
        <v>1290</v>
      </c>
      <c r="C541" s="38">
        <v>31212</v>
      </c>
      <c r="E541" s="39"/>
      <c r="F541" s="18"/>
      <c r="G541" s="3" t="s">
        <v>1038</v>
      </c>
      <c r="H541" s="38"/>
      <c r="J541" s="39"/>
      <c r="K541" s="18"/>
      <c r="L541" s="3" t="s">
        <v>1291</v>
      </c>
      <c r="M541" s="38"/>
      <c r="O541" s="39"/>
      <c r="P541" s="18"/>
    </row>
    <row r="542" spans="2:16" ht="15.6" x14ac:dyDescent="0.3">
      <c r="B542" s="3" t="s">
        <v>1292</v>
      </c>
      <c r="C542" s="38"/>
      <c r="E542" s="39"/>
      <c r="F542" s="18"/>
      <c r="H542" s="38"/>
      <c r="J542" s="39"/>
      <c r="K542" s="18"/>
      <c r="M542" s="38"/>
      <c r="O542" s="39"/>
      <c r="P542" s="18"/>
    </row>
    <row r="543" spans="2:16" ht="15.6" x14ac:dyDescent="0.3">
      <c r="C543" s="38"/>
      <c r="E543" s="39"/>
      <c r="F543" s="18"/>
      <c r="H543" s="38"/>
      <c r="J543" s="39"/>
      <c r="K543" s="18"/>
      <c r="M543" s="38"/>
      <c r="O543" s="39"/>
      <c r="P543" s="18"/>
    </row>
    <row r="544" spans="2:16" ht="15.6" x14ac:dyDescent="0.3">
      <c r="C544" s="38"/>
      <c r="E544" s="39"/>
      <c r="F544" s="18"/>
      <c r="H544" s="38"/>
      <c r="J544" s="39"/>
      <c r="K544" s="18"/>
      <c r="M544" s="38"/>
      <c r="O544" s="39"/>
      <c r="P544" s="18"/>
    </row>
    <row r="545" spans="2:16" ht="15.6" x14ac:dyDescent="0.3">
      <c r="B545" s="33" t="s">
        <v>1293</v>
      </c>
      <c r="C545" s="34" t="s">
        <v>697</v>
      </c>
      <c r="D545" s="35" t="s">
        <v>698</v>
      </c>
      <c r="E545" s="36" t="s">
        <v>699</v>
      </c>
      <c r="F545" s="16"/>
      <c r="G545" s="33" t="s">
        <v>1294</v>
      </c>
      <c r="H545" s="34" t="s">
        <v>697</v>
      </c>
      <c r="I545" s="35" t="s">
        <v>698</v>
      </c>
      <c r="J545" s="36" t="s">
        <v>699</v>
      </c>
      <c r="K545" s="16"/>
      <c r="L545" s="33" t="s">
        <v>1295</v>
      </c>
      <c r="M545" s="34" t="s">
        <v>697</v>
      </c>
      <c r="N545" s="35" t="s">
        <v>698</v>
      </c>
      <c r="O545" s="36" t="s">
        <v>699</v>
      </c>
      <c r="P545" s="16"/>
    </row>
    <row r="546" spans="2:16" ht="15.6" x14ac:dyDescent="0.3">
      <c r="B546" s="19" t="s">
        <v>66</v>
      </c>
      <c r="C546" s="38"/>
      <c r="D546" s="19"/>
      <c r="E546" s="37">
        <f>SUM(E547:E561)+0.1</f>
        <v>6188.0000000000009</v>
      </c>
      <c r="F546" s="16"/>
      <c r="G546" s="19" t="s">
        <v>3</v>
      </c>
      <c r="H546" s="40"/>
      <c r="I546" s="19"/>
      <c r="J546" s="37">
        <f>SUM(J547:J561)+0.1</f>
        <v>3576.7000000000003</v>
      </c>
      <c r="K546" s="16"/>
      <c r="L546" s="19" t="s">
        <v>347</v>
      </c>
      <c r="M546" s="38"/>
      <c r="N546" s="19"/>
      <c r="O546" s="37">
        <f>SUM(O547:O561)</f>
        <v>770.3</v>
      </c>
      <c r="P546" s="16"/>
    </row>
    <row r="547" spans="2:16" ht="15.6" x14ac:dyDescent="0.3">
      <c r="B547" s="3" t="s">
        <v>1249</v>
      </c>
      <c r="C547" s="38">
        <v>32481</v>
      </c>
      <c r="D547" s="41" t="s">
        <v>1250</v>
      </c>
      <c r="E547" s="39">
        <v>1689.7</v>
      </c>
      <c r="F547" s="18"/>
      <c r="G547" s="3" t="s">
        <v>1296</v>
      </c>
      <c r="H547" s="38">
        <v>32685</v>
      </c>
      <c r="I547" s="41" t="s">
        <v>957</v>
      </c>
      <c r="J547" s="39">
        <v>1777</v>
      </c>
      <c r="K547" s="18"/>
      <c r="L547" s="3" t="s">
        <v>1297</v>
      </c>
      <c r="M547" s="38">
        <v>33277</v>
      </c>
      <c r="N547" s="41" t="s">
        <v>1298</v>
      </c>
      <c r="O547" s="39">
        <v>591.29999999999995</v>
      </c>
      <c r="P547" s="18"/>
    </row>
    <row r="548" spans="2:16" ht="15.6" x14ac:dyDescent="0.3">
      <c r="B548" s="3" t="s">
        <v>1254</v>
      </c>
      <c r="C548" s="38">
        <v>32129</v>
      </c>
      <c r="D548" s="41" t="s">
        <v>1250</v>
      </c>
      <c r="E548" s="39">
        <v>1621.3</v>
      </c>
      <c r="F548" s="18"/>
      <c r="G548" s="3" t="s">
        <v>1299</v>
      </c>
      <c r="H548" s="38">
        <v>32113</v>
      </c>
      <c r="I548" s="41" t="s">
        <v>957</v>
      </c>
      <c r="J548" s="39">
        <v>601.29999999999995</v>
      </c>
      <c r="K548" s="18"/>
      <c r="L548" s="3" t="s">
        <v>1300</v>
      </c>
      <c r="M548" s="38">
        <v>32239</v>
      </c>
      <c r="N548" s="41"/>
      <c r="O548" s="39">
        <v>70.7</v>
      </c>
      <c r="P548" s="18"/>
    </row>
    <row r="549" spans="2:16" ht="15.6" x14ac:dyDescent="0.3">
      <c r="B549" s="3" t="s">
        <v>1127</v>
      </c>
      <c r="C549" s="38">
        <v>31531</v>
      </c>
      <c r="D549" s="41" t="s">
        <v>1128</v>
      </c>
      <c r="E549" s="39">
        <v>1350.3</v>
      </c>
      <c r="F549" s="18"/>
      <c r="G549" s="3" t="s">
        <v>1301</v>
      </c>
      <c r="H549" s="38">
        <v>32531</v>
      </c>
      <c r="I549" s="41" t="s">
        <v>957</v>
      </c>
      <c r="J549" s="39">
        <v>523</v>
      </c>
      <c r="K549" s="18"/>
      <c r="L549" s="3" t="s">
        <v>1302</v>
      </c>
      <c r="M549" s="38">
        <v>31450</v>
      </c>
      <c r="N549" s="41"/>
      <c r="O549" s="39">
        <v>60</v>
      </c>
      <c r="P549" s="18"/>
    </row>
    <row r="550" spans="2:16" ht="15.6" x14ac:dyDescent="0.3">
      <c r="B550" s="3" t="s">
        <v>1257</v>
      </c>
      <c r="C550" s="38">
        <v>31881</v>
      </c>
      <c r="D550" s="41" t="s">
        <v>1258</v>
      </c>
      <c r="E550" s="39">
        <v>992.3</v>
      </c>
      <c r="F550" s="18"/>
      <c r="G550" s="3" t="s">
        <v>1303</v>
      </c>
      <c r="H550" s="38">
        <v>31612</v>
      </c>
      <c r="I550" s="41" t="s">
        <v>1304</v>
      </c>
      <c r="J550" s="39">
        <v>370.3</v>
      </c>
      <c r="K550" s="18"/>
      <c r="L550" s="3" t="s">
        <v>1305</v>
      </c>
      <c r="M550" s="38">
        <v>32987</v>
      </c>
      <c r="N550" s="41"/>
      <c r="O550" s="39">
        <v>31.3</v>
      </c>
      <c r="P550" s="18"/>
    </row>
    <row r="551" spans="2:16" ht="15.6" x14ac:dyDescent="0.3">
      <c r="B551" s="3" t="s">
        <v>1261</v>
      </c>
      <c r="C551" s="38">
        <v>31780</v>
      </c>
      <c r="D551" s="41"/>
      <c r="E551" s="39">
        <v>205</v>
      </c>
      <c r="F551" s="18"/>
      <c r="G551" s="3" t="s">
        <v>1306</v>
      </c>
      <c r="H551" s="38">
        <v>31911</v>
      </c>
      <c r="I551" s="41"/>
      <c r="J551" s="39">
        <v>154.30000000000001</v>
      </c>
      <c r="K551" s="18"/>
      <c r="L551" s="3" t="s">
        <v>1307</v>
      </c>
      <c r="M551" s="38">
        <v>31709</v>
      </c>
      <c r="N551" s="41"/>
      <c r="O551" s="39">
        <v>17</v>
      </c>
      <c r="P551" s="18"/>
    </row>
    <row r="552" spans="2:16" ht="15.6" x14ac:dyDescent="0.3">
      <c r="B552" s="3" t="s">
        <v>1264</v>
      </c>
      <c r="C552" s="38">
        <v>32596</v>
      </c>
      <c r="D552" s="41"/>
      <c r="E552" s="39">
        <v>186.3</v>
      </c>
      <c r="F552" s="18"/>
      <c r="G552" s="3" t="s">
        <v>1192</v>
      </c>
      <c r="H552" s="38">
        <v>32266</v>
      </c>
      <c r="I552" s="41"/>
      <c r="J552" s="39">
        <v>117.7</v>
      </c>
      <c r="K552" s="18"/>
      <c r="L552" s="3" t="s">
        <v>1308</v>
      </c>
      <c r="M552" s="38">
        <v>31604</v>
      </c>
      <c r="O552" s="39"/>
      <c r="P552" s="18"/>
    </row>
    <row r="553" spans="2:16" ht="15.6" x14ac:dyDescent="0.3">
      <c r="B553" s="3" t="s">
        <v>1267</v>
      </c>
      <c r="C553" s="38">
        <v>31931</v>
      </c>
      <c r="D553" s="2" t="s">
        <v>1250</v>
      </c>
      <c r="E553" s="39">
        <v>97.7</v>
      </c>
      <c r="F553" s="18"/>
      <c r="G553" s="3" t="s">
        <v>1309</v>
      </c>
      <c r="H553" s="38">
        <v>31867</v>
      </c>
      <c r="I553" s="41"/>
      <c r="J553" s="39">
        <v>28</v>
      </c>
      <c r="K553" s="18"/>
      <c r="L553" s="3" t="s">
        <v>1310</v>
      </c>
      <c r="M553" s="38">
        <v>32783</v>
      </c>
      <c r="O553" s="39"/>
      <c r="P553" s="18"/>
    </row>
    <row r="554" spans="2:16" ht="15.6" x14ac:dyDescent="0.3">
      <c r="B554" s="3" t="s">
        <v>1273</v>
      </c>
      <c r="C554" s="38">
        <v>31935</v>
      </c>
      <c r="D554" s="41" t="s">
        <v>1258</v>
      </c>
      <c r="E554" s="39">
        <v>34</v>
      </c>
      <c r="F554" s="18"/>
      <c r="G554" s="3" t="s">
        <v>1311</v>
      </c>
      <c r="H554" s="38">
        <v>32977</v>
      </c>
      <c r="I554" s="41" t="s">
        <v>957</v>
      </c>
      <c r="J554" s="39">
        <v>2.7</v>
      </c>
      <c r="K554" s="18"/>
      <c r="L554" s="3" t="s">
        <v>1312</v>
      </c>
      <c r="M554" s="38">
        <v>32084</v>
      </c>
      <c r="O554" s="39"/>
      <c r="P554" s="18"/>
    </row>
    <row r="555" spans="2:16" ht="15.6" x14ac:dyDescent="0.3">
      <c r="B555" s="3" t="s">
        <v>1276</v>
      </c>
      <c r="C555" s="38">
        <v>31884</v>
      </c>
      <c r="D555" s="41" t="s">
        <v>1277</v>
      </c>
      <c r="E555" s="39">
        <v>11.3</v>
      </c>
      <c r="F555" s="18"/>
      <c r="G555" s="3" t="s">
        <v>1313</v>
      </c>
      <c r="H555" s="38">
        <v>31808</v>
      </c>
      <c r="I555" s="41"/>
      <c r="J555" s="39">
        <v>2.2999999999999998</v>
      </c>
      <c r="K555" s="18"/>
      <c r="L555" s="3" t="s">
        <v>1314</v>
      </c>
      <c r="M555" s="38">
        <v>32511</v>
      </c>
      <c r="O555" s="39"/>
      <c r="P555" s="18"/>
    </row>
    <row r="556" spans="2:16" ht="15.6" x14ac:dyDescent="0.3">
      <c r="B556" s="3" t="s">
        <v>1315</v>
      </c>
      <c r="C556" s="38">
        <v>33134</v>
      </c>
      <c r="E556" s="39"/>
      <c r="F556" s="18"/>
      <c r="G556" s="3" t="s">
        <v>1193</v>
      </c>
      <c r="H556" s="38">
        <v>31688</v>
      </c>
      <c r="I556" s="3" t="s">
        <v>1185</v>
      </c>
      <c r="J556" s="39"/>
      <c r="K556" s="18"/>
      <c r="L556" s="3" t="s">
        <v>1316</v>
      </c>
      <c r="M556" s="38" t="s">
        <v>1317</v>
      </c>
      <c r="O556" s="39"/>
      <c r="P556" s="18"/>
    </row>
    <row r="557" spans="2:16" ht="15.6" x14ac:dyDescent="0.3">
      <c r="B557" s="3" t="s">
        <v>1318</v>
      </c>
      <c r="C557" s="38">
        <v>32902</v>
      </c>
      <c r="D557" s="3" t="s">
        <v>1250</v>
      </c>
      <c r="E557" s="39"/>
      <c r="F557" s="18"/>
      <c r="G557" s="3" t="s">
        <v>1319</v>
      </c>
      <c r="H557" s="38">
        <v>32345</v>
      </c>
      <c r="I557" s="41"/>
      <c r="J557" s="39"/>
      <c r="K557" s="18"/>
      <c r="L557" s="3" t="s">
        <v>1320</v>
      </c>
      <c r="M557" s="38">
        <v>32271</v>
      </c>
      <c r="O557" s="39"/>
      <c r="P557" s="18"/>
    </row>
    <row r="558" spans="2:16" ht="15.6" x14ac:dyDescent="0.3">
      <c r="B558" s="3" t="s">
        <v>1282</v>
      </c>
      <c r="C558" s="38">
        <v>31975</v>
      </c>
      <c r="E558" s="39"/>
      <c r="F558" s="18"/>
      <c r="G558" s="3" t="s">
        <v>1321</v>
      </c>
      <c r="H558" s="38">
        <v>32156</v>
      </c>
      <c r="J558" s="39"/>
      <c r="K558" s="18"/>
      <c r="L558" s="3" t="s">
        <v>1322</v>
      </c>
      <c r="M558" s="38"/>
      <c r="O558" s="39"/>
      <c r="P558" s="18"/>
    </row>
    <row r="559" spans="2:16" ht="15.6" x14ac:dyDescent="0.3">
      <c r="B559" s="3" t="s">
        <v>1284</v>
      </c>
      <c r="C559" s="38">
        <v>31902</v>
      </c>
      <c r="E559" s="39"/>
      <c r="F559" s="18"/>
      <c r="G559" s="3" t="s">
        <v>1323</v>
      </c>
      <c r="H559" s="38">
        <v>31989</v>
      </c>
      <c r="I559" s="3" t="s">
        <v>1304</v>
      </c>
      <c r="J559" s="39"/>
      <c r="K559" s="18"/>
      <c r="M559" s="38"/>
      <c r="O559" s="39"/>
      <c r="P559" s="18"/>
    </row>
    <row r="560" spans="2:16" ht="15.6" x14ac:dyDescent="0.3">
      <c r="B560" s="3" t="s">
        <v>1324</v>
      </c>
      <c r="C560" s="38">
        <v>32264</v>
      </c>
      <c r="E560" s="39"/>
      <c r="F560" s="18"/>
      <c r="G560" s="3" t="s">
        <v>1325</v>
      </c>
      <c r="H560" s="38">
        <v>32029</v>
      </c>
      <c r="J560" s="39"/>
      <c r="K560" s="18"/>
      <c r="M560" s="38"/>
      <c r="O560" s="39"/>
      <c r="P560" s="18"/>
    </row>
    <row r="561" spans="2:16" ht="15.6" x14ac:dyDescent="0.3">
      <c r="B561" s="3" t="s">
        <v>1287</v>
      </c>
      <c r="C561" s="38">
        <v>32068</v>
      </c>
      <c r="E561" s="39"/>
      <c r="F561" s="18"/>
      <c r="G561" s="3" t="s">
        <v>1326</v>
      </c>
      <c r="H561" s="38">
        <v>31823</v>
      </c>
      <c r="J561" s="39"/>
      <c r="K561" s="18"/>
      <c r="M561" s="38"/>
      <c r="O561" s="39"/>
      <c r="P561" s="18"/>
    </row>
    <row r="562" spans="2:16" ht="15.6" x14ac:dyDescent="0.3">
      <c r="B562" s="3" t="s">
        <v>1327</v>
      </c>
      <c r="C562" s="38">
        <v>32217</v>
      </c>
      <c r="D562" s="3" t="s">
        <v>1258</v>
      </c>
      <c r="E562" s="39"/>
      <c r="F562" s="18"/>
      <c r="G562" s="3" t="s">
        <v>1328</v>
      </c>
      <c r="H562" s="38">
        <v>31547</v>
      </c>
      <c r="J562" s="39"/>
      <c r="K562" s="18"/>
      <c r="M562" s="38"/>
      <c r="O562" s="39"/>
      <c r="P562" s="18"/>
    </row>
    <row r="563" spans="2:16" ht="15.6" x14ac:dyDescent="0.3">
      <c r="B563" s="3" t="s">
        <v>1329</v>
      </c>
      <c r="C563" s="38">
        <v>32950</v>
      </c>
      <c r="E563" s="39"/>
      <c r="F563" s="18"/>
      <c r="G563" s="3" t="s">
        <v>1330</v>
      </c>
      <c r="H563" s="38"/>
      <c r="J563" s="39"/>
      <c r="K563" s="18"/>
      <c r="M563" s="38"/>
      <c r="O563" s="39"/>
      <c r="P563" s="18"/>
    </row>
    <row r="564" spans="2:16" ht="15.6" x14ac:dyDescent="0.3">
      <c r="B564" s="3" t="s">
        <v>1292</v>
      </c>
      <c r="C564" s="38"/>
      <c r="E564" s="39"/>
      <c r="F564" s="18"/>
      <c r="H564" s="38"/>
      <c r="J564" s="39"/>
      <c r="K564" s="18"/>
      <c r="M564" s="38"/>
      <c r="O564" s="39"/>
      <c r="P564" s="18"/>
    </row>
    <row r="565" spans="2:16" ht="15.6" x14ac:dyDescent="0.3">
      <c r="C565" s="38"/>
      <c r="E565" s="39"/>
      <c r="F565" s="18"/>
      <c r="H565" s="38"/>
      <c r="J565" s="39"/>
      <c r="K565" s="18"/>
      <c r="M565" s="38"/>
      <c r="O565" s="39"/>
      <c r="P565" s="18"/>
    </row>
    <row r="566" spans="2:16" ht="15.6" x14ac:dyDescent="0.3">
      <c r="C566" s="38"/>
      <c r="E566" s="39"/>
      <c r="F566" s="18"/>
      <c r="H566" s="38"/>
      <c r="J566" s="39"/>
      <c r="K566" s="18"/>
      <c r="M566" s="38"/>
      <c r="O566" s="39"/>
      <c r="P566" s="18"/>
    </row>
    <row r="567" spans="2:16" ht="15.6" x14ac:dyDescent="0.3">
      <c r="B567" s="33" t="s">
        <v>1331</v>
      </c>
      <c r="C567" s="34" t="s">
        <v>697</v>
      </c>
      <c r="D567" s="35" t="s">
        <v>698</v>
      </c>
      <c r="E567" s="36" t="s">
        <v>699</v>
      </c>
      <c r="F567" s="16"/>
      <c r="G567" s="33" t="s">
        <v>1332</v>
      </c>
      <c r="H567" s="34" t="s">
        <v>697</v>
      </c>
      <c r="I567" s="35" t="s">
        <v>698</v>
      </c>
      <c r="J567" s="36" t="s">
        <v>699</v>
      </c>
      <c r="K567" s="16"/>
      <c r="L567" s="33" t="s">
        <v>1333</v>
      </c>
      <c r="M567" s="34" t="s">
        <v>697</v>
      </c>
      <c r="N567" s="35" t="s">
        <v>698</v>
      </c>
      <c r="O567" s="36" t="s">
        <v>699</v>
      </c>
      <c r="P567" s="16"/>
    </row>
    <row r="568" spans="2:16" ht="15.6" x14ac:dyDescent="0.3">
      <c r="B568" s="19" t="s">
        <v>66</v>
      </c>
      <c r="C568" s="38"/>
      <c r="D568" s="19"/>
      <c r="E568" s="37">
        <f>SUM(E569:E583)+0.1</f>
        <v>5951.7000000000007</v>
      </c>
      <c r="F568" s="16"/>
      <c r="G568" s="19" t="s">
        <v>57</v>
      </c>
      <c r="H568" s="40"/>
      <c r="I568" s="19"/>
      <c r="J568" s="37">
        <f>SUM(J569:J583)-0.1</f>
        <v>3344</v>
      </c>
      <c r="K568" s="16"/>
      <c r="L568" s="19" t="s">
        <v>68</v>
      </c>
      <c r="M568" s="38"/>
      <c r="N568" s="19"/>
      <c r="O568" s="37">
        <f>SUM(O569:O583)</f>
        <v>5020.3</v>
      </c>
      <c r="P568" s="16"/>
    </row>
    <row r="569" spans="2:16" ht="15.6" x14ac:dyDescent="0.3">
      <c r="B569" s="3" t="s">
        <v>1249</v>
      </c>
      <c r="C569" s="38">
        <v>32481</v>
      </c>
      <c r="D569" s="41" t="s">
        <v>1250</v>
      </c>
      <c r="E569" s="39">
        <v>1689.7</v>
      </c>
      <c r="F569" s="18"/>
      <c r="G569" s="3" t="s">
        <v>1334</v>
      </c>
      <c r="H569" s="38">
        <v>32681</v>
      </c>
      <c r="I569" s="41" t="s">
        <v>1335</v>
      </c>
      <c r="J569" s="39">
        <v>1412.7</v>
      </c>
      <c r="K569" s="18"/>
      <c r="L569" s="3" t="s">
        <v>1129</v>
      </c>
      <c r="M569" s="38">
        <v>31899</v>
      </c>
      <c r="N569" s="41" t="s">
        <v>1130</v>
      </c>
      <c r="O569" s="39">
        <v>1018</v>
      </c>
      <c r="P569" s="18"/>
    </row>
    <row r="570" spans="2:16" ht="15.6" x14ac:dyDescent="0.3">
      <c r="B570" s="3" t="s">
        <v>1254</v>
      </c>
      <c r="C570" s="38">
        <v>32129</v>
      </c>
      <c r="D570" s="41" t="s">
        <v>1250</v>
      </c>
      <c r="E570" s="39">
        <v>1621.3</v>
      </c>
      <c r="F570" s="18"/>
      <c r="G570" s="3" t="s">
        <v>1336</v>
      </c>
      <c r="H570" s="38">
        <v>32755</v>
      </c>
      <c r="I570" s="41" t="s">
        <v>1335</v>
      </c>
      <c r="J570" s="39">
        <v>574.70000000000005</v>
      </c>
      <c r="K570" s="18"/>
      <c r="L570" s="3" t="s">
        <v>1337</v>
      </c>
      <c r="M570" s="38">
        <v>32945</v>
      </c>
      <c r="N570" s="41" t="s">
        <v>1130</v>
      </c>
      <c r="O570" s="39">
        <v>1000.3</v>
      </c>
      <c r="P570" s="18"/>
    </row>
    <row r="571" spans="2:16" ht="15.6" x14ac:dyDescent="0.3">
      <c r="B571" s="3" t="s">
        <v>1257</v>
      </c>
      <c r="C571" s="38">
        <v>31881</v>
      </c>
      <c r="D571" s="41" t="s">
        <v>1258</v>
      </c>
      <c r="E571" s="39">
        <v>992.3</v>
      </c>
      <c r="F571" s="18"/>
      <c r="G571" s="3" t="s">
        <v>1338</v>
      </c>
      <c r="H571" s="38">
        <v>32418</v>
      </c>
      <c r="I571" s="41" t="s">
        <v>1339</v>
      </c>
      <c r="J571" s="39">
        <v>468.3</v>
      </c>
      <c r="K571" s="18"/>
      <c r="L571" s="3" t="s">
        <v>1340</v>
      </c>
      <c r="M571" s="38">
        <v>33787</v>
      </c>
      <c r="N571" s="41" t="s">
        <v>1130</v>
      </c>
      <c r="O571" s="39">
        <v>934.7</v>
      </c>
      <c r="P571" s="18"/>
    </row>
    <row r="572" spans="2:16" ht="15.6" x14ac:dyDescent="0.3">
      <c r="B572" s="3" t="s">
        <v>1186</v>
      </c>
      <c r="C572" s="38">
        <v>32488</v>
      </c>
      <c r="D572" s="41" t="s">
        <v>1130</v>
      </c>
      <c r="E572" s="39">
        <v>834</v>
      </c>
      <c r="F572" s="18"/>
      <c r="G572" s="3" t="s">
        <v>1341</v>
      </c>
      <c r="H572" s="38">
        <v>32609</v>
      </c>
      <c r="I572" s="41" t="s">
        <v>1335</v>
      </c>
      <c r="J572" s="39">
        <v>320</v>
      </c>
      <c r="K572" s="18"/>
      <c r="L572" s="3" t="s">
        <v>1342</v>
      </c>
      <c r="M572" s="38">
        <v>32621</v>
      </c>
      <c r="N572" s="41" t="s">
        <v>1130</v>
      </c>
      <c r="O572" s="39">
        <v>747.3</v>
      </c>
      <c r="P572" s="18"/>
    </row>
    <row r="573" spans="2:16" ht="15.6" x14ac:dyDescent="0.3">
      <c r="B573" s="3" t="s">
        <v>1343</v>
      </c>
      <c r="C573" s="38">
        <v>32874</v>
      </c>
      <c r="D573" s="41" t="s">
        <v>1258</v>
      </c>
      <c r="E573" s="39">
        <v>261</v>
      </c>
      <c r="F573" s="18"/>
      <c r="G573" s="3" t="s">
        <v>1344</v>
      </c>
      <c r="H573" s="38">
        <v>32892</v>
      </c>
      <c r="I573" s="41" t="s">
        <v>1335</v>
      </c>
      <c r="J573" s="39">
        <v>270.7</v>
      </c>
      <c r="K573" s="18"/>
      <c r="L573" s="3" t="s">
        <v>1216</v>
      </c>
      <c r="M573" s="38">
        <v>31861</v>
      </c>
      <c r="N573" s="41" t="s">
        <v>1130</v>
      </c>
      <c r="O573" s="39">
        <v>436</v>
      </c>
      <c r="P573" s="18"/>
    </row>
    <row r="574" spans="2:16" ht="15.6" x14ac:dyDescent="0.3">
      <c r="B574" s="3" t="s">
        <v>1261</v>
      </c>
      <c r="C574" s="38">
        <v>31780</v>
      </c>
      <c r="D574" s="41"/>
      <c r="E574" s="39">
        <v>205</v>
      </c>
      <c r="F574" s="18"/>
      <c r="G574" s="3" t="s">
        <v>1345</v>
      </c>
      <c r="H574" s="38">
        <v>33304</v>
      </c>
      <c r="I574" s="41" t="s">
        <v>1335</v>
      </c>
      <c r="J574" s="39">
        <v>205</v>
      </c>
      <c r="K574" s="18"/>
      <c r="L574" s="3" t="s">
        <v>1346</v>
      </c>
      <c r="M574" s="38">
        <v>33082</v>
      </c>
      <c r="N574" s="41" t="s">
        <v>1130</v>
      </c>
      <c r="O574" s="39">
        <v>397.3</v>
      </c>
      <c r="P574" s="18"/>
    </row>
    <row r="575" spans="2:16" ht="15.6" x14ac:dyDescent="0.3">
      <c r="B575" s="3" t="s">
        <v>1264</v>
      </c>
      <c r="C575" s="38">
        <v>32596</v>
      </c>
      <c r="D575" s="41"/>
      <c r="E575" s="39">
        <v>186.3</v>
      </c>
      <c r="F575" s="18"/>
      <c r="G575" s="3" t="s">
        <v>1300</v>
      </c>
      <c r="H575" s="38">
        <v>32239</v>
      </c>
      <c r="I575" s="41"/>
      <c r="J575" s="39">
        <v>70.7</v>
      </c>
      <c r="K575" s="18"/>
      <c r="L575" s="3" t="s">
        <v>1347</v>
      </c>
      <c r="M575" s="38">
        <v>31797</v>
      </c>
      <c r="N575" s="41" t="s">
        <v>1348</v>
      </c>
      <c r="O575" s="39">
        <v>364.7</v>
      </c>
      <c r="P575" s="18"/>
    </row>
    <row r="576" spans="2:16" ht="15.6" x14ac:dyDescent="0.3">
      <c r="B576" s="3" t="s">
        <v>1267</v>
      </c>
      <c r="C576" s="38">
        <v>31931</v>
      </c>
      <c r="D576" s="2" t="s">
        <v>1250</v>
      </c>
      <c r="E576" s="39">
        <v>97.7</v>
      </c>
      <c r="F576" s="18"/>
      <c r="G576" s="3" t="s">
        <v>1349</v>
      </c>
      <c r="H576" s="38">
        <v>32302</v>
      </c>
      <c r="I576" s="41"/>
      <c r="J576" s="39">
        <v>22</v>
      </c>
      <c r="K576" s="18"/>
      <c r="L576" s="3" t="s">
        <v>1350</v>
      </c>
      <c r="M576" s="38">
        <v>33088</v>
      </c>
      <c r="N576" s="41"/>
      <c r="O576" s="39">
        <v>96.3</v>
      </c>
      <c r="P576" s="18"/>
    </row>
    <row r="577" spans="2:16" ht="15.6" x14ac:dyDescent="0.3">
      <c r="B577" s="3" t="s">
        <v>1273</v>
      </c>
      <c r="C577" s="38">
        <v>31935</v>
      </c>
      <c r="D577" s="41" t="s">
        <v>1258</v>
      </c>
      <c r="E577" s="39">
        <v>34</v>
      </c>
      <c r="F577" s="18"/>
      <c r="G577" s="3" t="s">
        <v>1351</v>
      </c>
      <c r="H577" s="38">
        <v>33166</v>
      </c>
      <c r="I577" s="3" t="s">
        <v>1335</v>
      </c>
      <c r="J577" s="39"/>
      <c r="K577" s="18"/>
      <c r="L577" s="3" t="s">
        <v>1228</v>
      </c>
      <c r="M577" s="38">
        <v>32207</v>
      </c>
      <c r="N577" s="41" t="s">
        <v>1229</v>
      </c>
      <c r="O577" s="39">
        <v>25.7</v>
      </c>
      <c r="P577" s="18"/>
    </row>
    <row r="578" spans="2:16" ht="15.6" x14ac:dyDescent="0.3">
      <c r="B578" s="3" t="s">
        <v>1352</v>
      </c>
      <c r="C578" s="38">
        <v>32971</v>
      </c>
      <c r="D578" s="41"/>
      <c r="E578" s="39">
        <v>19</v>
      </c>
      <c r="F578" s="18"/>
      <c r="G578" s="3" t="s">
        <v>1353</v>
      </c>
      <c r="H578" s="38">
        <v>32066</v>
      </c>
      <c r="J578" s="39"/>
      <c r="K578" s="18"/>
      <c r="L578" s="3" t="s">
        <v>1354</v>
      </c>
      <c r="M578" s="38">
        <v>32021</v>
      </c>
      <c r="N578" s="3" t="s">
        <v>1355</v>
      </c>
      <c r="O578" s="39"/>
      <c r="P578" s="18"/>
    </row>
    <row r="579" spans="2:16" ht="15.6" x14ac:dyDescent="0.3">
      <c r="B579" s="3" t="s">
        <v>1276</v>
      </c>
      <c r="C579" s="38">
        <v>31884</v>
      </c>
      <c r="D579" s="41" t="s">
        <v>1277</v>
      </c>
      <c r="E579" s="39">
        <v>11.3</v>
      </c>
      <c r="F579" s="18"/>
      <c r="G579" s="3" t="s">
        <v>1356</v>
      </c>
      <c r="H579" s="38">
        <v>32526</v>
      </c>
      <c r="J579" s="39"/>
      <c r="K579" s="18"/>
      <c r="L579" s="3" t="s">
        <v>1357</v>
      </c>
      <c r="M579" s="38">
        <v>31853</v>
      </c>
      <c r="O579" s="39"/>
      <c r="P579" s="18"/>
    </row>
    <row r="580" spans="2:16" ht="15.6" x14ac:dyDescent="0.3">
      <c r="B580" s="3" t="s">
        <v>1318</v>
      </c>
      <c r="C580" s="38">
        <v>32902</v>
      </c>
      <c r="D580" s="3" t="s">
        <v>1250</v>
      </c>
      <c r="E580" s="39"/>
      <c r="F580" s="18"/>
      <c r="G580" s="3" t="s">
        <v>1358</v>
      </c>
      <c r="H580" s="38">
        <v>32393</v>
      </c>
      <c r="J580" s="39"/>
      <c r="K580" s="18"/>
      <c r="L580" s="3" t="s">
        <v>1359</v>
      </c>
      <c r="M580" s="38">
        <v>32285</v>
      </c>
      <c r="O580" s="39"/>
      <c r="P580" s="18"/>
    </row>
    <row r="581" spans="2:16" ht="15.6" x14ac:dyDescent="0.3">
      <c r="B581" s="3" t="s">
        <v>1282</v>
      </c>
      <c r="C581" s="38">
        <v>31975</v>
      </c>
      <c r="E581" s="39"/>
      <c r="F581" s="18"/>
      <c r="G581" s="3" t="s">
        <v>1360</v>
      </c>
      <c r="H581" s="38">
        <v>32230</v>
      </c>
      <c r="J581" s="39"/>
      <c r="K581" s="18"/>
      <c r="L581" s="3" t="s">
        <v>1361</v>
      </c>
      <c r="M581" s="38">
        <v>31848</v>
      </c>
      <c r="O581" s="39"/>
      <c r="P581" s="18"/>
    </row>
    <row r="582" spans="2:16" ht="15.6" x14ac:dyDescent="0.3">
      <c r="B582" s="3" t="s">
        <v>1284</v>
      </c>
      <c r="C582" s="38">
        <v>31902</v>
      </c>
      <c r="E582" s="39"/>
      <c r="F582" s="18"/>
      <c r="G582" s="3" t="s">
        <v>1362</v>
      </c>
      <c r="H582" s="38">
        <v>32260</v>
      </c>
      <c r="J582" s="39"/>
      <c r="K582" s="18"/>
      <c r="L582" s="3" t="s">
        <v>1239</v>
      </c>
      <c r="M582" s="38">
        <v>32676</v>
      </c>
      <c r="N582" s="3" t="s">
        <v>1130</v>
      </c>
      <c r="O582" s="39"/>
      <c r="P582" s="18"/>
    </row>
    <row r="583" spans="2:16" ht="15.6" x14ac:dyDescent="0.3">
      <c r="B583" s="3" t="s">
        <v>1363</v>
      </c>
      <c r="C583" s="38">
        <v>33599</v>
      </c>
      <c r="D583" s="3" t="s">
        <v>1250</v>
      </c>
      <c r="E583" s="39"/>
      <c r="F583" s="18"/>
      <c r="G583" s="3" t="s">
        <v>1364</v>
      </c>
      <c r="H583" s="38"/>
      <c r="J583" s="39"/>
      <c r="K583" s="18"/>
      <c r="L583" s="3" t="s">
        <v>1365</v>
      </c>
      <c r="M583" s="38">
        <v>32562</v>
      </c>
      <c r="O583" s="39"/>
      <c r="P583" s="18"/>
    </row>
    <row r="584" spans="2:16" ht="15.6" x14ac:dyDescent="0.3">
      <c r="B584" s="3" t="s">
        <v>1287</v>
      </c>
      <c r="C584" s="38">
        <v>32068</v>
      </c>
      <c r="E584" s="39"/>
      <c r="F584" s="18"/>
      <c r="H584" s="38"/>
      <c r="J584" s="39"/>
      <c r="K584" s="18"/>
      <c r="L584" s="3" t="s">
        <v>1366</v>
      </c>
      <c r="M584" s="38">
        <v>31895</v>
      </c>
      <c r="O584" s="39"/>
      <c r="P584" s="18"/>
    </row>
    <row r="585" spans="2:16" ht="15.6" x14ac:dyDescent="0.3">
      <c r="B585" s="3" t="s">
        <v>1367</v>
      </c>
      <c r="C585" s="38">
        <v>32997</v>
      </c>
      <c r="D585" s="3" t="s">
        <v>1258</v>
      </c>
      <c r="E585" s="39"/>
      <c r="F585" s="18"/>
      <c r="H585" s="38"/>
      <c r="J585" s="39"/>
      <c r="K585" s="18"/>
      <c r="L585" s="3" t="s">
        <v>1368</v>
      </c>
      <c r="M585" s="38"/>
      <c r="O585" s="39"/>
      <c r="P585" s="18"/>
    </row>
    <row r="586" spans="2:16" ht="15.6" x14ac:dyDescent="0.3">
      <c r="B586" s="3" t="s">
        <v>1327</v>
      </c>
      <c r="C586" s="38">
        <v>32217</v>
      </c>
      <c r="D586" s="3" t="s">
        <v>1258</v>
      </c>
      <c r="E586" s="39"/>
      <c r="F586" s="18"/>
      <c r="H586" s="38"/>
      <c r="J586" s="39"/>
      <c r="K586" s="18"/>
      <c r="L586" s="3" t="s">
        <v>1369</v>
      </c>
      <c r="M586" s="38"/>
      <c r="O586" s="39"/>
      <c r="P586" s="18"/>
    </row>
    <row r="587" spans="2:16" ht="15.6" x14ac:dyDescent="0.3">
      <c r="B587" s="3" t="s">
        <v>1329</v>
      </c>
      <c r="C587" s="38">
        <v>32950</v>
      </c>
      <c r="E587" s="39"/>
      <c r="F587" s="18"/>
      <c r="H587" s="38"/>
      <c r="J587" s="39"/>
      <c r="K587" s="18"/>
      <c r="M587" s="38"/>
      <c r="O587" s="39"/>
      <c r="P587" s="18"/>
    </row>
    <row r="588" spans="2:16" ht="15.6" x14ac:dyDescent="0.3">
      <c r="B588" s="3" t="s">
        <v>1292</v>
      </c>
      <c r="C588" s="38"/>
      <c r="E588" s="39"/>
      <c r="F588" s="18"/>
      <c r="H588" s="38"/>
      <c r="J588" s="39"/>
      <c r="K588" s="18"/>
      <c r="M588" s="38"/>
      <c r="O588" s="39"/>
      <c r="P588" s="18"/>
    </row>
    <row r="589" spans="2:16" ht="15.6" x14ac:dyDescent="0.3">
      <c r="C589" s="38"/>
      <c r="E589" s="39"/>
      <c r="F589" s="18"/>
      <c r="H589" s="38"/>
      <c r="J589" s="39"/>
      <c r="K589" s="18"/>
      <c r="M589" s="38"/>
      <c r="O589" s="39"/>
      <c r="P589" s="18"/>
    </row>
    <row r="590" spans="2:16" ht="15.6" x14ac:dyDescent="0.3">
      <c r="C590" s="38"/>
      <c r="E590" s="39"/>
      <c r="F590" s="18"/>
      <c r="H590" s="38"/>
      <c r="J590" s="39"/>
      <c r="K590" s="18"/>
      <c r="M590" s="38"/>
      <c r="O590" s="39"/>
      <c r="P590" s="18"/>
    </row>
    <row r="591" spans="2:16" ht="15.6" x14ac:dyDescent="0.3">
      <c r="B591" s="33" t="s">
        <v>1370</v>
      </c>
      <c r="C591" s="34" t="s">
        <v>697</v>
      </c>
      <c r="D591" s="35" t="s">
        <v>698</v>
      </c>
      <c r="E591" s="36" t="s">
        <v>699</v>
      </c>
      <c r="F591" s="16"/>
      <c r="G591" s="33" t="s">
        <v>1371</v>
      </c>
      <c r="H591" s="34" t="s">
        <v>697</v>
      </c>
      <c r="I591" s="35" t="s">
        <v>698</v>
      </c>
      <c r="J591" s="36" t="s">
        <v>699</v>
      </c>
      <c r="K591" s="16"/>
      <c r="L591" s="33" t="s">
        <v>1372</v>
      </c>
      <c r="M591" s="34" t="s">
        <v>697</v>
      </c>
      <c r="N591" s="35" t="s">
        <v>698</v>
      </c>
      <c r="O591" s="36" t="s">
        <v>699</v>
      </c>
      <c r="P591" s="16"/>
    </row>
    <row r="592" spans="2:16" ht="15.6" x14ac:dyDescent="0.3">
      <c r="B592" s="19" t="s">
        <v>3</v>
      </c>
      <c r="C592" s="38"/>
      <c r="D592" s="19"/>
      <c r="E592" s="37">
        <f>SUM(E593:E607)-0.1</f>
        <v>4747.2999999999993</v>
      </c>
      <c r="F592" s="16"/>
      <c r="G592" s="19" t="s">
        <v>57</v>
      </c>
      <c r="H592" s="40"/>
      <c r="I592" s="19"/>
      <c r="J592" s="37">
        <f>SUM(J593:J607)</f>
        <v>3294.7000000000003</v>
      </c>
      <c r="K592" s="16"/>
      <c r="L592" s="19" t="s">
        <v>66</v>
      </c>
      <c r="M592" s="38"/>
      <c r="N592" s="19"/>
      <c r="O592" s="37">
        <f>SUM(O593:O607)</f>
        <v>3160.7</v>
      </c>
      <c r="P592" s="16"/>
    </row>
    <row r="593" spans="2:16" ht="15.6" x14ac:dyDescent="0.3">
      <c r="B593" s="3" t="s">
        <v>1296</v>
      </c>
      <c r="C593" s="38">
        <v>32685</v>
      </c>
      <c r="D593" s="41" t="s">
        <v>957</v>
      </c>
      <c r="E593" s="39">
        <v>1777</v>
      </c>
      <c r="F593" s="18"/>
      <c r="G593" s="3" t="s">
        <v>1334</v>
      </c>
      <c r="H593" s="38">
        <v>32681</v>
      </c>
      <c r="I593" s="41" t="s">
        <v>1335</v>
      </c>
      <c r="J593" s="39">
        <v>1412.7</v>
      </c>
      <c r="K593" s="18"/>
      <c r="L593" s="3" t="s">
        <v>1249</v>
      </c>
      <c r="M593" s="38">
        <v>32481</v>
      </c>
      <c r="N593" s="41" t="s">
        <v>1250</v>
      </c>
      <c r="O593" s="39">
        <v>1689.7</v>
      </c>
      <c r="P593" s="18"/>
    </row>
    <row r="594" spans="2:16" ht="15.6" x14ac:dyDescent="0.3">
      <c r="B594" s="3" t="s">
        <v>1373</v>
      </c>
      <c r="C594" s="38">
        <v>32836</v>
      </c>
      <c r="D594" s="41" t="s">
        <v>957</v>
      </c>
      <c r="E594" s="39">
        <v>1065.3</v>
      </c>
      <c r="F594" s="18"/>
      <c r="G594" s="3" t="s">
        <v>1336</v>
      </c>
      <c r="H594" s="38">
        <v>32755</v>
      </c>
      <c r="I594" s="41" t="s">
        <v>1335</v>
      </c>
      <c r="J594" s="39">
        <v>574.70000000000005</v>
      </c>
      <c r="K594" s="18"/>
      <c r="L594" s="3" t="s">
        <v>1186</v>
      </c>
      <c r="M594" s="38">
        <v>32488</v>
      </c>
      <c r="N594" s="41" t="s">
        <v>1130</v>
      </c>
      <c r="O594" s="39">
        <v>834</v>
      </c>
      <c r="P594" s="18"/>
    </row>
    <row r="595" spans="2:16" ht="15.6" x14ac:dyDescent="0.3">
      <c r="B595" s="3" t="s">
        <v>1374</v>
      </c>
      <c r="C595" s="38">
        <v>33823</v>
      </c>
      <c r="D595" s="41" t="s">
        <v>1375</v>
      </c>
      <c r="E595" s="39">
        <v>998</v>
      </c>
      <c r="F595" s="18"/>
      <c r="G595" s="3" t="s">
        <v>1338</v>
      </c>
      <c r="H595" s="38">
        <v>32418</v>
      </c>
      <c r="I595" s="41" t="s">
        <v>1339</v>
      </c>
      <c r="J595" s="39">
        <v>468.3</v>
      </c>
      <c r="K595" s="18"/>
      <c r="L595" s="3" t="s">
        <v>1343</v>
      </c>
      <c r="M595" s="38">
        <v>32874</v>
      </c>
      <c r="N595" s="41" t="s">
        <v>1258</v>
      </c>
      <c r="O595" s="39">
        <v>261</v>
      </c>
      <c r="P595" s="18"/>
    </row>
    <row r="596" spans="2:16" ht="15.6" x14ac:dyDescent="0.3">
      <c r="B596" s="3" t="s">
        <v>1301</v>
      </c>
      <c r="C596" s="38">
        <v>32531</v>
      </c>
      <c r="D596" s="41" t="s">
        <v>957</v>
      </c>
      <c r="E596" s="39">
        <v>523</v>
      </c>
      <c r="F596" s="18"/>
      <c r="G596" s="3" t="s">
        <v>1341</v>
      </c>
      <c r="H596" s="38">
        <v>32609</v>
      </c>
      <c r="I596" s="41" t="s">
        <v>1335</v>
      </c>
      <c r="J596" s="39">
        <v>320</v>
      </c>
      <c r="K596" s="18"/>
      <c r="L596" s="3" t="s">
        <v>1376</v>
      </c>
      <c r="M596" s="38">
        <v>32829</v>
      </c>
      <c r="N596" s="41" t="s">
        <v>1250</v>
      </c>
      <c r="O596" s="39">
        <v>189.7</v>
      </c>
      <c r="P596" s="18"/>
    </row>
    <row r="597" spans="2:16" ht="15.6" x14ac:dyDescent="0.3">
      <c r="B597" s="3" t="s">
        <v>1377</v>
      </c>
      <c r="C597" s="38">
        <v>32665</v>
      </c>
      <c r="D597" s="41" t="s">
        <v>957</v>
      </c>
      <c r="E597" s="39">
        <v>144.30000000000001</v>
      </c>
      <c r="F597" s="18"/>
      <c r="G597" s="3" t="s">
        <v>1344</v>
      </c>
      <c r="H597" s="38">
        <v>32892</v>
      </c>
      <c r="I597" s="41" t="s">
        <v>1335</v>
      </c>
      <c r="J597" s="39">
        <v>270.7</v>
      </c>
      <c r="K597" s="18"/>
      <c r="L597" s="3" t="s">
        <v>1264</v>
      </c>
      <c r="M597" s="38">
        <v>32596</v>
      </c>
      <c r="N597" s="41"/>
      <c r="O597" s="39">
        <v>186.3</v>
      </c>
      <c r="P597" s="18"/>
    </row>
    <row r="598" spans="2:16" ht="15.6" x14ac:dyDescent="0.3">
      <c r="B598" s="3" t="s">
        <v>1192</v>
      </c>
      <c r="C598" s="38">
        <v>32266</v>
      </c>
      <c r="D598" s="41"/>
      <c r="E598" s="39">
        <v>117.7</v>
      </c>
      <c r="F598" s="18"/>
      <c r="G598" s="3" t="s">
        <v>1345</v>
      </c>
      <c r="H598" s="38">
        <v>33304</v>
      </c>
      <c r="I598" s="41" t="s">
        <v>1335</v>
      </c>
      <c r="J598" s="39">
        <v>205</v>
      </c>
      <c r="K598" s="18"/>
      <c r="L598" s="3" t="s">
        <v>1315</v>
      </c>
      <c r="M598" s="38">
        <v>33134</v>
      </c>
      <c r="O598" s="39"/>
      <c r="P598" s="18"/>
    </row>
    <row r="599" spans="2:16" ht="15.6" x14ac:dyDescent="0.3">
      <c r="B599" s="3" t="s">
        <v>1378</v>
      </c>
      <c r="C599" s="38">
        <v>33101</v>
      </c>
      <c r="D599" s="41"/>
      <c r="E599" s="39">
        <v>81.7</v>
      </c>
      <c r="F599" s="18"/>
      <c r="G599" s="3" t="s">
        <v>1379</v>
      </c>
      <c r="H599" s="38">
        <v>33766</v>
      </c>
      <c r="I599" s="41"/>
      <c r="J599" s="39">
        <v>43.3</v>
      </c>
      <c r="K599" s="18"/>
      <c r="L599" s="3" t="s">
        <v>1318</v>
      </c>
      <c r="M599" s="38">
        <v>32902</v>
      </c>
      <c r="N599" s="3" t="s">
        <v>1250</v>
      </c>
      <c r="O599" s="39"/>
      <c r="P599" s="18"/>
    </row>
    <row r="600" spans="2:16" ht="15.6" x14ac:dyDescent="0.3">
      <c r="B600" s="3" t="s">
        <v>1380</v>
      </c>
      <c r="C600" s="38">
        <v>32767</v>
      </c>
      <c r="D600" s="41" t="s">
        <v>957</v>
      </c>
      <c r="E600" s="39">
        <v>35.700000000000003</v>
      </c>
      <c r="F600" s="18"/>
      <c r="G600" s="3" t="s">
        <v>1381</v>
      </c>
      <c r="H600" s="38">
        <v>32223</v>
      </c>
      <c r="J600" s="39"/>
      <c r="K600" s="18"/>
      <c r="L600" s="3" t="s">
        <v>1382</v>
      </c>
      <c r="M600" s="38">
        <v>32409</v>
      </c>
      <c r="O600" s="39"/>
      <c r="P600" s="18"/>
    </row>
    <row r="601" spans="2:16" ht="15.6" x14ac:dyDescent="0.3">
      <c r="B601" s="3" t="s">
        <v>1311</v>
      </c>
      <c r="C601" s="38">
        <v>32977</v>
      </c>
      <c r="D601" s="41" t="s">
        <v>957</v>
      </c>
      <c r="E601" s="39">
        <v>2.7</v>
      </c>
      <c r="F601" s="18"/>
      <c r="G601" s="3" t="s">
        <v>1351</v>
      </c>
      <c r="H601" s="38">
        <v>33166</v>
      </c>
      <c r="I601" s="3" t="s">
        <v>1335</v>
      </c>
      <c r="J601" s="39"/>
      <c r="K601" s="18"/>
      <c r="L601" s="3" t="s">
        <v>1363</v>
      </c>
      <c r="M601" s="38">
        <v>33599</v>
      </c>
      <c r="N601" s="3" t="s">
        <v>1250</v>
      </c>
      <c r="O601" s="39"/>
      <c r="P601" s="18"/>
    </row>
    <row r="602" spans="2:16" ht="15.6" x14ac:dyDescent="0.3">
      <c r="B602" s="3" t="s">
        <v>1383</v>
      </c>
      <c r="C602" s="38">
        <v>32914</v>
      </c>
      <c r="D602" s="41" t="s">
        <v>957</v>
      </c>
      <c r="E602" s="39">
        <v>1.7</v>
      </c>
      <c r="F602" s="18"/>
      <c r="G602" s="3" t="s">
        <v>1356</v>
      </c>
      <c r="H602" s="38">
        <v>32526</v>
      </c>
      <c r="J602" s="39"/>
      <c r="K602" s="18"/>
      <c r="L602" s="3" t="s">
        <v>1384</v>
      </c>
      <c r="M602" s="38">
        <v>32916</v>
      </c>
      <c r="N602" s="3" t="s">
        <v>1258</v>
      </c>
      <c r="O602" s="39"/>
      <c r="P602" s="18"/>
    </row>
    <row r="603" spans="2:16" ht="15.6" x14ac:dyDescent="0.3">
      <c r="B603" s="3" t="s">
        <v>1385</v>
      </c>
      <c r="C603" s="38">
        <v>33265</v>
      </c>
      <c r="D603" s="41"/>
      <c r="E603" s="39">
        <v>0.3</v>
      </c>
      <c r="F603" s="18"/>
      <c r="G603" s="3" t="s">
        <v>1386</v>
      </c>
      <c r="H603" s="38">
        <v>32877</v>
      </c>
      <c r="I603" s="3" t="s">
        <v>1335</v>
      </c>
      <c r="J603" s="39"/>
      <c r="K603" s="18"/>
      <c r="L603" s="3" t="s">
        <v>1367</v>
      </c>
      <c r="M603" s="38">
        <v>32997</v>
      </c>
      <c r="N603" s="3" t="s">
        <v>1258</v>
      </c>
      <c r="O603" s="39"/>
      <c r="P603" s="18"/>
    </row>
    <row r="604" spans="2:16" ht="15.6" x14ac:dyDescent="0.3">
      <c r="B604" s="3" t="s">
        <v>1319</v>
      </c>
      <c r="C604" s="38">
        <v>32345</v>
      </c>
      <c r="D604" s="41"/>
      <c r="E604" s="39"/>
      <c r="F604" s="18"/>
      <c r="G604" s="3" t="s">
        <v>1387</v>
      </c>
      <c r="H604" s="38">
        <v>33159</v>
      </c>
      <c r="J604" s="39"/>
      <c r="K604" s="18"/>
      <c r="L604" s="3" t="s">
        <v>1327</v>
      </c>
      <c r="M604" s="38">
        <v>32217</v>
      </c>
      <c r="N604" s="3" t="s">
        <v>1258</v>
      </c>
      <c r="O604" s="39"/>
      <c r="P604" s="18"/>
    </row>
    <row r="605" spans="2:16" ht="15.6" x14ac:dyDescent="0.3">
      <c r="B605" s="3" t="s">
        <v>1388</v>
      </c>
      <c r="C605" s="38">
        <v>32795</v>
      </c>
      <c r="E605" s="39"/>
      <c r="F605" s="18"/>
      <c r="G605" s="3" t="s">
        <v>1364</v>
      </c>
      <c r="H605" s="38"/>
      <c r="J605" s="39"/>
      <c r="K605" s="18"/>
      <c r="L605" s="3" t="s">
        <v>1329</v>
      </c>
      <c r="M605" s="38">
        <v>32950</v>
      </c>
      <c r="O605" s="39"/>
      <c r="P605" s="18"/>
    </row>
    <row r="606" spans="2:16" ht="15.6" x14ac:dyDescent="0.3">
      <c r="B606" s="3" t="s">
        <v>1389</v>
      </c>
      <c r="C606" s="38">
        <v>32719</v>
      </c>
      <c r="E606" s="39"/>
      <c r="F606" s="18"/>
      <c r="H606" s="38"/>
      <c r="J606" s="39"/>
      <c r="K606" s="18"/>
      <c r="L606" s="3" t="s">
        <v>1390</v>
      </c>
      <c r="M606" s="38"/>
      <c r="O606" s="39"/>
      <c r="P606" s="18"/>
    </row>
    <row r="607" spans="2:16" ht="15.6" x14ac:dyDescent="0.3">
      <c r="B607" s="3" t="s">
        <v>1391</v>
      </c>
      <c r="C607" s="38">
        <v>33641</v>
      </c>
      <c r="D607" s="3" t="s">
        <v>957</v>
      </c>
      <c r="E607" s="39"/>
      <c r="F607" s="18"/>
      <c r="H607" s="38"/>
      <c r="J607" s="39"/>
      <c r="K607" s="18"/>
      <c r="L607" s="3" t="s">
        <v>1392</v>
      </c>
      <c r="M607" s="38">
        <v>33120</v>
      </c>
      <c r="O607" s="39"/>
      <c r="P607" s="18"/>
    </row>
    <row r="608" spans="2:16" ht="15.6" x14ac:dyDescent="0.3">
      <c r="B608" s="3" t="s">
        <v>1393</v>
      </c>
      <c r="C608" s="38">
        <v>32692</v>
      </c>
      <c r="E608" s="39"/>
      <c r="F608" s="18"/>
      <c r="H608" s="38"/>
      <c r="J608" s="39"/>
      <c r="K608" s="18"/>
      <c r="L608" s="3" t="s">
        <v>1292</v>
      </c>
      <c r="M608" s="38"/>
      <c r="O608" s="39"/>
      <c r="P608" s="18"/>
    </row>
    <row r="609" spans="2:16" ht="15.6" x14ac:dyDescent="0.3">
      <c r="B609" s="3" t="s">
        <v>1394</v>
      </c>
      <c r="C609" s="38">
        <v>33176</v>
      </c>
      <c r="E609" s="39"/>
      <c r="F609" s="18"/>
      <c r="H609" s="38"/>
      <c r="J609" s="39"/>
      <c r="K609" s="18"/>
      <c r="L609" s="3" t="s">
        <v>1103</v>
      </c>
      <c r="M609" s="38"/>
      <c r="O609" s="39"/>
      <c r="P609" s="18"/>
    </row>
    <row r="610" spans="2:16" ht="15.6" x14ac:dyDescent="0.3">
      <c r="B610" s="3" t="s">
        <v>1395</v>
      </c>
      <c r="C610" s="38"/>
      <c r="E610" s="39"/>
      <c r="F610" s="18"/>
      <c r="H610" s="38"/>
      <c r="J610" s="39"/>
      <c r="K610" s="18"/>
      <c r="M610" s="38"/>
      <c r="O610" s="39"/>
      <c r="P610" s="18"/>
    </row>
    <row r="611" spans="2:16" ht="15.6" x14ac:dyDescent="0.3">
      <c r="B611" s="3" t="s">
        <v>1396</v>
      </c>
      <c r="C611" s="38"/>
      <c r="E611" s="39"/>
      <c r="F611" s="18"/>
      <c r="H611" s="38"/>
      <c r="J611" s="39"/>
      <c r="K611" s="18"/>
      <c r="M611" s="38"/>
      <c r="O611" s="39"/>
      <c r="P611" s="18"/>
    </row>
    <row r="612" spans="2:16" ht="15.6" x14ac:dyDescent="0.3">
      <c r="C612" s="38"/>
      <c r="E612" s="39"/>
      <c r="F612" s="18"/>
      <c r="H612" s="38"/>
      <c r="J612" s="39"/>
      <c r="K612" s="18"/>
      <c r="M612" s="38"/>
      <c r="O612" s="39"/>
      <c r="P612" s="18"/>
    </row>
    <row r="613" spans="2:16" ht="15.6" x14ac:dyDescent="0.3">
      <c r="C613" s="38"/>
      <c r="E613" s="39"/>
      <c r="F613" s="18"/>
      <c r="H613" s="38"/>
      <c r="J613" s="39"/>
      <c r="K613" s="18"/>
      <c r="M613" s="38"/>
      <c r="O613" s="39"/>
      <c r="P613" s="18"/>
    </row>
    <row r="614" spans="2:16" ht="15.6" x14ac:dyDescent="0.3">
      <c r="B614" s="33" t="s">
        <v>1397</v>
      </c>
      <c r="C614" s="34" t="s">
        <v>697</v>
      </c>
      <c r="D614" s="35" t="s">
        <v>698</v>
      </c>
      <c r="E614" s="36" t="s">
        <v>699</v>
      </c>
      <c r="F614" s="16"/>
      <c r="G614" s="33" t="s">
        <v>1398</v>
      </c>
      <c r="H614" s="34" t="s">
        <v>697</v>
      </c>
      <c r="I614" s="35" t="s">
        <v>698</v>
      </c>
      <c r="J614" s="36" t="s">
        <v>699</v>
      </c>
      <c r="K614" s="16"/>
      <c r="L614" s="33" t="s">
        <v>1399</v>
      </c>
      <c r="M614" s="34" t="s">
        <v>697</v>
      </c>
      <c r="N614" s="35" t="s">
        <v>698</v>
      </c>
      <c r="O614" s="36" t="s">
        <v>699</v>
      </c>
      <c r="P614" s="16"/>
    </row>
    <row r="615" spans="2:16" ht="15.6" x14ac:dyDescent="0.3">
      <c r="B615" s="19" t="s">
        <v>57</v>
      </c>
      <c r="C615" s="38"/>
      <c r="D615" s="19"/>
      <c r="E615" s="37">
        <f>SUM(E616:E630)</f>
        <v>3248.0000000000005</v>
      </c>
      <c r="F615" s="16"/>
      <c r="G615" s="19" t="s">
        <v>68</v>
      </c>
      <c r="H615" s="40"/>
      <c r="I615" s="19"/>
      <c r="J615" s="37">
        <f>SUM(J616:J630)+0.1</f>
        <v>3913.0000000000005</v>
      </c>
      <c r="K615" s="16"/>
      <c r="L615" s="19" t="s">
        <v>66</v>
      </c>
      <c r="M615" s="38"/>
      <c r="N615" s="19"/>
      <c r="O615" s="37">
        <f>SUM(O616:O630)</f>
        <v>1544</v>
      </c>
      <c r="P615" s="16"/>
    </row>
    <row r="616" spans="2:16" ht="15.6" x14ac:dyDescent="0.3">
      <c r="B616" s="3" t="s">
        <v>1334</v>
      </c>
      <c r="C616" s="38">
        <v>32681</v>
      </c>
      <c r="D616" s="41" t="s">
        <v>1335</v>
      </c>
      <c r="E616" s="39">
        <v>1412.7</v>
      </c>
      <c r="F616" s="18"/>
      <c r="G616" s="3" t="s">
        <v>1337</v>
      </c>
      <c r="H616" s="38">
        <v>32945</v>
      </c>
      <c r="I616" s="41" t="s">
        <v>1130</v>
      </c>
      <c r="J616" s="39">
        <v>1000.3</v>
      </c>
      <c r="K616" s="18"/>
      <c r="L616" s="3" t="s">
        <v>1400</v>
      </c>
      <c r="M616" s="38">
        <v>33903</v>
      </c>
      <c r="N616" s="41" t="s">
        <v>1250</v>
      </c>
      <c r="O616" s="39">
        <v>653</v>
      </c>
      <c r="P616" s="18"/>
    </row>
    <row r="617" spans="2:16" ht="15.6" x14ac:dyDescent="0.3">
      <c r="B617" s="3" t="s">
        <v>1336</v>
      </c>
      <c r="C617" s="38">
        <v>32755</v>
      </c>
      <c r="D617" s="41" t="s">
        <v>1335</v>
      </c>
      <c r="E617" s="39">
        <v>574.70000000000005</v>
      </c>
      <c r="F617" s="18"/>
      <c r="G617" s="3" t="s">
        <v>1340</v>
      </c>
      <c r="H617" s="38">
        <v>33787</v>
      </c>
      <c r="I617" s="41" t="s">
        <v>1130</v>
      </c>
      <c r="J617" s="39">
        <v>934.7</v>
      </c>
      <c r="K617" s="18"/>
      <c r="L617" s="3" t="s">
        <v>1343</v>
      </c>
      <c r="M617" s="38">
        <v>32874</v>
      </c>
      <c r="N617" s="41" t="s">
        <v>1258</v>
      </c>
      <c r="O617" s="39">
        <v>261</v>
      </c>
      <c r="P617" s="18"/>
    </row>
    <row r="618" spans="2:16" ht="15.6" x14ac:dyDescent="0.3">
      <c r="B618" s="3" t="s">
        <v>1401</v>
      </c>
      <c r="C618" s="38">
        <v>34551</v>
      </c>
      <c r="D618" s="41" t="s">
        <v>1335</v>
      </c>
      <c r="E618" s="39">
        <v>335.3</v>
      </c>
      <c r="F618" s="18"/>
      <c r="G618" s="3" t="s">
        <v>1342</v>
      </c>
      <c r="H618" s="38">
        <v>32621</v>
      </c>
      <c r="I618" s="41" t="s">
        <v>1130</v>
      </c>
      <c r="J618" s="39">
        <v>747.3</v>
      </c>
      <c r="K618" s="18"/>
      <c r="L618" s="3" t="s">
        <v>1376</v>
      </c>
      <c r="M618" s="38">
        <v>32829</v>
      </c>
      <c r="N618" s="41" t="s">
        <v>1250</v>
      </c>
      <c r="O618" s="39">
        <v>189.7</v>
      </c>
      <c r="P618" s="18"/>
    </row>
    <row r="619" spans="2:16" ht="15.6" x14ac:dyDescent="0.3">
      <c r="B619" s="3" t="s">
        <v>1341</v>
      </c>
      <c r="C619" s="38">
        <v>32609</v>
      </c>
      <c r="D619" s="41" t="s">
        <v>1335</v>
      </c>
      <c r="E619" s="39">
        <v>320</v>
      </c>
      <c r="F619" s="18"/>
      <c r="G619" s="3" t="s">
        <v>1402</v>
      </c>
      <c r="H619" s="38">
        <v>33002</v>
      </c>
      <c r="I619" s="3" t="s">
        <v>1403</v>
      </c>
      <c r="J619" s="39">
        <v>452.7</v>
      </c>
      <c r="K619" s="18"/>
      <c r="L619" s="3" t="s">
        <v>1264</v>
      </c>
      <c r="M619" s="38">
        <v>32596</v>
      </c>
      <c r="N619" s="41"/>
      <c r="O619" s="39">
        <v>186.3</v>
      </c>
      <c r="P619" s="18"/>
    </row>
    <row r="620" spans="2:16" ht="15.6" x14ac:dyDescent="0.3">
      <c r="B620" s="3" t="s">
        <v>1344</v>
      </c>
      <c r="C620" s="38">
        <v>32892</v>
      </c>
      <c r="D620" s="41" t="s">
        <v>1335</v>
      </c>
      <c r="E620" s="39">
        <v>270.7</v>
      </c>
      <c r="F620" s="18"/>
      <c r="G620" s="3" t="s">
        <v>1346</v>
      </c>
      <c r="H620" s="38">
        <v>33082</v>
      </c>
      <c r="I620" s="41" t="s">
        <v>1130</v>
      </c>
      <c r="J620" s="39">
        <v>397.3</v>
      </c>
      <c r="K620" s="18"/>
      <c r="L620" s="3" t="s">
        <v>1404</v>
      </c>
      <c r="M620" s="38">
        <v>32636</v>
      </c>
      <c r="N620" s="41" t="s">
        <v>1130</v>
      </c>
      <c r="O620" s="39">
        <v>179</v>
      </c>
      <c r="P620" s="18"/>
    </row>
    <row r="621" spans="2:16" ht="15.6" x14ac:dyDescent="0.3">
      <c r="B621" s="3" t="s">
        <v>1345</v>
      </c>
      <c r="C621" s="38">
        <v>33304</v>
      </c>
      <c r="D621" s="41" t="s">
        <v>1335</v>
      </c>
      <c r="E621" s="39">
        <v>205</v>
      </c>
      <c r="F621" s="18"/>
      <c r="G621" s="3" t="s">
        <v>1405</v>
      </c>
      <c r="H621" s="38">
        <v>33912</v>
      </c>
      <c r="I621" s="41" t="s">
        <v>1130</v>
      </c>
      <c r="J621" s="39">
        <v>142</v>
      </c>
      <c r="K621" s="18"/>
      <c r="L621" s="3" t="s">
        <v>1406</v>
      </c>
      <c r="M621" s="38">
        <v>33228</v>
      </c>
      <c r="N621" s="41" t="s">
        <v>1348</v>
      </c>
      <c r="O621" s="39">
        <v>75</v>
      </c>
      <c r="P621" s="18"/>
    </row>
    <row r="622" spans="2:16" ht="15.6" x14ac:dyDescent="0.3">
      <c r="B622" s="3" t="s">
        <v>1407</v>
      </c>
      <c r="C622" s="38">
        <v>32859</v>
      </c>
      <c r="D622" s="41"/>
      <c r="E622" s="39">
        <v>86.3</v>
      </c>
      <c r="F622" s="18"/>
      <c r="G622" s="3" t="s">
        <v>1350</v>
      </c>
      <c r="H622" s="38">
        <v>33088</v>
      </c>
      <c r="I622" s="41"/>
      <c r="J622" s="39">
        <v>96.3</v>
      </c>
      <c r="K622" s="18"/>
      <c r="L622" s="3" t="s">
        <v>1315</v>
      </c>
      <c r="M622" s="38">
        <v>33134</v>
      </c>
      <c r="O622" s="39"/>
      <c r="P622" s="18"/>
    </row>
    <row r="623" spans="2:16" ht="15.6" x14ac:dyDescent="0.3">
      <c r="B623" s="3" t="s">
        <v>1379</v>
      </c>
      <c r="C623" s="38">
        <v>33766</v>
      </c>
      <c r="D623" s="41"/>
      <c r="E623" s="39">
        <v>43.3</v>
      </c>
      <c r="F623" s="18"/>
      <c r="G623" s="3" t="s">
        <v>1408</v>
      </c>
      <c r="H623" s="38">
        <v>34003</v>
      </c>
      <c r="I623" s="41" t="s">
        <v>1130</v>
      </c>
      <c r="J623" s="39">
        <v>88</v>
      </c>
      <c r="K623" s="18"/>
      <c r="L623" s="3" t="s">
        <v>1318</v>
      </c>
      <c r="M623" s="38">
        <v>32902</v>
      </c>
      <c r="N623" s="3" t="s">
        <v>1250</v>
      </c>
      <c r="O623" s="39"/>
      <c r="P623" s="18"/>
    </row>
    <row r="624" spans="2:16" ht="15.6" x14ac:dyDescent="0.3">
      <c r="B624" s="3" t="s">
        <v>1409</v>
      </c>
      <c r="C624" s="38">
        <v>34183</v>
      </c>
      <c r="D624" s="3" t="s">
        <v>1335</v>
      </c>
      <c r="E624" s="39"/>
      <c r="F624" s="18"/>
      <c r="G624" s="3" t="s">
        <v>1410</v>
      </c>
      <c r="H624" s="38">
        <v>33720</v>
      </c>
      <c r="I624" s="41" t="s">
        <v>1130</v>
      </c>
      <c r="J624" s="39">
        <v>28.3</v>
      </c>
      <c r="K624" s="18"/>
      <c r="L624" s="3" t="s">
        <v>1411</v>
      </c>
      <c r="M624" s="38">
        <v>34187</v>
      </c>
      <c r="N624" s="3" t="s">
        <v>1250</v>
      </c>
      <c r="O624" s="39"/>
      <c r="P624" s="18"/>
    </row>
    <row r="625" spans="2:16" ht="15.6" x14ac:dyDescent="0.3">
      <c r="B625" s="3" t="s">
        <v>1351</v>
      </c>
      <c r="C625" s="38">
        <v>33166</v>
      </c>
      <c r="D625" s="3" t="s">
        <v>1335</v>
      </c>
      <c r="E625" s="39"/>
      <c r="F625" s="18"/>
      <c r="G625" s="3" t="s">
        <v>1412</v>
      </c>
      <c r="H625" s="38">
        <v>33502</v>
      </c>
      <c r="I625" s="41" t="s">
        <v>1130</v>
      </c>
      <c r="J625" s="39">
        <v>16</v>
      </c>
      <c r="K625" s="18"/>
      <c r="L625" s="3" t="s">
        <v>1363</v>
      </c>
      <c r="M625" s="38">
        <v>33599</v>
      </c>
      <c r="N625" s="3" t="s">
        <v>1250</v>
      </c>
      <c r="O625" s="39"/>
      <c r="P625" s="18"/>
    </row>
    <row r="626" spans="2:16" ht="15.6" x14ac:dyDescent="0.3">
      <c r="B626" s="3" t="s">
        <v>1356</v>
      </c>
      <c r="C626" s="38">
        <v>32526</v>
      </c>
      <c r="E626" s="39"/>
      <c r="F626" s="18"/>
      <c r="G626" s="3" t="s">
        <v>1413</v>
      </c>
      <c r="H626" s="38">
        <v>33283</v>
      </c>
      <c r="I626" s="41" t="s">
        <v>1348</v>
      </c>
      <c r="J626" s="39">
        <v>10</v>
      </c>
      <c r="K626" s="18"/>
      <c r="L626" s="3" t="s">
        <v>1414</v>
      </c>
      <c r="M626" s="38">
        <v>33649</v>
      </c>
      <c r="N626" s="3" t="s">
        <v>1250</v>
      </c>
      <c r="O626" s="39"/>
      <c r="P626" s="18"/>
    </row>
    <row r="627" spans="2:16" ht="15.6" x14ac:dyDescent="0.3">
      <c r="B627" s="3" t="s">
        <v>1386</v>
      </c>
      <c r="C627" s="38">
        <v>32877</v>
      </c>
      <c r="D627" s="3" t="s">
        <v>1335</v>
      </c>
      <c r="E627" s="39"/>
      <c r="F627" s="18"/>
      <c r="G627" s="3" t="s">
        <v>1415</v>
      </c>
      <c r="H627" s="38">
        <v>33802</v>
      </c>
      <c r="J627" s="39"/>
      <c r="K627" s="18"/>
      <c r="L627" s="3" t="s">
        <v>1384</v>
      </c>
      <c r="M627" s="38">
        <v>32916</v>
      </c>
      <c r="N627" s="3" t="s">
        <v>1258</v>
      </c>
      <c r="O627" s="39"/>
      <c r="P627" s="18"/>
    </row>
    <row r="628" spans="2:16" ht="15.6" x14ac:dyDescent="0.3">
      <c r="B628" s="3" t="s">
        <v>1387</v>
      </c>
      <c r="C628" s="38">
        <v>33159</v>
      </c>
      <c r="E628" s="39"/>
      <c r="F628" s="18"/>
      <c r="G628" s="3" t="s">
        <v>1416</v>
      </c>
      <c r="H628" s="38">
        <v>32849</v>
      </c>
      <c r="J628" s="39"/>
      <c r="K628" s="18"/>
      <c r="L628" s="3" t="s">
        <v>1417</v>
      </c>
      <c r="M628" s="38">
        <v>33524</v>
      </c>
      <c r="O628" s="39"/>
      <c r="P628" s="18"/>
    </row>
    <row r="629" spans="2:16" ht="15.6" x14ac:dyDescent="0.3">
      <c r="B629" s="3" t="s">
        <v>1364</v>
      </c>
      <c r="C629" s="38"/>
      <c r="E629" s="39"/>
      <c r="F629" s="18"/>
      <c r="G629" s="3" t="s">
        <v>1418</v>
      </c>
      <c r="H629" s="38">
        <v>32808</v>
      </c>
      <c r="I629" s="3" t="s">
        <v>1130</v>
      </c>
      <c r="J629" s="39"/>
      <c r="K629" s="18"/>
      <c r="L629" s="3" t="s">
        <v>1419</v>
      </c>
      <c r="M629" s="38">
        <v>33304</v>
      </c>
      <c r="N629" s="3" t="s">
        <v>1258</v>
      </c>
      <c r="O629" s="39"/>
      <c r="P629" s="18"/>
    </row>
    <row r="630" spans="2:16" ht="15.6" x14ac:dyDescent="0.3">
      <c r="C630" s="38"/>
      <c r="E630" s="39"/>
      <c r="F630" s="18"/>
      <c r="G630" s="3" t="s">
        <v>1420</v>
      </c>
      <c r="H630" s="38">
        <v>33369</v>
      </c>
      <c r="J630" s="39"/>
      <c r="K630" s="18"/>
      <c r="L630" s="3" t="s">
        <v>1329</v>
      </c>
      <c r="M630" s="38">
        <v>32950</v>
      </c>
      <c r="O630" s="39"/>
      <c r="P630" s="18"/>
    </row>
    <row r="631" spans="2:16" ht="15.6" x14ac:dyDescent="0.3">
      <c r="C631" s="38"/>
      <c r="E631" s="39"/>
      <c r="F631" s="18"/>
      <c r="G631" s="3" t="s">
        <v>1421</v>
      </c>
      <c r="H631" s="38"/>
      <c r="J631" s="39"/>
      <c r="K631" s="18"/>
      <c r="L631" s="3" t="s">
        <v>1292</v>
      </c>
      <c r="M631" s="38"/>
      <c r="O631" s="39"/>
      <c r="P631" s="18"/>
    </row>
    <row r="632" spans="2:16" ht="15.6" x14ac:dyDescent="0.3">
      <c r="C632" s="38"/>
      <c r="E632" s="39"/>
      <c r="F632" s="18"/>
      <c r="G632" s="3" t="s">
        <v>1422</v>
      </c>
      <c r="H632" s="38"/>
      <c r="J632" s="39"/>
      <c r="K632" s="18"/>
      <c r="L632" s="3" t="s">
        <v>1103</v>
      </c>
      <c r="M632" s="38"/>
      <c r="O632" s="39"/>
      <c r="P632" s="18"/>
    </row>
    <row r="633" spans="2:16" ht="15.6" x14ac:dyDescent="0.3">
      <c r="C633" s="38"/>
      <c r="E633" s="39"/>
      <c r="F633" s="18"/>
      <c r="H633" s="38"/>
      <c r="J633" s="39"/>
      <c r="K633" s="18"/>
      <c r="M633" s="38"/>
      <c r="O633" s="39"/>
      <c r="P633" s="18"/>
    </row>
    <row r="634" spans="2:16" ht="15.6" x14ac:dyDescent="0.3">
      <c r="C634" s="38"/>
      <c r="E634" s="39"/>
      <c r="F634" s="18"/>
      <c r="H634" s="38"/>
      <c r="J634" s="39"/>
      <c r="K634" s="18"/>
      <c r="M634" s="38"/>
      <c r="O634" s="39"/>
      <c r="P634" s="18"/>
    </row>
    <row r="635" spans="2:16" ht="15.6" x14ac:dyDescent="0.3">
      <c r="B635" s="33" t="s">
        <v>1423</v>
      </c>
      <c r="C635" s="34" t="s">
        <v>697</v>
      </c>
      <c r="D635" s="35" t="s">
        <v>698</v>
      </c>
      <c r="E635" s="36" t="s">
        <v>699</v>
      </c>
      <c r="F635" s="16"/>
      <c r="G635" s="33" t="s">
        <v>1424</v>
      </c>
      <c r="H635" s="34" t="s">
        <v>697</v>
      </c>
      <c r="I635" s="35" t="s">
        <v>698</v>
      </c>
      <c r="J635" s="36" t="s">
        <v>699</v>
      </c>
      <c r="K635" s="16"/>
      <c r="L635" s="33" t="s">
        <v>1425</v>
      </c>
      <c r="M635" s="34" t="s">
        <v>697</v>
      </c>
      <c r="N635" s="35" t="s">
        <v>698</v>
      </c>
      <c r="O635" s="36" t="s">
        <v>699</v>
      </c>
      <c r="P635" s="16"/>
    </row>
    <row r="636" spans="2:16" ht="15.6" x14ac:dyDescent="0.3">
      <c r="B636" s="19" t="s">
        <v>347</v>
      </c>
      <c r="C636" s="38"/>
      <c r="D636" s="19"/>
      <c r="E636" s="37">
        <f>SUM(E637:E651)+0.1</f>
        <v>3654.7000000000003</v>
      </c>
      <c r="F636" s="16"/>
      <c r="G636" s="19" t="s">
        <v>73</v>
      </c>
      <c r="H636" s="40"/>
      <c r="I636" s="19"/>
      <c r="J636" s="37">
        <f>SUM(J637:J651)-0.1</f>
        <v>2241.6999999999998</v>
      </c>
      <c r="K636" s="16"/>
      <c r="L636" s="19" t="s">
        <v>68</v>
      </c>
      <c r="M636" s="38"/>
      <c r="N636" s="19"/>
      <c r="O636" s="37">
        <f>SUM(O637:O651)</f>
        <v>3234</v>
      </c>
      <c r="P636" s="16"/>
    </row>
    <row r="637" spans="2:16" ht="15.6" x14ac:dyDescent="0.3">
      <c r="B637" s="3" t="s">
        <v>1426</v>
      </c>
      <c r="C637" s="38">
        <v>33245</v>
      </c>
      <c r="D637" s="41" t="s">
        <v>1304</v>
      </c>
      <c r="E637" s="39">
        <v>1215</v>
      </c>
      <c r="F637" s="18"/>
      <c r="G637" s="3" t="s">
        <v>1427</v>
      </c>
      <c r="H637" s="38">
        <v>33561</v>
      </c>
      <c r="I637" s="41" t="s">
        <v>1335</v>
      </c>
      <c r="J637" s="39">
        <v>582</v>
      </c>
      <c r="K637" s="18"/>
      <c r="L637" s="3" t="s">
        <v>1337</v>
      </c>
      <c r="M637" s="38">
        <v>32945</v>
      </c>
      <c r="N637" s="41" t="s">
        <v>1130</v>
      </c>
      <c r="O637" s="39">
        <v>1000.3</v>
      </c>
      <c r="P637" s="18"/>
    </row>
    <row r="638" spans="2:16" ht="15.6" x14ac:dyDescent="0.3">
      <c r="B638" s="3" t="s">
        <v>1374</v>
      </c>
      <c r="C638" s="38">
        <v>33823</v>
      </c>
      <c r="D638" s="41" t="s">
        <v>1375</v>
      </c>
      <c r="E638" s="39">
        <v>998</v>
      </c>
      <c r="F638" s="18"/>
      <c r="G638" s="3" t="s">
        <v>1428</v>
      </c>
      <c r="H638" s="38">
        <v>34039</v>
      </c>
      <c r="I638" s="41" t="s">
        <v>1429</v>
      </c>
      <c r="J638" s="39">
        <v>441.7</v>
      </c>
      <c r="K638" s="18"/>
      <c r="L638" s="3" t="s">
        <v>1340</v>
      </c>
      <c r="M638" s="38">
        <v>33787</v>
      </c>
      <c r="N638" s="41" t="s">
        <v>1130</v>
      </c>
      <c r="O638" s="39">
        <v>934.7</v>
      </c>
      <c r="P638" s="18"/>
    </row>
    <row r="639" spans="2:16" ht="15.6" x14ac:dyDescent="0.3">
      <c r="B639" s="3" t="s">
        <v>1297</v>
      </c>
      <c r="C639" s="38">
        <v>33277</v>
      </c>
      <c r="D639" s="41" t="s">
        <v>1298</v>
      </c>
      <c r="E639" s="39">
        <v>591.29999999999995</v>
      </c>
      <c r="F639" s="18"/>
      <c r="G639" s="3" t="s">
        <v>1430</v>
      </c>
      <c r="H639" s="38">
        <v>33568</v>
      </c>
      <c r="I639" s="41" t="s">
        <v>1431</v>
      </c>
      <c r="J639" s="39">
        <v>303</v>
      </c>
      <c r="K639" s="18"/>
      <c r="L639" s="3" t="s">
        <v>1402</v>
      </c>
      <c r="M639" s="38">
        <v>33002</v>
      </c>
      <c r="N639" s="3" t="s">
        <v>1403</v>
      </c>
      <c r="O639" s="39">
        <v>452.7</v>
      </c>
      <c r="P639" s="18"/>
    </row>
    <row r="640" spans="2:16" ht="15.6" x14ac:dyDescent="0.3">
      <c r="B640" s="3" t="s">
        <v>1432</v>
      </c>
      <c r="C640" s="38">
        <v>33005</v>
      </c>
      <c r="D640" s="41" t="s">
        <v>1433</v>
      </c>
      <c r="E640" s="39">
        <v>450</v>
      </c>
      <c r="F640" s="18"/>
      <c r="G640" s="3" t="s">
        <v>1434</v>
      </c>
      <c r="H640" s="38">
        <v>33817</v>
      </c>
      <c r="I640" s="41" t="s">
        <v>1429</v>
      </c>
      <c r="J640" s="39">
        <v>287.7</v>
      </c>
      <c r="K640" s="18"/>
      <c r="L640" s="3" t="s">
        <v>1346</v>
      </c>
      <c r="M640" s="38">
        <v>33082</v>
      </c>
      <c r="N640" s="41" t="s">
        <v>1130</v>
      </c>
      <c r="O640" s="39">
        <v>397.3</v>
      </c>
      <c r="P640" s="18"/>
    </row>
    <row r="641" spans="2:16" ht="15.6" x14ac:dyDescent="0.3">
      <c r="B641" s="3" t="s">
        <v>1435</v>
      </c>
      <c r="C641" s="38">
        <v>33461</v>
      </c>
      <c r="D641" s="41" t="s">
        <v>1304</v>
      </c>
      <c r="E641" s="39">
        <v>168.3</v>
      </c>
      <c r="F641" s="18"/>
      <c r="G641" s="3" t="s">
        <v>1436</v>
      </c>
      <c r="H641" s="38">
        <v>34039</v>
      </c>
      <c r="I641" s="41" t="s">
        <v>1429</v>
      </c>
      <c r="J641" s="39">
        <v>199.3</v>
      </c>
      <c r="K641" s="18"/>
      <c r="L641" s="3" t="s">
        <v>1405</v>
      </c>
      <c r="M641" s="38">
        <v>33912</v>
      </c>
      <c r="N641" s="41" t="s">
        <v>1130</v>
      </c>
      <c r="O641" s="39">
        <v>142</v>
      </c>
      <c r="P641" s="18"/>
    </row>
    <row r="642" spans="2:16" ht="15.6" x14ac:dyDescent="0.3">
      <c r="B642" s="3" t="s">
        <v>1437</v>
      </c>
      <c r="C642" s="38">
        <v>33791</v>
      </c>
      <c r="D642" s="41" t="s">
        <v>1304</v>
      </c>
      <c r="E642" s="39">
        <v>116</v>
      </c>
      <c r="F642" s="18"/>
      <c r="G642" s="3" t="s">
        <v>1438</v>
      </c>
      <c r="H642" s="38">
        <v>33599</v>
      </c>
      <c r="I642" s="41" t="s">
        <v>1429</v>
      </c>
      <c r="J642" s="39">
        <v>193.7</v>
      </c>
      <c r="K642" s="18"/>
      <c r="L642" s="3" t="s">
        <v>1350</v>
      </c>
      <c r="M642" s="38">
        <v>33088</v>
      </c>
      <c r="N642" s="41"/>
      <c r="O642" s="39">
        <v>96.3</v>
      </c>
      <c r="P642" s="18"/>
    </row>
    <row r="643" spans="2:16" ht="15.6" x14ac:dyDescent="0.3">
      <c r="B643" s="3" t="s">
        <v>1378</v>
      </c>
      <c r="C643" s="38">
        <v>33101</v>
      </c>
      <c r="D643" s="41"/>
      <c r="E643" s="39">
        <v>81.7</v>
      </c>
      <c r="F643" s="18"/>
      <c r="G643" s="3" t="s">
        <v>1439</v>
      </c>
      <c r="H643" s="38">
        <v>33527</v>
      </c>
      <c r="I643" s="41" t="s">
        <v>1128</v>
      </c>
      <c r="J643" s="39">
        <v>179.7</v>
      </c>
      <c r="K643" s="18"/>
      <c r="L643" s="3" t="s">
        <v>1408</v>
      </c>
      <c r="M643" s="38">
        <v>34003</v>
      </c>
      <c r="N643" s="41" t="s">
        <v>1130</v>
      </c>
      <c r="O643" s="39">
        <v>88</v>
      </c>
      <c r="P643" s="18"/>
    </row>
    <row r="644" spans="2:16" ht="15.6" x14ac:dyDescent="0.3">
      <c r="B644" s="3" t="s">
        <v>1305</v>
      </c>
      <c r="C644" s="38">
        <v>32987</v>
      </c>
      <c r="D644" s="41"/>
      <c r="E644" s="39">
        <v>31.3</v>
      </c>
      <c r="F644" s="18"/>
      <c r="G644" s="3" t="s">
        <v>1440</v>
      </c>
      <c r="H644" s="38">
        <v>32894</v>
      </c>
      <c r="I644" s="41" t="s">
        <v>1429</v>
      </c>
      <c r="J644" s="39">
        <v>34</v>
      </c>
      <c r="K644" s="18"/>
      <c r="L644" s="3" t="s">
        <v>1441</v>
      </c>
      <c r="M644" s="38">
        <v>34188</v>
      </c>
      <c r="N644" s="41" t="s">
        <v>1130</v>
      </c>
      <c r="O644" s="39">
        <v>55.7</v>
      </c>
      <c r="P644" s="18"/>
    </row>
    <row r="645" spans="2:16" ht="15.6" x14ac:dyDescent="0.3">
      <c r="B645" s="3" t="s">
        <v>1442</v>
      </c>
      <c r="C645" s="38">
        <v>33457</v>
      </c>
      <c r="D645" s="41" t="s">
        <v>1304</v>
      </c>
      <c r="E645" s="39">
        <v>2.2999999999999998</v>
      </c>
      <c r="F645" s="18"/>
      <c r="G645" s="3" t="s">
        <v>1443</v>
      </c>
      <c r="H645" s="38">
        <v>33308</v>
      </c>
      <c r="I645" s="41"/>
      <c r="J645" s="39">
        <v>20.7</v>
      </c>
      <c r="K645" s="18"/>
      <c r="L645" s="3" t="s">
        <v>1444</v>
      </c>
      <c r="M645" s="38">
        <v>33275</v>
      </c>
      <c r="N645" s="41" t="s">
        <v>1445</v>
      </c>
      <c r="O645" s="39">
        <v>35.299999999999997</v>
      </c>
      <c r="P645" s="18"/>
    </row>
    <row r="646" spans="2:16" ht="15.6" x14ac:dyDescent="0.3">
      <c r="B646" s="3" t="s">
        <v>1446</v>
      </c>
      <c r="C646" s="38">
        <v>34268</v>
      </c>
      <c r="D646" s="41" t="s">
        <v>1447</v>
      </c>
      <c r="E646" s="39">
        <v>0.7</v>
      </c>
      <c r="F646" s="18"/>
      <c r="G646" s="3" t="s">
        <v>1448</v>
      </c>
      <c r="H646" s="38">
        <v>33396</v>
      </c>
      <c r="I646" s="3" t="s">
        <v>1429</v>
      </c>
      <c r="J646" s="39"/>
      <c r="K646" s="18"/>
      <c r="L646" s="3" t="s">
        <v>1412</v>
      </c>
      <c r="M646" s="38">
        <v>33502</v>
      </c>
      <c r="N646" s="41" t="s">
        <v>1130</v>
      </c>
      <c r="O646" s="39">
        <v>16</v>
      </c>
      <c r="P646" s="18"/>
    </row>
    <row r="647" spans="2:16" ht="15.6" x14ac:dyDescent="0.3">
      <c r="B647" s="3" t="s">
        <v>1449</v>
      </c>
      <c r="C647" s="38">
        <v>33971</v>
      </c>
      <c r="D647" s="3" t="s">
        <v>1304</v>
      </c>
      <c r="E647" s="39"/>
      <c r="F647" s="18"/>
      <c r="G647" s="3" t="s">
        <v>1450</v>
      </c>
      <c r="H647" s="38">
        <v>33528</v>
      </c>
      <c r="I647" s="3" t="s">
        <v>1429</v>
      </c>
      <c r="J647" s="39"/>
      <c r="K647" s="18"/>
      <c r="L647" s="3" t="s">
        <v>1413</v>
      </c>
      <c r="M647" s="38">
        <v>33283</v>
      </c>
      <c r="N647" s="41" t="s">
        <v>1348</v>
      </c>
      <c r="O647" s="39">
        <v>10</v>
      </c>
      <c r="P647" s="18"/>
    </row>
    <row r="648" spans="2:16" ht="15.6" x14ac:dyDescent="0.3">
      <c r="B648" s="3" t="s">
        <v>1451</v>
      </c>
      <c r="C648" s="38">
        <v>34555</v>
      </c>
      <c r="D648" s="3" t="s">
        <v>1304</v>
      </c>
      <c r="E648" s="39"/>
      <c r="F648" s="18"/>
      <c r="G648" s="3" t="s">
        <v>1452</v>
      </c>
      <c r="H648" s="38">
        <v>34022</v>
      </c>
      <c r="I648" s="41" t="s">
        <v>1429</v>
      </c>
      <c r="J648" s="39"/>
      <c r="K648" s="18"/>
      <c r="L648" s="3" t="s">
        <v>1453</v>
      </c>
      <c r="M648" s="38">
        <v>34024</v>
      </c>
      <c r="N648" s="41" t="s">
        <v>1130</v>
      </c>
      <c r="O648" s="39">
        <v>5.7</v>
      </c>
      <c r="P648" s="18"/>
    </row>
    <row r="649" spans="2:16" ht="15.6" x14ac:dyDescent="0.3">
      <c r="B649" s="3" t="s">
        <v>1391</v>
      </c>
      <c r="C649" s="38">
        <v>33641</v>
      </c>
      <c r="D649" s="3" t="s">
        <v>957</v>
      </c>
      <c r="E649" s="39"/>
      <c r="F649" s="18"/>
      <c r="G649" s="3" t="s">
        <v>1454</v>
      </c>
      <c r="H649" s="38">
        <v>33880</v>
      </c>
      <c r="I649" s="3" t="s">
        <v>1429</v>
      </c>
      <c r="J649" s="39"/>
      <c r="K649" s="18"/>
      <c r="L649" s="3" t="s">
        <v>1455</v>
      </c>
      <c r="M649" s="38">
        <v>33943</v>
      </c>
      <c r="N649" s="3" t="s">
        <v>1130</v>
      </c>
      <c r="O649" s="39"/>
      <c r="P649" s="18"/>
    </row>
    <row r="650" spans="2:16" ht="15.6" x14ac:dyDescent="0.3">
      <c r="B650" s="3" t="s">
        <v>1456</v>
      </c>
      <c r="C650" s="38">
        <v>33578</v>
      </c>
      <c r="E650" s="39"/>
      <c r="F650" s="18"/>
      <c r="G650" s="3" t="s">
        <v>1457</v>
      </c>
      <c r="H650" s="38"/>
      <c r="J650" s="39"/>
      <c r="K650" s="18"/>
      <c r="L650" s="3" t="s">
        <v>1415</v>
      </c>
      <c r="M650" s="38">
        <v>33802</v>
      </c>
      <c r="O650" s="39"/>
      <c r="P650" s="18"/>
    </row>
    <row r="651" spans="2:16" ht="15.6" x14ac:dyDescent="0.3">
      <c r="B651" s="3" t="s">
        <v>1458</v>
      </c>
      <c r="C651" s="38">
        <v>33245</v>
      </c>
      <c r="E651" s="39"/>
      <c r="F651" s="18"/>
      <c r="H651" s="38"/>
      <c r="J651" s="39"/>
      <c r="K651" s="18"/>
      <c r="L651" s="3" t="s">
        <v>1459</v>
      </c>
      <c r="M651" s="38">
        <v>33291</v>
      </c>
      <c r="N651" s="3" t="s">
        <v>1460</v>
      </c>
      <c r="O651" s="39"/>
      <c r="P651" s="18"/>
    </row>
    <row r="652" spans="2:16" ht="15.6" x14ac:dyDescent="0.3">
      <c r="B652" s="3" t="s">
        <v>1461</v>
      </c>
      <c r="C652" s="38"/>
      <c r="E652" s="39"/>
      <c r="F652" s="18"/>
      <c r="H652" s="38"/>
      <c r="J652" s="39"/>
      <c r="K652" s="18"/>
      <c r="L652" s="3" t="s">
        <v>1462</v>
      </c>
      <c r="M652" s="38">
        <v>33839</v>
      </c>
      <c r="O652" s="39"/>
      <c r="P652" s="18"/>
    </row>
    <row r="653" spans="2:16" ht="15.6" x14ac:dyDescent="0.3">
      <c r="B653" s="3" t="s">
        <v>1463</v>
      </c>
      <c r="C653" s="38"/>
      <c r="E653" s="39"/>
      <c r="F653" s="18"/>
      <c r="H653" s="38"/>
      <c r="J653" s="39"/>
      <c r="K653" s="18"/>
      <c r="L653" s="3" t="s">
        <v>1464</v>
      </c>
      <c r="M653" s="38">
        <v>33737</v>
      </c>
      <c r="O653" s="39"/>
      <c r="P653" s="18"/>
    </row>
    <row r="654" spans="2:16" ht="15.6" x14ac:dyDescent="0.3">
      <c r="C654" s="38"/>
      <c r="E654" s="39"/>
      <c r="F654" s="18"/>
      <c r="H654" s="38"/>
      <c r="J654" s="39"/>
      <c r="K654" s="18"/>
      <c r="L654" s="3" t="s">
        <v>1421</v>
      </c>
      <c r="M654" s="38"/>
      <c r="O654" s="39"/>
      <c r="P654" s="18"/>
    </row>
    <row r="655" spans="2:16" ht="15.6" x14ac:dyDescent="0.3">
      <c r="C655" s="38"/>
      <c r="E655" s="39"/>
      <c r="F655" s="18"/>
      <c r="H655" s="38"/>
      <c r="J655" s="39"/>
      <c r="K655" s="18"/>
      <c r="L655" s="3" t="s">
        <v>1422</v>
      </c>
      <c r="M655" s="38"/>
      <c r="O655" s="39"/>
      <c r="P655" s="18"/>
    </row>
    <row r="656" spans="2:16" ht="15.6" x14ac:dyDescent="0.3">
      <c r="C656" s="38"/>
      <c r="E656" s="39"/>
      <c r="F656" s="18"/>
      <c r="H656" s="38"/>
      <c r="J656" s="39"/>
      <c r="K656" s="18"/>
      <c r="M656" s="38"/>
      <c r="O656" s="39"/>
      <c r="P656" s="18"/>
    </row>
    <row r="657" spans="2:16" ht="15.6" x14ac:dyDescent="0.3">
      <c r="C657" s="38"/>
      <c r="E657" s="39"/>
      <c r="F657" s="18"/>
      <c r="H657" s="38"/>
      <c r="J657" s="39"/>
      <c r="K657" s="18"/>
      <c r="M657" s="38"/>
      <c r="O657" s="39"/>
      <c r="P657" s="18"/>
    </row>
    <row r="658" spans="2:16" ht="15.6" x14ac:dyDescent="0.3">
      <c r="B658" s="33" t="s">
        <v>1465</v>
      </c>
      <c r="C658" s="34" t="s">
        <v>697</v>
      </c>
      <c r="D658" s="35" t="s">
        <v>698</v>
      </c>
      <c r="E658" s="36" t="s">
        <v>699</v>
      </c>
      <c r="F658" s="16"/>
      <c r="G658" s="33" t="s">
        <v>1466</v>
      </c>
      <c r="H658" s="34" t="s">
        <v>697</v>
      </c>
      <c r="I658" s="35" t="s">
        <v>698</v>
      </c>
      <c r="J658" s="36" t="s">
        <v>699</v>
      </c>
      <c r="K658" s="16"/>
      <c r="L658" s="33" t="s">
        <v>1467</v>
      </c>
      <c r="M658" s="34" t="s">
        <v>697</v>
      </c>
      <c r="N658" s="35" t="s">
        <v>698</v>
      </c>
      <c r="O658" s="36" t="s">
        <v>699</v>
      </c>
      <c r="P658" s="16"/>
    </row>
    <row r="659" spans="2:16" ht="15.6" x14ac:dyDescent="0.3">
      <c r="B659" s="19" t="s">
        <v>3</v>
      </c>
      <c r="C659" s="38"/>
      <c r="D659" s="19"/>
      <c r="E659" s="37">
        <f>SUM(E660:E674)</f>
        <v>4038.3</v>
      </c>
      <c r="F659" s="16"/>
      <c r="G659" s="19" t="s">
        <v>347</v>
      </c>
      <c r="H659" s="40"/>
      <c r="I659" s="19"/>
      <c r="J659" s="37">
        <f>SUM(J660:J674)+0.1</f>
        <v>2979.3</v>
      </c>
      <c r="K659" s="16"/>
      <c r="L659" s="19" t="s">
        <v>73</v>
      </c>
      <c r="M659" s="38"/>
      <c r="N659" s="19"/>
      <c r="O659" s="37">
        <f>SUM(O660:O674)-0.1</f>
        <v>2207.6999999999998</v>
      </c>
      <c r="P659" s="16"/>
    </row>
    <row r="660" spans="2:16" ht="15.6" x14ac:dyDescent="0.3">
      <c r="B660" s="3" t="s">
        <v>1374</v>
      </c>
      <c r="C660" s="38">
        <v>33823</v>
      </c>
      <c r="D660" s="41" t="s">
        <v>1375</v>
      </c>
      <c r="E660" s="39">
        <v>998</v>
      </c>
      <c r="F660" s="18"/>
      <c r="G660" s="3" t="s">
        <v>1426</v>
      </c>
      <c r="H660" s="38">
        <v>33245</v>
      </c>
      <c r="I660" s="41" t="s">
        <v>1304</v>
      </c>
      <c r="J660" s="39">
        <v>1215</v>
      </c>
      <c r="K660" s="18"/>
      <c r="L660" s="3" t="s">
        <v>1427</v>
      </c>
      <c r="M660" s="38">
        <v>33561</v>
      </c>
      <c r="N660" s="41" t="s">
        <v>1335</v>
      </c>
      <c r="O660" s="39">
        <v>582</v>
      </c>
      <c r="P660" s="18"/>
    </row>
    <row r="661" spans="2:16" ht="15.6" x14ac:dyDescent="0.3">
      <c r="B661" s="3" t="s">
        <v>1468</v>
      </c>
      <c r="C661" s="38">
        <v>34507</v>
      </c>
      <c r="D661" s="41" t="s">
        <v>957</v>
      </c>
      <c r="E661" s="39">
        <v>886</v>
      </c>
      <c r="F661" s="18"/>
      <c r="G661" s="3" t="s">
        <v>1469</v>
      </c>
      <c r="H661" s="38">
        <v>33976</v>
      </c>
      <c r="I661" s="41" t="s">
        <v>1470</v>
      </c>
      <c r="J661" s="39">
        <v>712.3</v>
      </c>
      <c r="K661" s="18"/>
      <c r="L661" s="3" t="s">
        <v>1428</v>
      </c>
      <c r="M661" s="38">
        <v>34039</v>
      </c>
      <c r="N661" s="41" t="s">
        <v>1429</v>
      </c>
      <c r="O661" s="39">
        <v>441.7</v>
      </c>
      <c r="P661" s="18"/>
    </row>
    <row r="662" spans="2:16" ht="15.6" x14ac:dyDescent="0.3">
      <c r="B662" s="3" t="s">
        <v>1471</v>
      </c>
      <c r="C662" s="38">
        <v>33924</v>
      </c>
      <c r="D662" s="41" t="s">
        <v>1298</v>
      </c>
      <c r="E662" s="39">
        <v>779</v>
      </c>
      <c r="F662" s="18"/>
      <c r="G662" s="3" t="s">
        <v>1297</v>
      </c>
      <c r="H662" s="38">
        <v>33277</v>
      </c>
      <c r="I662" s="41" t="s">
        <v>1298</v>
      </c>
      <c r="J662" s="39">
        <v>591.29999999999995</v>
      </c>
      <c r="K662" s="18"/>
      <c r="L662" s="3" t="s">
        <v>1430</v>
      </c>
      <c r="M662" s="38">
        <v>33568</v>
      </c>
      <c r="N662" s="41" t="s">
        <v>1431</v>
      </c>
      <c r="O662" s="39">
        <v>303</v>
      </c>
      <c r="P662" s="18"/>
    </row>
    <row r="663" spans="2:16" ht="15.6" x14ac:dyDescent="0.3">
      <c r="B663" s="3" t="s">
        <v>1472</v>
      </c>
      <c r="C663" s="38">
        <v>34111</v>
      </c>
      <c r="D663" s="41" t="s">
        <v>957</v>
      </c>
      <c r="E663" s="39">
        <v>529.70000000000005</v>
      </c>
      <c r="F663" s="18"/>
      <c r="G663" s="3" t="s">
        <v>1435</v>
      </c>
      <c r="H663" s="38">
        <v>33461</v>
      </c>
      <c r="I663" s="41" t="s">
        <v>1304</v>
      </c>
      <c r="J663" s="39">
        <v>168.3</v>
      </c>
      <c r="K663" s="18"/>
      <c r="L663" s="3" t="s">
        <v>1434</v>
      </c>
      <c r="M663" s="38">
        <v>33817</v>
      </c>
      <c r="N663" s="41" t="s">
        <v>1429</v>
      </c>
      <c r="O663" s="39">
        <v>287.7</v>
      </c>
      <c r="P663" s="18"/>
    </row>
    <row r="664" spans="2:16" ht="15.6" x14ac:dyDescent="0.3">
      <c r="B664" s="3" t="s">
        <v>1473</v>
      </c>
      <c r="C664" s="38">
        <v>33803</v>
      </c>
      <c r="D664" s="41" t="s">
        <v>1433</v>
      </c>
      <c r="E664" s="39">
        <v>485.3</v>
      </c>
      <c r="F664" s="18"/>
      <c r="G664" s="3" t="s">
        <v>1474</v>
      </c>
      <c r="H664" s="38">
        <v>34867</v>
      </c>
      <c r="I664" s="41" t="s">
        <v>1447</v>
      </c>
      <c r="J664" s="39">
        <v>153.69999999999999</v>
      </c>
      <c r="K664" s="18"/>
      <c r="L664" s="3" t="s">
        <v>1436</v>
      </c>
      <c r="M664" s="38">
        <v>34039</v>
      </c>
      <c r="N664" s="41" t="s">
        <v>1429</v>
      </c>
      <c r="O664" s="39">
        <v>199.3</v>
      </c>
      <c r="P664" s="18"/>
    </row>
    <row r="665" spans="2:16" ht="15.6" x14ac:dyDescent="0.3">
      <c r="B665" s="3" t="s">
        <v>1475</v>
      </c>
      <c r="C665" s="43">
        <v>34687</v>
      </c>
      <c r="D665" s="44" t="s">
        <v>957</v>
      </c>
      <c r="E665" s="39">
        <v>158.69999999999999</v>
      </c>
      <c r="F665" s="18"/>
      <c r="G665" s="3" t="s">
        <v>1437</v>
      </c>
      <c r="H665" s="38">
        <v>33791</v>
      </c>
      <c r="I665" s="41" t="s">
        <v>1304</v>
      </c>
      <c r="J665" s="39">
        <v>116</v>
      </c>
      <c r="K665" s="18"/>
      <c r="L665" s="3" t="s">
        <v>1438</v>
      </c>
      <c r="M665" s="38">
        <v>33599</v>
      </c>
      <c r="N665" s="41" t="s">
        <v>1429</v>
      </c>
      <c r="O665" s="39">
        <v>193.7</v>
      </c>
      <c r="P665" s="18"/>
    </row>
    <row r="666" spans="2:16" ht="15.6" x14ac:dyDescent="0.3">
      <c r="B666" s="3" t="s">
        <v>1476</v>
      </c>
      <c r="C666" s="38">
        <v>34107</v>
      </c>
      <c r="D666" s="41" t="s">
        <v>957</v>
      </c>
      <c r="E666" s="39">
        <v>140.30000000000001</v>
      </c>
      <c r="F666" s="18"/>
      <c r="G666" s="3" t="s">
        <v>1477</v>
      </c>
      <c r="H666" s="38">
        <v>34190</v>
      </c>
      <c r="I666" s="41" t="s">
        <v>1470</v>
      </c>
      <c r="J666" s="39">
        <v>17.3</v>
      </c>
      <c r="K666" s="18"/>
      <c r="L666" s="3" t="s">
        <v>1439</v>
      </c>
      <c r="M666" s="38">
        <v>33527</v>
      </c>
      <c r="N666" s="41" t="s">
        <v>1128</v>
      </c>
      <c r="O666" s="39">
        <v>179.7</v>
      </c>
      <c r="P666" s="18"/>
    </row>
    <row r="667" spans="2:16" ht="15.6" x14ac:dyDescent="0.3">
      <c r="B667" s="3" t="s">
        <v>1478</v>
      </c>
      <c r="C667" s="38">
        <v>34109</v>
      </c>
      <c r="D667" s="41" t="s">
        <v>1479</v>
      </c>
      <c r="E667" s="39">
        <v>57.3</v>
      </c>
      <c r="F667" s="18"/>
      <c r="G667" s="3" t="s">
        <v>1480</v>
      </c>
      <c r="H667" s="38">
        <v>34175</v>
      </c>
      <c r="I667" s="41" t="s">
        <v>1470</v>
      </c>
      <c r="J667" s="39">
        <v>4.3</v>
      </c>
      <c r="K667" s="18"/>
      <c r="L667" s="3" t="s">
        <v>1443</v>
      </c>
      <c r="M667" s="38">
        <v>33308</v>
      </c>
      <c r="N667" s="41"/>
      <c r="O667" s="39">
        <v>20.7</v>
      </c>
      <c r="P667" s="18"/>
    </row>
    <row r="668" spans="2:16" ht="15.6" x14ac:dyDescent="0.3">
      <c r="B668" s="3" t="s">
        <v>1481</v>
      </c>
      <c r="C668" s="38">
        <v>33268</v>
      </c>
      <c r="D668" s="41" t="s">
        <v>957</v>
      </c>
      <c r="E668" s="39">
        <v>2</v>
      </c>
      <c r="F668" s="18"/>
      <c r="G668" s="3" t="s">
        <v>1446</v>
      </c>
      <c r="H668" s="38">
        <v>34268</v>
      </c>
      <c r="I668" s="41" t="s">
        <v>1447</v>
      </c>
      <c r="J668" s="39">
        <v>0.7</v>
      </c>
      <c r="K668" s="18"/>
      <c r="L668" s="3" t="s">
        <v>1482</v>
      </c>
      <c r="M668" s="38">
        <v>34123</v>
      </c>
      <c r="N668" s="3" t="s">
        <v>1429</v>
      </c>
      <c r="O668" s="39"/>
      <c r="P668" s="18"/>
    </row>
    <row r="669" spans="2:16" ht="15.6" x14ac:dyDescent="0.3">
      <c r="B669" s="3" t="s">
        <v>1483</v>
      </c>
      <c r="C669" s="38">
        <v>33753</v>
      </c>
      <c r="D669" s="41" t="s">
        <v>1433</v>
      </c>
      <c r="E669" s="39">
        <v>1.7</v>
      </c>
      <c r="F669" s="18"/>
      <c r="G669" s="3" t="s">
        <v>1484</v>
      </c>
      <c r="H669" s="38">
        <v>34241</v>
      </c>
      <c r="I669" s="41" t="s">
        <v>1447</v>
      </c>
      <c r="J669" s="39">
        <v>0.3</v>
      </c>
      <c r="K669" s="18"/>
      <c r="L669" s="3" t="s">
        <v>1448</v>
      </c>
      <c r="M669" s="38">
        <v>33396</v>
      </c>
      <c r="N669" s="3" t="s">
        <v>1429</v>
      </c>
      <c r="O669" s="39"/>
      <c r="P669" s="18"/>
    </row>
    <row r="670" spans="2:16" ht="15.6" x14ac:dyDescent="0.3">
      <c r="B670" s="3" t="s">
        <v>1385</v>
      </c>
      <c r="C670" s="38">
        <v>33265</v>
      </c>
      <c r="D670" s="41"/>
      <c r="E670" s="39">
        <v>0.3</v>
      </c>
      <c r="F670" s="18"/>
      <c r="G670" s="3" t="s">
        <v>1449</v>
      </c>
      <c r="H670" s="38">
        <v>33971</v>
      </c>
      <c r="I670" s="3" t="s">
        <v>1304</v>
      </c>
      <c r="J670" s="39"/>
      <c r="K670" s="18"/>
      <c r="L670" s="3" t="s">
        <v>1452</v>
      </c>
      <c r="M670" s="38">
        <v>34022</v>
      </c>
      <c r="N670" s="41" t="s">
        <v>1429</v>
      </c>
      <c r="O670" s="39"/>
      <c r="P670" s="18"/>
    </row>
    <row r="671" spans="2:16" ht="15.6" x14ac:dyDescent="0.3">
      <c r="B671" s="3" t="s">
        <v>1485</v>
      </c>
      <c r="C671" s="38">
        <v>34179</v>
      </c>
      <c r="D671" s="3" t="s">
        <v>957</v>
      </c>
      <c r="E671" s="39"/>
      <c r="F671" s="18"/>
      <c r="G671" s="3" t="s">
        <v>1391</v>
      </c>
      <c r="H671" s="38">
        <v>33641</v>
      </c>
      <c r="I671" s="3" t="s">
        <v>957</v>
      </c>
      <c r="J671" s="39"/>
      <c r="K671" s="18"/>
      <c r="L671" s="3" t="s">
        <v>1454</v>
      </c>
      <c r="M671" s="38">
        <v>33880</v>
      </c>
      <c r="N671" s="3" t="s">
        <v>1429</v>
      </c>
      <c r="O671" s="39"/>
      <c r="P671" s="18"/>
    </row>
    <row r="672" spans="2:16" ht="15.6" x14ac:dyDescent="0.3">
      <c r="B672" s="3" t="s">
        <v>1486</v>
      </c>
      <c r="C672" s="38">
        <v>33428</v>
      </c>
      <c r="D672" s="41" t="s">
        <v>957</v>
      </c>
      <c r="E672" s="39"/>
      <c r="F672" s="18"/>
      <c r="G672" s="3" t="s">
        <v>1487</v>
      </c>
      <c r="H672" s="38">
        <v>33297</v>
      </c>
      <c r="I672" s="3" t="s">
        <v>1304</v>
      </c>
      <c r="J672" s="39"/>
      <c r="K672" s="18"/>
      <c r="L672" s="3" t="s">
        <v>1488</v>
      </c>
      <c r="M672" s="38">
        <v>34074</v>
      </c>
      <c r="N672" s="3" t="s">
        <v>1429</v>
      </c>
      <c r="O672" s="39"/>
      <c r="P672" s="18"/>
    </row>
    <row r="673" spans="2:16" ht="15.6" x14ac:dyDescent="0.3">
      <c r="B673" s="3" t="s">
        <v>1489</v>
      </c>
      <c r="C673" s="38">
        <v>33953</v>
      </c>
      <c r="E673" s="39"/>
      <c r="F673" s="18"/>
      <c r="G673" s="3" t="s">
        <v>1490</v>
      </c>
      <c r="H673" s="38">
        <v>35093</v>
      </c>
      <c r="I673" s="3" t="s">
        <v>1470</v>
      </c>
      <c r="J673" s="39"/>
      <c r="K673" s="18"/>
      <c r="L673" s="3" t="s">
        <v>1491</v>
      </c>
      <c r="M673" s="38">
        <v>34356</v>
      </c>
      <c r="O673" s="39"/>
      <c r="P673" s="18"/>
    </row>
    <row r="674" spans="2:16" ht="15.6" x14ac:dyDescent="0.3">
      <c r="B674" s="3" t="s">
        <v>1492</v>
      </c>
      <c r="C674" s="38">
        <v>33309</v>
      </c>
      <c r="E674" s="39"/>
      <c r="F674" s="18"/>
      <c r="G674" s="3" t="s">
        <v>1493</v>
      </c>
      <c r="H674" s="38">
        <v>34877</v>
      </c>
      <c r="I674" s="3" t="s">
        <v>1304</v>
      </c>
      <c r="J674" s="39"/>
      <c r="K674" s="18"/>
      <c r="L674" s="3" t="s">
        <v>1494</v>
      </c>
      <c r="M674" s="38"/>
      <c r="O674" s="39"/>
      <c r="P674" s="18"/>
    </row>
    <row r="675" spans="2:16" ht="15.6" x14ac:dyDescent="0.3">
      <c r="B675" s="3" t="s">
        <v>1495</v>
      </c>
      <c r="C675" s="38">
        <v>34205</v>
      </c>
      <c r="E675" s="39"/>
      <c r="F675" s="18"/>
      <c r="G675" s="3" t="s">
        <v>1463</v>
      </c>
      <c r="H675" s="38"/>
      <c r="J675" s="39"/>
      <c r="K675" s="18"/>
      <c r="M675" s="38"/>
      <c r="O675" s="39"/>
      <c r="P675" s="18"/>
    </row>
    <row r="676" spans="2:16" ht="15.6" x14ac:dyDescent="0.3">
      <c r="B676" s="3" t="s">
        <v>1395</v>
      </c>
      <c r="C676" s="38"/>
      <c r="E676" s="39"/>
      <c r="F676" s="18"/>
      <c r="H676" s="38"/>
      <c r="J676" s="39"/>
      <c r="K676" s="18"/>
      <c r="M676" s="38"/>
      <c r="O676" s="39"/>
      <c r="P676" s="18"/>
    </row>
    <row r="677" spans="2:16" ht="15.6" x14ac:dyDescent="0.3">
      <c r="B677" s="3" t="s">
        <v>1496</v>
      </c>
      <c r="C677" s="38"/>
      <c r="E677" s="39"/>
      <c r="F677" s="18"/>
      <c r="H677" s="38"/>
      <c r="J677" s="39"/>
      <c r="K677" s="18"/>
      <c r="M677" s="38"/>
      <c r="O677" s="39"/>
      <c r="P677" s="18"/>
    </row>
    <row r="678" spans="2:16" ht="15.6" x14ac:dyDescent="0.3">
      <c r="C678" s="38"/>
      <c r="E678" s="39"/>
      <c r="F678" s="18"/>
      <c r="H678" s="38"/>
      <c r="J678" s="39"/>
      <c r="K678" s="18"/>
      <c r="M678" s="38"/>
      <c r="O678" s="39"/>
      <c r="P678" s="18"/>
    </row>
    <row r="679" spans="2:16" ht="15.6" x14ac:dyDescent="0.3">
      <c r="C679" s="38"/>
      <c r="E679" s="39"/>
      <c r="F679" s="18"/>
      <c r="H679" s="38"/>
      <c r="J679" s="39"/>
      <c r="K679" s="18"/>
      <c r="M679" s="38"/>
      <c r="O679" s="39"/>
      <c r="P679" s="18"/>
    </row>
    <row r="680" spans="2:16" ht="15.6" x14ac:dyDescent="0.3">
      <c r="B680" s="33" t="s">
        <v>1497</v>
      </c>
      <c r="C680" s="34" t="s">
        <v>697</v>
      </c>
      <c r="D680" s="35" t="s">
        <v>698</v>
      </c>
      <c r="E680" s="36" t="s">
        <v>699</v>
      </c>
      <c r="F680" s="16"/>
      <c r="G680" s="33" t="s">
        <v>1498</v>
      </c>
      <c r="H680" s="34" t="s">
        <v>697</v>
      </c>
      <c r="I680" s="35" t="s">
        <v>698</v>
      </c>
      <c r="J680" s="36" t="s">
        <v>699</v>
      </c>
      <c r="K680" s="16"/>
      <c r="L680" s="33" t="s">
        <v>1499</v>
      </c>
      <c r="M680" s="34" t="s">
        <v>697</v>
      </c>
      <c r="N680" s="35" t="s">
        <v>698</v>
      </c>
      <c r="O680" s="36" t="s">
        <v>699</v>
      </c>
      <c r="P680" s="16"/>
    </row>
    <row r="681" spans="2:16" ht="15.6" x14ac:dyDescent="0.3">
      <c r="B681" s="19" t="s">
        <v>3</v>
      </c>
      <c r="C681" s="38"/>
      <c r="D681" s="19"/>
      <c r="E681" s="37">
        <f>SUM(E682:E696)</f>
        <v>5301</v>
      </c>
      <c r="F681" s="16"/>
      <c r="G681" s="19" t="s">
        <v>66</v>
      </c>
      <c r="H681" s="40"/>
      <c r="I681" s="19"/>
      <c r="J681" s="37">
        <f>SUM(J682:J696)-0.1</f>
        <v>3476.9999999999995</v>
      </c>
      <c r="K681" s="16"/>
      <c r="L681" s="19" t="s">
        <v>68</v>
      </c>
      <c r="M681" s="38"/>
      <c r="N681" s="19"/>
      <c r="O681" s="37">
        <f>SUM(O682:O696)</f>
        <v>1718.7</v>
      </c>
      <c r="P681" s="16"/>
    </row>
    <row r="682" spans="2:16" ht="15.6" x14ac:dyDescent="0.3">
      <c r="B682" s="3" t="s">
        <v>1500</v>
      </c>
      <c r="C682" s="38">
        <v>35122</v>
      </c>
      <c r="D682" s="41" t="s">
        <v>957</v>
      </c>
      <c r="E682" s="39">
        <v>1609</v>
      </c>
      <c r="F682" s="18"/>
      <c r="G682" s="3" t="s">
        <v>1501</v>
      </c>
      <c r="H682" s="38">
        <v>33716</v>
      </c>
      <c r="I682" s="41" t="s">
        <v>1348</v>
      </c>
      <c r="J682" s="39">
        <v>1849</v>
      </c>
      <c r="K682" s="18"/>
      <c r="L682" s="3" t="s">
        <v>1340</v>
      </c>
      <c r="M682" s="38">
        <v>33787</v>
      </c>
      <c r="N682" s="41" t="s">
        <v>1130</v>
      </c>
      <c r="O682" s="39">
        <v>934.7</v>
      </c>
      <c r="P682" s="18"/>
    </row>
    <row r="683" spans="2:16" ht="15.6" x14ac:dyDescent="0.3">
      <c r="B683" s="3" t="s">
        <v>1468</v>
      </c>
      <c r="C683" s="38">
        <v>34507</v>
      </c>
      <c r="D683" s="41" t="s">
        <v>957</v>
      </c>
      <c r="E683" s="39">
        <v>886</v>
      </c>
      <c r="F683" s="18"/>
      <c r="G683" s="3" t="s">
        <v>1400</v>
      </c>
      <c r="H683" s="38">
        <v>33903</v>
      </c>
      <c r="I683" s="41" t="s">
        <v>1250</v>
      </c>
      <c r="J683" s="39">
        <v>653</v>
      </c>
      <c r="K683" s="18"/>
      <c r="L683" s="3" t="s">
        <v>1502</v>
      </c>
      <c r="M683" s="38">
        <v>33712</v>
      </c>
      <c r="N683" s="41" t="s">
        <v>1460</v>
      </c>
      <c r="O683" s="39">
        <v>237.7</v>
      </c>
      <c r="P683" s="18"/>
    </row>
    <row r="684" spans="2:16" ht="15.6" x14ac:dyDescent="0.3">
      <c r="B684" s="3" t="s">
        <v>1471</v>
      </c>
      <c r="C684" s="38">
        <v>33924</v>
      </c>
      <c r="D684" s="41" t="s">
        <v>1298</v>
      </c>
      <c r="E684" s="39">
        <v>779</v>
      </c>
      <c r="F684" s="18"/>
      <c r="G684" s="3" t="s">
        <v>1503</v>
      </c>
      <c r="H684" s="38">
        <v>33807</v>
      </c>
      <c r="I684" s="41" t="s">
        <v>1250</v>
      </c>
      <c r="J684" s="39">
        <v>564.70000000000005</v>
      </c>
      <c r="K684" s="18"/>
      <c r="L684" s="3" t="s">
        <v>1405</v>
      </c>
      <c r="M684" s="38">
        <v>33912</v>
      </c>
      <c r="N684" s="41" t="s">
        <v>1130</v>
      </c>
      <c r="O684" s="39">
        <v>142</v>
      </c>
      <c r="P684" s="18"/>
    </row>
    <row r="685" spans="2:16" ht="15.6" x14ac:dyDescent="0.3">
      <c r="B685" s="3" t="s">
        <v>1472</v>
      </c>
      <c r="C685" s="38">
        <v>34111</v>
      </c>
      <c r="D685" s="41" t="s">
        <v>957</v>
      </c>
      <c r="E685" s="39">
        <v>529.70000000000005</v>
      </c>
      <c r="F685" s="18"/>
      <c r="G685" s="3" t="s">
        <v>1504</v>
      </c>
      <c r="H685" s="38">
        <v>33785</v>
      </c>
      <c r="I685" s="41" t="s">
        <v>1250</v>
      </c>
      <c r="J685" s="39">
        <v>236</v>
      </c>
      <c r="K685" s="18"/>
      <c r="L685" s="3" t="s">
        <v>1505</v>
      </c>
      <c r="M685" s="38">
        <v>34602</v>
      </c>
      <c r="N685" s="41" t="s">
        <v>1130</v>
      </c>
      <c r="O685" s="39">
        <v>116.3</v>
      </c>
      <c r="P685" s="18"/>
    </row>
    <row r="686" spans="2:16" ht="15.6" x14ac:dyDescent="0.3">
      <c r="B686" s="3" t="s">
        <v>1506</v>
      </c>
      <c r="C686" s="38">
        <v>33922</v>
      </c>
      <c r="D686" s="41" t="s">
        <v>1132</v>
      </c>
      <c r="E686" s="39">
        <v>518.29999999999995</v>
      </c>
      <c r="F686" s="18"/>
      <c r="G686" s="3" t="s">
        <v>1507</v>
      </c>
      <c r="H686" s="38">
        <v>34354</v>
      </c>
      <c r="I686" s="41" t="s">
        <v>1250</v>
      </c>
      <c r="J686" s="39">
        <v>140.69999999999999</v>
      </c>
      <c r="K686" s="18"/>
      <c r="L686" s="3" t="s">
        <v>1408</v>
      </c>
      <c r="M686" s="38">
        <v>34003</v>
      </c>
      <c r="N686" s="41" t="s">
        <v>1130</v>
      </c>
      <c r="O686" s="39">
        <v>88</v>
      </c>
      <c r="P686" s="18"/>
    </row>
    <row r="687" spans="2:16" ht="15.6" x14ac:dyDescent="0.3">
      <c r="B687" s="3" t="s">
        <v>1473</v>
      </c>
      <c r="C687" s="38">
        <v>33803</v>
      </c>
      <c r="D687" s="41" t="s">
        <v>1433</v>
      </c>
      <c r="E687" s="39">
        <v>485.3</v>
      </c>
      <c r="F687" s="18"/>
      <c r="G687" s="3" t="s">
        <v>1508</v>
      </c>
      <c r="H687" s="38">
        <v>33787</v>
      </c>
      <c r="I687" s="41" t="s">
        <v>1250</v>
      </c>
      <c r="J687" s="39">
        <v>33.700000000000003</v>
      </c>
      <c r="K687" s="18"/>
      <c r="L687" s="3" t="s">
        <v>1441</v>
      </c>
      <c r="M687" s="38">
        <v>34188</v>
      </c>
      <c r="N687" s="41" t="s">
        <v>1130</v>
      </c>
      <c r="O687" s="39">
        <v>55.7</v>
      </c>
      <c r="P687" s="18"/>
    </row>
    <row r="688" spans="2:16" ht="15.6" x14ac:dyDescent="0.3">
      <c r="B688" s="3" t="s">
        <v>1475</v>
      </c>
      <c r="C688" s="43">
        <v>34687</v>
      </c>
      <c r="D688" s="44" t="s">
        <v>957</v>
      </c>
      <c r="E688" s="39">
        <v>158.69999999999999</v>
      </c>
      <c r="F688" s="18"/>
      <c r="G688" s="3" t="s">
        <v>1509</v>
      </c>
      <c r="H688" s="38">
        <v>33873</v>
      </c>
      <c r="I688" s="3" t="s">
        <v>1250</v>
      </c>
      <c r="J688" s="39"/>
      <c r="K688" s="18"/>
      <c r="L688" s="3" t="s">
        <v>1510</v>
      </c>
      <c r="M688" s="38">
        <v>34595</v>
      </c>
      <c r="N688" s="41" t="s">
        <v>1460</v>
      </c>
      <c r="O688" s="39">
        <v>49.3</v>
      </c>
      <c r="P688" s="18"/>
    </row>
    <row r="689" spans="2:16" ht="15.6" x14ac:dyDescent="0.3">
      <c r="B689" s="3" t="s">
        <v>1476</v>
      </c>
      <c r="C689" s="38">
        <v>34107</v>
      </c>
      <c r="D689" s="41" t="s">
        <v>957</v>
      </c>
      <c r="E689" s="39">
        <v>140.30000000000001</v>
      </c>
      <c r="F689" s="18"/>
      <c r="G689" s="3" t="s">
        <v>1511</v>
      </c>
      <c r="H689" s="38">
        <v>33693</v>
      </c>
      <c r="I689" s="3" t="s">
        <v>1250</v>
      </c>
      <c r="J689" s="39"/>
      <c r="K689" s="18"/>
      <c r="L689" s="3" t="s">
        <v>1512</v>
      </c>
      <c r="M689" s="38">
        <v>34668</v>
      </c>
      <c r="N689" s="41" t="s">
        <v>1130</v>
      </c>
      <c r="O689" s="39">
        <v>36</v>
      </c>
      <c r="P689" s="18"/>
    </row>
    <row r="690" spans="2:16" ht="15.6" x14ac:dyDescent="0.3">
      <c r="B690" s="3" t="s">
        <v>1513</v>
      </c>
      <c r="C690" s="38">
        <v>34351</v>
      </c>
      <c r="D690" s="41" t="s">
        <v>1514</v>
      </c>
      <c r="E690" s="39">
        <v>135.69999999999999</v>
      </c>
      <c r="F690" s="18"/>
      <c r="G690" s="3" t="s">
        <v>1515</v>
      </c>
      <c r="H690" s="38">
        <v>33800</v>
      </c>
      <c r="I690" s="3" t="s">
        <v>1250</v>
      </c>
      <c r="J690" s="39"/>
      <c r="K690" s="18"/>
      <c r="L690" s="3" t="s">
        <v>1516</v>
      </c>
      <c r="M690" s="38">
        <v>35204</v>
      </c>
      <c r="N690" s="41" t="s">
        <v>1130</v>
      </c>
      <c r="O690" s="39">
        <v>29.7</v>
      </c>
      <c r="P690" s="18"/>
    </row>
    <row r="691" spans="2:16" ht="15.6" x14ac:dyDescent="0.3">
      <c r="B691" s="3" t="s">
        <v>1478</v>
      </c>
      <c r="C691" s="38">
        <v>34109</v>
      </c>
      <c r="D691" s="41" t="s">
        <v>1479</v>
      </c>
      <c r="E691" s="39">
        <v>57.3</v>
      </c>
      <c r="F691" s="18"/>
      <c r="G691" s="3" t="s">
        <v>1517</v>
      </c>
      <c r="H691" s="38">
        <v>33903</v>
      </c>
      <c r="I691" s="3" t="s">
        <v>1250</v>
      </c>
      <c r="J691" s="39"/>
      <c r="K691" s="18"/>
      <c r="L691" s="3" t="s">
        <v>1410</v>
      </c>
      <c r="M691" s="38">
        <v>33720</v>
      </c>
      <c r="N691" s="41" t="s">
        <v>1130</v>
      </c>
      <c r="O691" s="39">
        <v>28.3</v>
      </c>
      <c r="P691" s="18"/>
    </row>
    <row r="692" spans="2:16" ht="15.6" x14ac:dyDescent="0.3">
      <c r="B692" s="3" t="s">
        <v>1483</v>
      </c>
      <c r="C692" s="38">
        <v>33753</v>
      </c>
      <c r="D692" s="41" t="s">
        <v>1433</v>
      </c>
      <c r="E692" s="39">
        <v>1.7</v>
      </c>
      <c r="F692" s="18"/>
      <c r="G692" s="3" t="s">
        <v>1518</v>
      </c>
      <c r="H692" s="38">
        <v>34305</v>
      </c>
      <c r="I692" s="3" t="s">
        <v>1250</v>
      </c>
      <c r="J692" s="39"/>
      <c r="K692" s="18"/>
      <c r="L692" s="3" t="s">
        <v>1519</v>
      </c>
      <c r="M692" s="38">
        <v>34074</v>
      </c>
      <c r="N692" s="41" t="s">
        <v>1130</v>
      </c>
      <c r="O692" s="39">
        <v>0.7</v>
      </c>
      <c r="P692" s="18"/>
    </row>
    <row r="693" spans="2:16" ht="15.6" x14ac:dyDescent="0.3">
      <c r="B693" s="3" t="s">
        <v>1485</v>
      </c>
      <c r="C693" s="38">
        <v>34179</v>
      </c>
      <c r="D693" s="3" t="s">
        <v>957</v>
      </c>
      <c r="E693" s="39"/>
      <c r="F693" s="18"/>
      <c r="G693" s="3" t="s">
        <v>1411</v>
      </c>
      <c r="H693" s="38">
        <v>34187</v>
      </c>
      <c r="I693" s="3" t="s">
        <v>1250</v>
      </c>
      <c r="J693" s="39"/>
      <c r="K693" s="18"/>
      <c r="L693" s="3" t="s">
        <v>1520</v>
      </c>
      <c r="M693" s="38">
        <v>34308</v>
      </c>
      <c r="N693" s="41" t="s">
        <v>1130</v>
      </c>
      <c r="O693" s="39">
        <v>0.3</v>
      </c>
      <c r="P693" s="18"/>
    </row>
    <row r="694" spans="2:16" ht="15.6" x14ac:dyDescent="0.3">
      <c r="B694" s="3" t="s">
        <v>1391</v>
      </c>
      <c r="C694" s="38">
        <v>33641</v>
      </c>
      <c r="D694" s="3" t="s">
        <v>957</v>
      </c>
      <c r="E694" s="39"/>
      <c r="F694" s="18"/>
      <c r="G694" s="3" t="s">
        <v>1414</v>
      </c>
      <c r="H694" s="38">
        <v>33649</v>
      </c>
      <c r="I694" s="3" t="s">
        <v>1250</v>
      </c>
      <c r="J694" s="39"/>
      <c r="K694" s="18"/>
      <c r="L694" s="3" t="s">
        <v>1521</v>
      </c>
      <c r="M694" s="38">
        <v>34572</v>
      </c>
      <c r="N694" s="3" t="s">
        <v>1130</v>
      </c>
      <c r="O694" s="39"/>
      <c r="P694" s="18"/>
    </row>
    <row r="695" spans="2:16" ht="15.6" x14ac:dyDescent="0.3">
      <c r="B695" s="3" t="s">
        <v>1522</v>
      </c>
      <c r="C695" s="38">
        <v>33982</v>
      </c>
      <c r="D695" s="3" t="s">
        <v>1298</v>
      </c>
      <c r="E695" s="39"/>
      <c r="F695" s="18"/>
      <c r="G695" s="3" t="s">
        <v>1523</v>
      </c>
      <c r="H695" s="38">
        <v>34064</v>
      </c>
      <c r="I695" s="3" t="s">
        <v>1250</v>
      </c>
      <c r="J695" s="39"/>
      <c r="K695" s="18"/>
      <c r="L695" s="3" t="s">
        <v>1524</v>
      </c>
      <c r="M695" s="38">
        <v>35100</v>
      </c>
      <c r="N695" s="3" t="s">
        <v>1130</v>
      </c>
      <c r="O695" s="39"/>
      <c r="P695" s="18"/>
    </row>
    <row r="696" spans="2:16" ht="15.6" x14ac:dyDescent="0.3">
      <c r="B696" s="3" t="s">
        <v>1495</v>
      </c>
      <c r="C696" s="38">
        <v>34205</v>
      </c>
      <c r="E696" s="39"/>
      <c r="F696" s="18"/>
      <c r="G696" s="3" t="s">
        <v>1525</v>
      </c>
      <c r="H696" s="38">
        <v>33610</v>
      </c>
      <c r="I696" s="3" t="s">
        <v>1526</v>
      </c>
      <c r="J696" s="39"/>
      <c r="K696" s="18"/>
      <c r="L696" s="3" t="s">
        <v>1527</v>
      </c>
      <c r="M696" s="38"/>
      <c r="O696" s="39"/>
      <c r="P696" s="18"/>
    </row>
    <row r="697" spans="2:16" ht="15.6" x14ac:dyDescent="0.3">
      <c r="B697" s="3" t="s">
        <v>1395</v>
      </c>
      <c r="C697" s="38"/>
      <c r="E697" s="39"/>
      <c r="F697" s="18"/>
      <c r="G697" s="3" t="s">
        <v>1528</v>
      </c>
      <c r="H697" s="38">
        <v>33718</v>
      </c>
      <c r="I697" s="3" t="s">
        <v>1250</v>
      </c>
      <c r="J697" s="39"/>
      <c r="K697" s="18"/>
      <c r="L697" s="3" t="s">
        <v>1529</v>
      </c>
      <c r="M697" s="38"/>
      <c r="O697" s="39"/>
      <c r="P697" s="18"/>
    </row>
    <row r="698" spans="2:16" ht="15.6" x14ac:dyDescent="0.3">
      <c r="B698" s="3" t="s">
        <v>1530</v>
      </c>
      <c r="C698" s="38"/>
      <c r="E698" s="39"/>
      <c r="F698" s="18"/>
      <c r="G698" s="3" t="s">
        <v>1531</v>
      </c>
      <c r="H698" s="38"/>
      <c r="J698" s="39"/>
      <c r="K698" s="18"/>
      <c r="M698" s="38"/>
      <c r="O698" s="39"/>
      <c r="P698" s="18"/>
    </row>
    <row r="699" spans="2:16" ht="15.6" x14ac:dyDescent="0.3">
      <c r="C699" s="38"/>
      <c r="E699" s="39"/>
      <c r="F699" s="18"/>
      <c r="G699" s="3" t="s">
        <v>1532</v>
      </c>
      <c r="H699" s="38"/>
      <c r="J699" s="39"/>
      <c r="K699" s="18"/>
      <c r="M699" s="38"/>
      <c r="O699" s="39"/>
      <c r="P699" s="18"/>
    </row>
    <row r="700" spans="2:16" ht="15.6" x14ac:dyDescent="0.3">
      <c r="C700" s="38"/>
      <c r="E700" s="39"/>
      <c r="F700" s="18"/>
      <c r="H700" s="38"/>
      <c r="J700" s="39"/>
      <c r="K700" s="18"/>
      <c r="M700" s="38"/>
      <c r="O700" s="39"/>
      <c r="P700" s="18"/>
    </row>
    <row r="701" spans="2:16" ht="15.6" x14ac:dyDescent="0.3">
      <c r="C701" s="38"/>
      <c r="E701" s="39"/>
      <c r="F701" s="18"/>
      <c r="H701" s="38"/>
      <c r="J701" s="39"/>
      <c r="K701" s="18"/>
      <c r="M701" s="38"/>
      <c r="O701" s="39"/>
      <c r="P701" s="18"/>
    </row>
    <row r="702" spans="2:16" ht="15.6" x14ac:dyDescent="0.3">
      <c r="B702" s="33" t="s">
        <v>1533</v>
      </c>
      <c r="C702" s="34" t="s">
        <v>697</v>
      </c>
      <c r="D702" s="35" t="s">
        <v>698</v>
      </c>
      <c r="E702" s="36" t="s">
        <v>699</v>
      </c>
      <c r="F702" s="16"/>
      <c r="G702" s="33" t="s">
        <v>1534</v>
      </c>
      <c r="H702" s="34" t="s">
        <v>697</v>
      </c>
      <c r="I702" s="35" t="s">
        <v>698</v>
      </c>
      <c r="J702" s="36" t="s">
        <v>699</v>
      </c>
      <c r="K702" s="16"/>
      <c r="L702" s="33" t="s">
        <v>1535</v>
      </c>
      <c r="M702" s="34" t="s">
        <v>697</v>
      </c>
      <c r="N702" s="35" t="s">
        <v>698</v>
      </c>
      <c r="O702" s="36" t="s">
        <v>699</v>
      </c>
      <c r="P702" s="16"/>
    </row>
    <row r="703" spans="2:16" ht="15.6" x14ac:dyDescent="0.3">
      <c r="B703" s="19" t="s">
        <v>68</v>
      </c>
      <c r="C703" s="38"/>
      <c r="D703" s="19"/>
      <c r="E703" s="37">
        <f>SUM(E704:E718)-0.1</f>
        <v>484.29999999999995</v>
      </c>
      <c r="F703" s="16"/>
      <c r="G703" s="19" t="s">
        <v>414</v>
      </c>
      <c r="H703" s="40"/>
      <c r="I703" s="19"/>
      <c r="J703" s="37">
        <f>SUM(J704:J718)-0.1</f>
        <v>2927.7000000000007</v>
      </c>
      <c r="K703" s="16"/>
      <c r="L703" s="19" t="s">
        <v>3</v>
      </c>
      <c r="M703" s="38"/>
      <c r="N703" s="19"/>
      <c r="O703" s="37">
        <f>SUM(O704:O718)</f>
        <v>4020</v>
      </c>
      <c r="P703" s="16"/>
    </row>
    <row r="704" spans="2:16" ht="15.6" x14ac:dyDescent="0.3">
      <c r="B704" s="3" t="s">
        <v>1505</v>
      </c>
      <c r="C704" s="38">
        <v>34602</v>
      </c>
      <c r="D704" s="41" t="s">
        <v>1130</v>
      </c>
      <c r="E704" s="39">
        <v>116.3</v>
      </c>
      <c r="F704" s="18"/>
      <c r="G704" s="3" t="s">
        <v>1536</v>
      </c>
      <c r="H704" s="38">
        <v>34731</v>
      </c>
      <c r="I704" s="41" t="s">
        <v>1537</v>
      </c>
      <c r="J704" s="39">
        <v>1273.3</v>
      </c>
      <c r="K704" s="18"/>
      <c r="L704" s="3" t="s">
        <v>1500</v>
      </c>
      <c r="M704" s="38">
        <v>35122</v>
      </c>
      <c r="N704" s="41" t="s">
        <v>957</v>
      </c>
      <c r="O704" s="39">
        <v>1609</v>
      </c>
      <c r="P704" s="18"/>
    </row>
    <row r="705" spans="2:16" ht="15.6" x14ac:dyDescent="0.3">
      <c r="B705" s="3" t="s">
        <v>1408</v>
      </c>
      <c r="C705" s="38">
        <v>34003</v>
      </c>
      <c r="D705" s="41" t="s">
        <v>1130</v>
      </c>
      <c r="E705" s="39">
        <v>88</v>
      </c>
      <c r="F705" s="18"/>
      <c r="G705" s="3" t="s">
        <v>1538</v>
      </c>
      <c r="H705" s="38">
        <v>34747</v>
      </c>
      <c r="I705" s="41" t="s">
        <v>1539</v>
      </c>
      <c r="J705" s="39">
        <v>541.29999999999995</v>
      </c>
      <c r="K705" s="18"/>
      <c r="L705" s="3" t="s">
        <v>1468</v>
      </c>
      <c r="M705" s="38">
        <v>34507</v>
      </c>
      <c r="N705" s="41" t="s">
        <v>957</v>
      </c>
      <c r="O705" s="39">
        <v>886</v>
      </c>
      <c r="P705" s="18"/>
    </row>
    <row r="706" spans="2:16" ht="15.6" x14ac:dyDescent="0.3">
      <c r="B706" s="3" t="s">
        <v>1441</v>
      </c>
      <c r="C706" s="38">
        <v>34188</v>
      </c>
      <c r="D706" s="41" t="s">
        <v>1130</v>
      </c>
      <c r="E706" s="39">
        <v>55.7</v>
      </c>
      <c r="F706" s="18"/>
      <c r="G706" s="3" t="s">
        <v>1540</v>
      </c>
      <c r="H706" s="38">
        <v>34785</v>
      </c>
      <c r="I706" s="41" t="s">
        <v>1431</v>
      </c>
      <c r="J706" s="39">
        <v>419</v>
      </c>
      <c r="K706" s="18"/>
      <c r="L706" s="3" t="s">
        <v>1472</v>
      </c>
      <c r="M706" s="38">
        <v>34111</v>
      </c>
      <c r="N706" s="41" t="s">
        <v>957</v>
      </c>
      <c r="O706" s="39">
        <v>529.70000000000005</v>
      </c>
      <c r="P706" s="18"/>
    </row>
    <row r="707" spans="2:16" ht="15.6" x14ac:dyDescent="0.3">
      <c r="B707" s="3" t="s">
        <v>1510</v>
      </c>
      <c r="C707" s="38">
        <v>34595</v>
      </c>
      <c r="D707" s="41" t="s">
        <v>1460</v>
      </c>
      <c r="E707" s="39">
        <v>49.3</v>
      </c>
      <c r="F707" s="18"/>
      <c r="G707" s="3" t="s">
        <v>1541</v>
      </c>
      <c r="H707" s="38">
        <v>35243</v>
      </c>
      <c r="I707" s="41" t="s">
        <v>1542</v>
      </c>
      <c r="J707" s="39">
        <v>321</v>
      </c>
      <c r="K707" s="18"/>
      <c r="L707" s="3" t="s">
        <v>1543</v>
      </c>
      <c r="M707" s="43">
        <v>35600.875</v>
      </c>
      <c r="N707" s="44" t="s">
        <v>957</v>
      </c>
      <c r="O707" s="39">
        <v>503.3</v>
      </c>
      <c r="P707" s="18"/>
    </row>
    <row r="708" spans="2:16" ht="15.6" x14ac:dyDescent="0.3">
      <c r="B708" s="3" t="s">
        <v>1544</v>
      </c>
      <c r="C708" s="38">
        <v>36268</v>
      </c>
      <c r="D708" s="41" t="s">
        <v>1229</v>
      </c>
      <c r="E708" s="39">
        <v>45.7</v>
      </c>
      <c r="F708" s="18"/>
      <c r="G708" s="3" t="s">
        <v>1545</v>
      </c>
      <c r="H708" s="38">
        <v>34786</v>
      </c>
      <c r="I708" s="3" t="s">
        <v>1546</v>
      </c>
      <c r="J708" s="39">
        <v>190</v>
      </c>
      <c r="K708" s="18"/>
      <c r="L708" s="3" t="s">
        <v>1475</v>
      </c>
      <c r="M708" s="43">
        <v>34687</v>
      </c>
      <c r="N708" s="44" t="s">
        <v>957</v>
      </c>
      <c r="O708" s="39">
        <v>158.69999999999999</v>
      </c>
      <c r="P708" s="18"/>
    </row>
    <row r="709" spans="2:16" ht="15.6" x14ac:dyDescent="0.3">
      <c r="B709" s="3" t="s">
        <v>1512</v>
      </c>
      <c r="C709" s="38">
        <v>34668</v>
      </c>
      <c r="D709" s="41" t="s">
        <v>1130</v>
      </c>
      <c r="E709" s="39">
        <v>36</v>
      </c>
      <c r="F709" s="18"/>
      <c r="G709" s="3" t="s">
        <v>1547</v>
      </c>
      <c r="H709" s="38">
        <v>34437</v>
      </c>
      <c r="I709" s="41" t="s">
        <v>1548</v>
      </c>
      <c r="J709" s="39">
        <v>142</v>
      </c>
      <c r="K709" s="18"/>
      <c r="L709" s="3" t="s">
        <v>1476</v>
      </c>
      <c r="M709" s="38">
        <v>34107</v>
      </c>
      <c r="N709" s="41" t="s">
        <v>957</v>
      </c>
      <c r="O709" s="39">
        <v>140.30000000000001</v>
      </c>
      <c r="P709" s="18"/>
    </row>
    <row r="710" spans="2:16" ht="15.6" x14ac:dyDescent="0.3">
      <c r="B710" s="3" t="s">
        <v>1549</v>
      </c>
      <c r="C710" s="38">
        <v>34970</v>
      </c>
      <c r="D710" s="41" t="s">
        <v>1550</v>
      </c>
      <c r="E710" s="39">
        <v>33.700000000000003</v>
      </c>
      <c r="F710" s="18"/>
      <c r="G710" s="3" t="s">
        <v>1551</v>
      </c>
      <c r="H710" s="38">
        <v>34397</v>
      </c>
      <c r="I710" s="45" t="s">
        <v>1546</v>
      </c>
      <c r="J710" s="39">
        <v>27.3</v>
      </c>
      <c r="K710" s="18"/>
      <c r="L710" s="3" t="s">
        <v>1513</v>
      </c>
      <c r="M710" s="38">
        <v>34351</v>
      </c>
      <c r="N710" s="41" t="s">
        <v>1514</v>
      </c>
      <c r="O710" s="39">
        <v>135.69999999999999</v>
      </c>
      <c r="P710" s="18"/>
    </row>
    <row r="711" spans="2:16" ht="15.6" x14ac:dyDescent="0.3">
      <c r="B711" s="3" t="s">
        <v>1516</v>
      </c>
      <c r="C711" s="38">
        <v>35204</v>
      </c>
      <c r="D711" s="41" t="s">
        <v>1130</v>
      </c>
      <c r="E711" s="39">
        <v>29.7</v>
      </c>
      <c r="F711" s="18"/>
      <c r="G711" s="3" t="s">
        <v>1552</v>
      </c>
      <c r="H711" s="38">
        <v>34305</v>
      </c>
      <c r="I711" s="41" t="s">
        <v>1537</v>
      </c>
      <c r="J711" s="39">
        <v>9.3000000000000007</v>
      </c>
      <c r="K711" s="18"/>
      <c r="L711" s="3" t="s">
        <v>1478</v>
      </c>
      <c r="M711" s="38">
        <v>34109</v>
      </c>
      <c r="N711" s="41" t="s">
        <v>1479</v>
      </c>
      <c r="O711" s="39">
        <v>57.3</v>
      </c>
      <c r="P711" s="18"/>
    </row>
    <row r="712" spans="2:16" ht="15.6" x14ac:dyDescent="0.3">
      <c r="B712" s="3" t="s">
        <v>1553</v>
      </c>
      <c r="C712" s="38">
        <v>34492</v>
      </c>
      <c r="D712" s="41" t="s">
        <v>1130</v>
      </c>
      <c r="E712" s="39">
        <v>18.3</v>
      </c>
      <c r="F712" s="18"/>
      <c r="G712" s="3" t="s">
        <v>1554</v>
      </c>
      <c r="H712" s="38">
        <v>34019</v>
      </c>
      <c r="I712" s="41" t="s">
        <v>1542</v>
      </c>
      <c r="J712" s="39">
        <v>3.3</v>
      </c>
      <c r="K712" s="18"/>
      <c r="L712" s="3" t="s">
        <v>1485</v>
      </c>
      <c r="M712" s="38">
        <v>34179</v>
      </c>
      <c r="N712" s="3" t="s">
        <v>957</v>
      </c>
      <c r="O712" s="39"/>
      <c r="P712" s="18"/>
    </row>
    <row r="713" spans="2:16" ht="15.6" x14ac:dyDescent="0.3">
      <c r="B713" s="3" t="s">
        <v>1453</v>
      </c>
      <c r="C713" s="38">
        <v>34024</v>
      </c>
      <c r="D713" s="41" t="s">
        <v>1130</v>
      </c>
      <c r="E713" s="39">
        <v>5.7</v>
      </c>
      <c r="F713" s="18"/>
      <c r="G713" s="3" t="s">
        <v>1555</v>
      </c>
      <c r="H713" s="38">
        <v>35236</v>
      </c>
      <c r="I713" s="41" t="s">
        <v>1546</v>
      </c>
      <c r="J713" s="39">
        <v>1.3</v>
      </c>
      <c r="K713" s="18"/>
      <c r="L713" s="3" t="s">
        <v>1556</v>
      </c>
      <c r="M713" s="38">
        <v>35184</v>
      </c>
      <c r="N713" s="3" t="s">
        <v>957</v>
      </c>
      <c r="O713" s="39"/>
      <c r="P713" s="18"/>
    </row>
    <row r="714" spans="2:16" ht="15.6" x14ac:dyDescent="0.3">
      <c r="B714" s="3" t="s">
        <v>1557</v>
      </c>
      <c r="C714" s="38">
        <v>34064</v>
      </c>
      <c r="D714" s="41" t="s">
        <v>1558</v>
      </c>
      <c r="E714" s="39">
        <v>5</v>
      </c>
      <c r="F714" s="18"/>
      <c r="G714" s="3" t="s">
        <v>1559</v>
      </c>
      <c r="H714" s="38">
        <v>34865</v>
      </c>
      <c r="I714" s="3" t="s">
        <v>1546</v>
      </c>
      <c r="J714" s="39"/>
      <c r="K714" s="18"/>
      <c r="L714" s="3" t="s">
        <v>1560</v>
      </c>
      <c r="M714" s="38">
        <v>34340</v>
      </c>
      <c r="N714" s="3" t="s">
        <v>1561</v>
      </c>
      <c r="O714" s="39"/>
      <c r="P714" s="18"/>
    </row>
    <row r="715" spans="2:16" ht="15.6" x14ac:dyDescent="0.3">
      <c r="B715" s="3" t="s">
        <v>1519</v>
      </c>
      <c r="C715" s="38">
        <v>34074</v>
      </c>
      <c r="D715" s="41" t="s">
        <v>1130</v>
      </c>
      <c r="E715" s="39">
        <v>0.7</v>
      </c>
      <c r="F715" s="18"/>
      <c r="G715" s="3" t="s">
        <v>1562</v>
      </c>
      <c r="H715" s="38">
        <v>35377</v>
      </c>
      <c r="I715" s="3" t="s">
        <v>1548</v>
      </c>
      <c r="J715" s="39"/>
      <c r="K715" s="18"/>
      <c r="L715" s="3" t="s">
        <v>1563</v>
      </c>
      <c r="M715" s="38">
        <v>34838</v>
      </c>
      <c r="N715" s="3" t="s">
        <v>957</v>
      </c>
      <c r="O715" s="39"/>
      <c r="P715" s="18"/>
    </row>
    <row r="716" spans="2:16" ht="15.6" x14ac:dyDescent="0.3">
      <c r="B716" s="3" t="s">
        <v>1520</v>
      </c>
      <c r="C716" s="38">
        <v>34308</v>
      </c>
      <c r="D716" s="41" t="s">
        <v>1130</v>
      </c>
      <c r="E716" s="39">
        <v>0.3</v>
      </c>
      <c r="F716" s="18"/>
      <c r="G716" s="3" t="s">
        <v>1564</v>
      </c>
      <c r="H716" s="38">
        <v>34502</v>
      </c>
      <c r="I716" s="3" t="s">
        <v>1546</v>
      </c>
      <c r="J716" s="39"/>
      <c r="K716" s="18"/>
      <c r="L716" s="3" t="s">
        <v>1565</v>
      </c>
      <c r="M716" s="38">
        <v>35119</v>
      </c>
      <c r="N716" s="3" t="s">
        <v>1566</v>
      </c>
      <c r="O716" s="39"/>
      <c r="P716" s="18"/>
    </row>
    <row r="717" spans="2:16" ht="15.6" x14ac:dyDescent="0.3">
      <c r="B717" s="3" t="s">
        <v>1567</v>
      </c>
      <c r="C717" s="38">
        <v>34834</v>
      </c>
      <c r="D717" s="3" t="s">
        <v>1130</v>
      </c>
      <c r="E717" s="39"/>
      <c r="F717" s="18"/>
      <c r="G717" s="3" t="s">
        <v>1568</v>
      </c>
      <c r="H717" s="38">
        <v>35144</v>
      </c>
      <c r="I717" s="3" t="s">
        <v>1546</v>
      </c>
      <c r="J717" s="39"/>
      <c r="K717" s="18"/>
      <c r="L717" s="3" t="s">
        <v>1569</v>
      </c>
      <c r="M717" s="38">
        <v>34759</v>
      </c>
      <c r="N717" s="3" t="s">
        <v>957</v>
      </c>
      <c r="O717" s="39"/>
      <c r="P717" s="18"/>
    </row>
    <row r="718" spans="2:16" ht="15.6" x14ac:dyDescent="0.3">
      <c r="B718" s="3" t="s">
        <v>1570</v>
      </c>
      <c r="C718" s="38">
        <v>34500</v>
      </c>
      <c r="D718" s="3" t="s">
        <v>1130</v>
      </c>
      <c r="E718" s="39"/>
      <c r="F718" s="18"/>
      <c r="G718" s="3" t="s">
        <v>1571</v>
      </c>
      <c r="H718" s="38">
        <v>34871</v>
      </c>
      <c r="I718" s="3" t="s">
        <v>1546</v>
      </c>
      <c r="J718" s="39"/>
      <c r="K718" s="18"/>
      <c r="L718" s="3" t="s">
        <v>1395</v>
      </c>
      <c r="M718" s="38"/>
      <c r="O718" s="39"/>
      <c r="P718" s="18"/>
    </row>
    <row r="719" spans="2:16" ht="15.6" x14ac:dyDescent="0.3">
      <c r="B719" s="3" t="s">
        <v>1572</v>
      </c>
      <c r="C719" s="38">
        <v>34715</v>
      </c>
      <c r="D719" s="3" t="s">
        <v>1130</v>
      </c>
      <c r="E719" s="39"/>
      <c r="F719" s="18"/>
      <c r="G719" s="3" t="s">
        <v>1573</v>
      </c>
      <c r="H719" s="38"/>
      <c r="J719" s="39"/>
      <c r="K719" s="18"/>
      <c r="L719" s="3" t="s">
        <v>1496</v>
      </c>
      <c r="M719" s="38"/>
      <c r="O719" s="39"/>
      <c r="P719" s="18"/>
    </row>
    <row r="720" spans="2:16" ht="15.6" x14ac:dyDescent="0.3">
      <c r="B720" s="3" t="s">
        <v>1527</v>
      </c>
      <c r="C720" s="38"/>
      <c r="E720" s="39"/>
      <c r="F720" s="18"/>
      <c r="G720" s="3" t="s">
        <v>1574</v>
      </c>
      <c r="H720" s="38"/>
      <c r="J720" s="39"/>
      <c r="K720" s="18"/>
      <c r="M720" s="38"/>
      <c r="O720" s="39"/>
      <c r="P720" s="18"/>
    </row>
    <row r="721" spans="2:16" ht="15.6" x14ac:dyDescent="0.3">
      <c r="B721" s="3" t="s">
        <v>1575</v>
      </c>
      <c r="C721" s="38"/>
      <c r="E721" s="39"/>
      <c r="F721" s="18"/>
      <c r="H721" s="38"/>
      <c r="J721" s="39"/>
      <c r="K721" s="18"/>
      <c r="M721" s="38"/>
      <c r="O721" s="39"/>
      <c r="P721" s="18"/>
    </row>
    <row r="722" spans="2:16" ht="15.6" x14ac:dyDescent="0.3">
      <c r="C722" s="38"/>
      <c r="E722" s="39"/>
      <c r="F722" s="18"/>
      <c r="H722" s="38"/>
      <c r="J722" s="39"/>
      <c r="K722" s="18"/>
      <c r="M722" s="38"/>
      <c r="O722" s="39"/>
      <c r="P722" s="18"/>
    </row>
    <row r="723" spans="2:16" ht="15.6" x14ac:dyDescent="0.3">
      <c r="C723" s="38"/>
      <c r="E723" s="39"/>
      <c r="F723" s="18"/>
      <c r="H723" s="38"/>
      <c r="J723" s="39"/>
      <c r="K723" s="18"/>
      <c r="M723" s="38"/>
      <c r="O723" s="39"/>
      <c r="P723" s="18"/>
    </row>
    <row r="724" spans="2:16" ht="15.6" x14ac:dyDescent="0.3">
      <c r="B724" s="33" t="s">
        <v>1576</v>
      </c>
      <c r="C724" s="34" t="s">
        <v>697</v>
      </c>
      <c r="D724" s="35" t="s">
        <v>698</v>
      </c>
      <c r="E724" s="36" t="s">
        <v>699</v>
      </c>
      <c r="F724" s="16"/>
      <c r="G724" s="33" t="s">
        <v>1577</v>
      </c>
      <c r="H724" s="34" t="s">
        <v>697</v>
      </c>
      <c r="I724" s="35" t="s">
        <v>698</v>
      </c>
      <c r="J724" s="36" t="s">
        <v>699</v>
      </c>
      <c r="K724" s="16"/>
      <c r="L724" s="33" t="s">
        <v>1578</v>
      </c>
      <c r="M724" s="34" t="s">
        <v>697</v>
      </c>
      <c r="N724" s="35" t="s">
        <v>698</v>
      </c>
      <c r="O724" s="36" t="s">
        <v>699</v>
      </c>
      <c r="P724" s="16"/>
    </row>
    <row r="725" spans="2:16" ht="15.6" x14ac:dyDescent="0.3">
      <c r="B725" s="19" t="s">
        <v>68</v>
      </c>
      <c r="C725" s="38"/>
      <c r="D725" s="19"/>
      <c r="E725" s="37">
        <f>SUM(E726:E740)</f>
        <v>783.00000000000011</v>
      </c>
      <c r="F725" s="16"/>
      <c r="G725" s="19" t="s">
        <v>1579</v>
      </c>
      <c r="H725" s="40"/>
      <c r="I725" s="19"/>
      <c r="J725" s="37">
        <f>SUM(J726:J740)-0.1</f>
        <v>1978.0000000000002</v>
      </c>
      <c r="K725" s="16"/>
      <c r="L725" s="19" t="s">
        <v>46</v>
      </c>
      <c r="M725" s="38"/>
      <c r="N725" s="19"/>
      <c r="O725" s="37">
        <f>SUM(O726:O740)+0.1</f>
        <v>3875.7000000000003</v>
      </c>
      <c r="P725" s="16"/>
    </row>
    <row r="726" spans="2:16" ht="15.6" x14ac:dyDescent="0.3">
      <c r="B726" s="3" t="s">
        <v>1580</v>
      </c>
      <c r="C726" s="38">
        <v>34827</v>
      </c>
      <c r="D726" s="41" t="s">
        <v>1130</v>
      </c>
      <c r="E726" s="39">
        <v>441.3</v>
      </c>
      <c r="F726" s="18"/>
      <c r="G726" s="3" t="s">
        <v>1581</v>
      </c>
      <c r="H726" s="38">
        <v>36021</v>
      </c>
      <c r="I726" s="41" t="s">
        <v>829</v>
      </c>
      <c r="J726" s="39">
        <v>738</v>
      </c>
      <c r="K726" s="18"/>
      <c r="L726" s="3" t="s">
        <v>1582</v>
      </c>
      <c r="M726" s="38">
        <v>34501</v>
      </c>
      <c r="N726" s="41" t="s">
        <v>1433</v>
      </c>
      <c r="O726" s="39">
        <v>1243.3</v>
      </c>
      <c r="P726" s="22"/>
    </row>
    <row r="727" spans="2:16" ht="15.6" x14ac:dyDescent="0.3">
      <c r="B727" s="3" t="s">
        <v>1505</v>
      </c>
      <c r="C727" s="38">
        <v>34602</v>
      </c>
      <c r="D727" s="41" t="s">
        <v>1130</v>
      </c>
      <c r="E727" s="39">
        <v>116.3</v>
      </c>
      <c r="F727" s="18"/>
      <c r="G727" s="3" t="s">
        <v>1583</v>
      </c>
      <c r="H727" s="38">
        <v>35311</v>
      </c>
      <c r="I727" s="41" t="s">
        <v>1128</v>
      </c>
      <c r="J727" s="39">
        <v>546.70000000000005</v>
      </c>
      <c r="K727" s="18"/>
      <c r="L727" s="3" t="s">
        <v>1468</v>
      </c>
      <c r="M727" s="38">
        <v>34507</v>
      </c>
      <c r="N727" s="41" t="s">
        <v>957</v>
      </c>
      <c r="O727" s="39">
        <v>886</v>
      </c>
      <c r="P727" s="22"/>
    </row>
    <row r="728" spans="2:16" ht="15.6" x14ac:dyDescent="0.3">
      <c r="B728" s="3" t="s">
        <v>1510</v>
      </c>
      <c r="C728" s="38">
        <v>34595</v>
      </c>
      <c r="D728" s="41" t="s">
        <v>1460</v>
      </c>
      <c r="E728" s="39">
        <v>49.3</v>
      </c>
      <c r="F728" s="18"/>
      <c r="G728" s="3" t="s">
        <v>1584</v>
      </c>
      <c r="H728" s="38">
        <v>35198</v>
      </c>
      <c r="I728" s="41" t="s">
        <v>1566</v>
      </c>
      <c r="J728" s="39">
        <v>295.7</v>
      </c>
      <c r="K728" s="18"/>
      <c r="L728" s="3" t="s">
        <v>1585</v>
      </c>
      <c r="M728" s="38">
        <v>34800</v>
      </c>
      <c r="N728" s="41" t="s">
        <v>1433</v>
      </c>
      <c r="O728" s="39">
        <v>427.3</v>
      </c>
      <c r="P728" s="22"/>
    </row>
    <row r="729" spans="2:16" ht="15.6" x14ac:dyDescent="0.3">
      <c r="B729" s="3" t="s">
        <v>1544</v>
      </c>
      <c r="C729" s="38">
        <v>36268</v>
      </c>
      <c r="D729" s="41" t="s">
        <v>1229</v>
      </c>
      <c r="E729" s="39">
        <v>45.7</v>
      </c>
      <c r="F729" s="18"/>
      <c r="G729" s="3" t="s">
        <v>1586</v>
      </c>
      <c r="H729" s="38">
        <v>35178</v>
      </c>
      <c r="I729" s="41" t="s">
        <v>829</v>
      </c>
      <c r="J729" s="39">
        <v>124.7</v>
      </c>
      <c r="K729" s="18"/>
      <c r="L729" s="3" t="s">
        <v>1587</v>
      </c>
      <c r="M729" s="38">
        <v>34542</v>
      </c>
      <c r="N729" s="41" t="s">
        <v>1470</v>
      </c>
      <c r="O729" s="39">
        <v>390.3</v>
      </c>
      <c r="P729" s="22"/>
    </row>
    <row r="730" spans="2:16" ht="15.6" x14ac:dyDescent="0.3">
      <c r="B730" s="3" t="s">
        <v>1512</v>
      </c>
      <c r="C730" s="38">
        <v>34668</v>
      </c>
      <c r="D730" s="41" t="s">
        <v>1130</v>
      </c>
      <c r="E730" s="39">
        <v>36</v>
      </c>
      <c r="F730" s="18"/>
      <c r="G730" s="3" t="s">
        <v>1522</v>
      </c>
      <c r="H730" s="38">
        <v>34997</v>
      </c>
      <c r="I730" s="41" t="s">
        <v>1561</v>
      </c>
      <c r="J730" s="39">
        <v>100.7</v>
      </c>
      <c r="K730" s="18"/>
      <c r="L730" s="3" t="s">
        <v>1588</v>
      </c>
      <c r="M730" s="38">
        <v>35237</v>
      </c>
      <c r="N730" s="41" t="s">
        <v>1550</v>
      </c>
      <c r="O730" s="39">
        <v>368</v>
      </c>
      <c r="P730" s="22"/>
    </row>
    <row r="731" spans="2:16" ht="15.6" x14ac:dyDescent="0.3">
      <c r="B731" s="3" t="s">
        <v>1549</v>
      </c>
      <c r="C731" s="38">
        <v>34970</v>
      </c>
      <c r="D731" s="41" t="s">
        <v>1550</v>
      </c>
      <c r="E731" s="39">
        <v>33.700000000000003</v>
      </c>
      <c r="F731" s="18"/>
      <c r="G731" s="3" t="s">
        <v>1589</v>
      </c>
      <c r="H731" s="38">
        <v>35067</v>
      </c>
      <c r="I731" s="41" t="s">
        <v>829</v>
      </c>
      <c r="J731" s="39">
        <v>72</v>
      </c>
      <c r="K731" s="18"/>
      <c r="L731" s="3" t="s">
        <v>1475</v>
      </c>
      <c r="M731" s="43">
        <v>34687</v>
      </c>
      <c r="N731" s="44" t="s">
        <v>957</v>
      </c>
      <c r="O731" s="39">
        <v>158.69999999999999</v>
      </c>
      <c r="P731" s="22"/>
    </row>
    <row r="732" spans="2:16" ht="15.6" x14ac:dyDescent="0.3">
      <c r="B732" s="3" t="s">
        <v>1516</v>
      </c>
      <c r="C732" s="38">
        <v>35204</v>
      </c>
      <c r="D732" s="41" t="s">
        <v>1130</v>
      </c>
      <c r="E732" s="39">
        <v>29.7</v>
      </c>
      <c r="F732" s="18"/>
      <c r="G732" s="3" t="s">
        <v>1590</v>
      </c>
      <c r="H732" s="38">
        <v>35241</v>
      </c>
      <c r="I732" s="41" t="s">
        <v>829</v>
      </c>
      <c r="J732" s="39">
        <v>64.3</v>
      </c>
      <c r="K732" s="18"/>
      <c r="L732" s="3" t="s">
        <v>1474</v>
      </c>
      <c r="M732" s="38">
        <v>34867</v>
      </c>
      <c r="N732" s="41" t="s">
        <v>1447</v>
      </c>
      <c r="O732" s="39">
        <v>153.69999999999999</v>
      </c>
      <c r="P732" s="22"/>
    </row>
    <row r="733" spans="2:16" ht="15.6" x14ac:dyDescent="0.3">
      <c r="B733" s="3" t="s">
        <v>1553</v>
      </c>
      <c r="C733" s="38">
        <v>34492</v>
      </c>
      <c r="D733" s="41" t="s">
        <v>1130</v>
      </c>
      <c r="E733" s="39">
        <v>18.3</v>
      </c>
      <c r="F733" s="18"/>
      <c r="G733" s="3" t="s">
        <v>1591</v>
      </c>
      <c r="H733" s="38">
        <v>34892</v>
      </c>
      <c r="I733" s="41" t="s">
        <v>1592</v>
      </c>
      <c r="J733" s="39">
        <v>36</v>
      </c>
      <c r="K733" s="18"/>
      <c r="L733" s="3" t="s">
        <v>1513</v>
      </c>
      <c r="M733" s="38">
        <v>34351</v>
      </c>
      <c r="N733" s="41" t="s">
        <v>1514</v>
      </c>
      <c r="O733" s="39">
        <v>135.69999999999999</v>
      </c>
      <c r="P733" s="22"/>
    </row>
    <row r="734" spans="2:16" ht="15.6" x14ac:dyDescent="0.3">
      <c r="B734" s="3" t="s">
        <v>1593</v>
      </c>
      <c r="C734" s="38">
        <v>34524</v>
      </c>
      <c r="D734" s="41" t="s">
        <v>1470</v>
      </c>
      <c r="E734" s="39">
        <v>12.7</v>
      </c>
      <c r="F734" s="18"/>
      <c r="G734" s="3" t="s">
        <v>1594</v>
      </c>
      <c r="H734" s="38">
        <v>35683</v>
      </c>
      <c r="I734" s="3" t="s">
        <v>1595</v>
      </c>
      <c r="J734" s="39"/>
      <c r="K734" s="18"/>
      <c r="L734" s="3" t="s">
        <v>1596</v>
      </c>
      <c r="M734" s="38">
        <v>34990</v>
      </c>
      <c r="N734" s="41" t="s">
        <v>1304</v>
      </c>
      <c r="O734" s="39">
        <v>57.3</v>
      </c>
      <c r="P734" s="22"/>
    </row>
    <row r="735" spans="2:16" ht="15.6" x14ac:dyDescent="0.3">
      <c r="B735" s="3" t="s">
        <v>1567</v>
      </c>
      <c r="C735" s="38">
        <v>34834</v>
      </c>
      <c r="D735" s="3" t="s">
        <v>1130</v>
      </c>
      <c r="E735" s="39"/>
      <c r="F735" s="18"/>
      <c r="G735" s="3" t="s">
        <v>1597</v>
      </c>
      <c r="H735" s="38">
        <v>35168</v>
      </c>
      <c r="I735" s="3" t="s">
        <v>1546</v>
      </c>
      <c r="J735" s="39"/>
      <c r="K735" s="18"/>
      <c r="L735" s="3" t="s">
        <v>1598</v>
      </c>
      <c r="M735" s="38">
        <v>34549</v>
      </c>
      <c r="N735" s="41" t="s">
        <v>1599</v>
      </c>
      <c r="O735" s="39">
        <v>55.3</v>
      </c>
      <c r="P735" s="22"/>
    </row>
    <row r="736" spans="2:16" ht="15.6" x14ac:dyDescent="0.3">
      <c r="B736" s="3" t="s">
        <v>1600</v>
      </c>
      <c r="C736" s="38">
        <v>35429</v>
      </c>
      <c r="D736" s="3" t="s">
        <v>1130</v>
      </c>
      <c r="E736" s="39"/>
      <c r="F736" s="18"/>
      <c r="G736" s="3" t="s">
        <v>1601</v>
      </c>
      <c r="H736" s="38">
        <v>34802</v>
      </c>
      <c r="I736" s="3" t="s">
        <v>1602</v>
      </c>
      <c r="J736" s="39"/>
      <c r="K736" s="18"/>
      <c r="L736" s="3" t="s">
        <v>1603</v>
      </c>
      <c r="M736" s="38">
        <v>34372</v>
      </c>
      <c r="N736" s="3" t="s">
        <v>1447</v>
      </c>
      <c r="O736" s="39"/>
      <c r="P736" s="22"/>
    </row>
    <row r="737" spans="2:16" ht="15.6" x14ac:dyDescent="0.3">
      <c r="B737" s="3" t="s">
        <v>1604</v>
      </c>
      <c r="C737" s="38">
        <v>35253</v>
      </c>
      <c r="D737" s="3" t="s">
        <v>1130</v>
      </c>
      <c r="E737" s="39"/>
      <c r="F737" s="18"/>
      <c r="G737" s="3" t="s">
        <v>1605</v>
      </c>
      <c r="H737" s="38">
        <v>34838</v>
      </c>
      <c r="I737" s="3" t="s">
        <v>1606</v>
      </c>
      <c r="J737" s="39"/>
      <c r="K737" s="18"/>
      <c r="L737" s="3" t="s">
        <v>1607</v>
      </c>
      <c r="M737" s="38">
        <v>34772</v>
      </c>
      <c r="N737" s="3" t="s">
        <v>1608</v>
      </c>
      <c r="O737" s="39"/>
      <c r="P737" s="22"/>
    </row>
    <row r="738" spans="2:16" ht="15.6" x14ac:dyDescent="0.3">
      <c r="B738" s="3" t="s">
        <v>1609</v>
      </c>
      <c r="C738" s="38">
        <v>35108</v>
      </c>
      <c r="D738" s="3" t="s">
        <v>1130</v>
      </c>
      <c r="E738" s="39"/>
      <c r="F738" s="18"/>
      <c r="G738" s="3" t="s">
        <v>1490</v>
      </c>
      <c r="H738" s="38">
        <v>35093</v>
      </c>
      <c r="I738" s="3" t="s">
        <v>1470</v>
      </c>
      <c r="J738" s="39"/>
      <c r="K738" s="18"/>
      <c r="L738" s="3" t="s">
        <v>1451</v>
      </c>
      <c r="M738" s="38">
        <v>34555</v>
      </c>
      <c r="N738" s="3" t="s">
        <v>1304</v>
      </c>
      <c r="O738" s="39"/>
      <c r="P738" s="22"/>
    </row>
    <row r="739" spans="2:16" ht="15.6" x14ac:dyDescent="0.3">
      <c r="B739" s="3" t="s">
        <v>1524</v>
      </c>
      <c r="C739" s="38">
        <v>35100</v>
      </c>
      <c r="D739" s="3" t="s">
        <v>1130</v>
      </c>
      <c r="E739" s="39"/>
      <c r="F739" s="18"/>
      <c r="G739" s="3" t="s">
        <v>1610</v>
      </c>
      <c r="H739" s="38">
        <v>35962</v>
      </c>
      <c r="I739" s="3" t="s">
        <v>1128</v>
      </c>
      <c r="J739" s="39"/>
      <c r="K739" s="18"/>
      <c r="L739" s="3" t="s">
        <v>1560</v>
      </c>
      <c r="M739" s="38">
        <v>34340</v>
      </c>
      <c r="N739" s="3" t="s">
        <v>1561</v>
      </c>
      <c r="O739" s="39"/>
      <c r="P739" s="22"/>
    </row>
    <row r="740" spans="2:16" ht="15.6" x14ac:dyDescent="0.3">
      <c r="B740" s="3" t="s">
        <v>1611</v>
      </c>
      <c r="C740" s="38">
        <v>34743</v>
      </c>
      <c r="D740" s="3" t="s">
        <v>1130</v>
      </c>
      <c r="E740" s="39"/>
      <c r="F740" s="18"/>
      <c r="G740" s="3" t="s">
        <v>1612</v>
      </c>
      <c r="H740" s="38"/>
      <c r="J740" s="39"/>
      <c r="K740" s="18"/>
      <c r="L740" s="3" t="s">
        <v>1613</v>
      </c>
      <c r="M740" s="38"/>
      <c r="O740" s="39"/>
      <c r="P740" s="22"/>
    </row>
    <row r="741" spans="2:16" ht="15.6" x14ac:dyDescent="0.3">
      <c r="B741" s="3" t="s">
        <v>1614</v>
      </c>
      <c r="C741" s="38">
        <v>34828</v>
      </c>
      <c r="D741" s="3" t="s">
        <v>1130</v>
      </c>
      <c r="E741" s="39"/>
      <c r="F741" s="18"/>
      <c r="G741" s="3" t="s">
        <v>1615</v>
      </c>
      <c r="H741" s="38"/>
      <c r="J741" s="39"/>
      <c r="K741" s="18"/>
      <c r="M741" s="38"/>
      <c r="O741" s="39"/>
      <c r="P741" s="22"/>
    </row>
    <row r="742" spans="2:16" ht="15.6" x14ac:dyDescent="0.3">
      <c r="B742" s="3" t="s">
        <v>1527</v>
      </c>
      <c r="C742" s="38"/>
      <c r="E742" s="39"/>
      <c r="F742" s="18"/>
      <c r="H742" s="38"/>
      <c r="J742" s="39"/>
      <c r="K742" s="18"/>
      <c r="M742" s="38"/>
      <c r="O742" s="39"/>
      <c r="P742" s="22"/>
    </row>
    <row r="743" spans="2:16" ht="15.6" x14ac:dyDescent="0.3">
      <c r="C743" s="38"/>
      <c r="E743" s="39"/>
      <c r="F743" s="18"/>
      <c r="H743" s="38"/>
      <c r="J743" s="39"/>
      <c r="K743" s="18"/>
      <c r="M743" s="38"/>
      <c r="O743" s="39"/>
      <c r="P743" s="18"/>
    </row>
    <row r="744" spans="2:16" ht="15.6" x14ac:dyDescent="0.3">
      <c r="C744" s="38"/>
      <c r="E744" s="39"/>
      <c r="F744" s="18"/>
      <c r="H744" s="38"/>
      <c r="J744" s="39"/>
      <c r="K744" s="18"/>
      <c r="M744" s="38"/>
      <c r="O744" s="39"/>
      <c r="P744" s="18"/>
    </row>
    <row r="745" spans="2:16" ht="15.6" x14ac:dyDescent="0.3">
      <c r="B745" s="33" t="s">
        <v>1616</v>
      </c>
      <c r="C745" s="34" t="s">
        <v>697</v>
      </c>
      <c r="D745" s="35" t="s">
        <v>698</v>
      </c>
      <c r="E745" s="36" t="s">
        <v>699</v>
      </c>
      <c r="F745" s="16"/>
      <c r="G745" s="33" t="s">
        <v>1617</v>
      </c>
      <c r="H745" s="34" t="s">
        <v>697</v>
      </c>
      <c r="I745" s="35" t="s">
        <v>698</v>
      </c>
      <c r="J745" s="36" t="s">
        <v>699</v>
      </c>
      <c r="K745" s="16"/>
      <c r="L745" s="33" t="s">
        <v>1618</v>
      </c>
      <c r="M745" s="34" t="s">
        <v>697</v>
      </c>
      <c r="N745" s="35" t="s">
        <v>698</v>
      </c>
      <c r="O745" s="36" t="s">
        <v>699</v>
      </c>
      <c r="P745" s="16"/>
    </row>
    <row r="746" spans="2:16" ht="15.6" x14ac:dyDescent="0.3">
      <c r="B746" s="19" t="s">
        <v>3</v>
      </c>
      <c r="C746" s="38"/>
      <c r="D746" s="19"/>
      <c r="E746" s="37">
        <f>SUM(E747:E761)</f>
        <v>3335.3</v>
      </c>
      <c r="F746" s="16"/>
      <c r="G746" s="19" t="s">
        <v>414</v>
      </c>
      <c r="H746" s="40"/>
      <c r="I746" s="19"/>
      <c r="J746" s="37">
        <f>SUM(J747:J761)+0.1</f>
        <v>3858</v>
      </c>
      <c r="K746" s="16"/>
      <c r="L746" s="19" t="s">
        <v>1579</v>
      </c>
      <c r="M746" s="38"/>
      <c r="N746" s="19"/>
      <c r="O746" s="37">
        <f>SUM(O747:O761)-0.1</f>
        <v>2222.7000000000003</v>
      </c>
      <c r="P746" s="16"/>
    </row>
    <row r="747" spans="2:16" ht="15.6" x14ac:dyDescent="0.3">
      <c r="B747" s="3" t="s">
        <v>1500</v>
      </c>
      <c r="C747" s="38">
        <v>35122</v>
      </c>
      <c r="D747" s="41" t="s">
        <v>957</v>
      </c>
      <c r="E747" s="39">
        <v>1609</v>
      </c>
      <c r="F747" s="18"/>
      <c r="G747" s="3" t="s">
        <v>1536</v>
      </c>
      <c r="H747" s="38">
        <v>34731</v>
      </c>
      <c r="I747" s="41" t="s">
        <v>1537</v>
      </c>
      <c r="J747" s="39">
        <v>1273.3</v>
      </c>
      <c r="K747" s="18"/>
      <c r="L747" s="3" t="s">
        <v>1581</v>
      </c>
      <c r="M747" s="38">
        <v>36021</v>
      </c>
      <c r="N747" s="41" t="s">
        <v>829</v>
      </c>
      <c r="O747" s="39">
        <v>738</v>
      </c>
      <c r="P747" s="18"/>
    </row>
    <row r="748" spans="2:16" ht="15.6" x14ac:dyDescent="0.3">
      <c r="B748" s="3" t="s">
        <v>1619</v>
      </c>
      <c r="C748" s="38">
        <v>35025</v>
      </c>
      <c r="D748" s="41" t="s">
        <v>1550</v>
      </c>
      <c r="E748" s="39">
        <v>611.70000000000005</v>
      </c>
      <c r="F748" s="18"/>
      <c r="G748" s="3" t="s">
        <v>1538</v>
      </c>
      <c r="H748" s="38">
        <v>34747</v>
      </c>
      <c r="I748" s="41" t="s">
        <v>1539</v>
      </c>
      <c r="J748" s="39">
        <v>541.29999999999995</v>
      </c>
      <c r="K748" s="18"/>
      <c r="L748" s="3" t="s">
        <v>1583</v>
      </c>
      <c r="M748" s="38">
        <v>35311</v>
      </c>
      <c r="N748" s="41" t="s">
        <v>1128</v>
      </c>
      <c r="O748" s="39">
        <v>546.70000000000005</v>
      </c>
      <c r="P748" s="18"/>
    </row>
    <row r="749" spans="2:16" ht="15.6" x14ac:dyDescent="0.3">
      <c r="B749" s="3" t="s">
        <v>1543</v>
      </c>
      <c r="C749" s="43">
        <v>35600.875</v>
      </c>
      <c r="D749" s="44" t="s">
        <v>957</v>
      </c>
      <c r="E749" s="39">
        <v>565.29999999999995</v>
      </c>
      <c r="F749" s="18"/>
      <c r="G749" s="3" t="s">
        <v>1620</v>
      </c>
      <c r="H749" s="38">
        <v>35431</v>
      </c>
      <c r="I749" s="41" t="s">
        <v>1539</v>
      </c>
      <c r="J749" s="39">
        <v>489.7</v>
      </c>
      <c r="K749" s="18"/>
      <c r="L749" s="3" t="s">
        <v>1621</v>
      </c>
      <c r="M749" s="38">
        <v>36021</v>
      </c>
      <c r="N749" s="3" t="s">
        <v>1566</v>
      </c>
      <c r="O749" s="39">
        <v>309</v>
      </c>
      <c r="P749" s="18"/>
    </row>
    <row r="750" spans="2:16" ht="15.6" x14ac:dyDescent="0.3">
      <c r="B750" s="3" t="s">
        <v>1588</v>
      </c>
      <c r="C750" s="38">
        <v>35237</v>
      </c>
      <c r="D750" s="41" t="s">
        <v>1550</v>
      </c>
      <c r="E750" s="39">
        <v>368</v>
      </c>
      <c r="F750" s="18"/>
      <c r="G750" s="3" t="s">
        <v>1540</v>
      </c>
      <c r="H750" s="38">
        <v>34785</v>
      </c>
      <c r="I750" s="41" t="s">
        <v>1431</v>
      </c>
      <c r="J750" s="39">
        <v>419</v>
      </c>
      <c r="K750" s="18"/>
      <c r="L750" s="3" t="s">
        <v>1584</v>
      </c>
      <c r="M750" s="38">
        <v>35198</v>
      </c>
      <c r="N750" s="41" t="s">
        <v>1566</v>
      </c>
      <c r="O750" s="39">
        <v>295.7</v>
      </c>
      <c r="P750" s="18"/>
    </row>
    <row r="751" spans="2:16" ht="15.6" x14ac:dyDescent="0.3">
      <c r="B751" s="3" t="s">
        <v>1622</v>
      </c>
      <c r="C751" s="38">
        <v>34828</v>
      </c>
      <c r="D751" s="41" t="s">
        <v>957</v>
      </c>
      <c r="E751" s="39">
        <v>107</v>
      </c>
      <c r="F751" s="18"/>
      <c r="G751" s="3" t="s">
        <v>1541</v>
      </c>
      <c r="H751" s="38">
        <v>35243</v>
      </c>
      <c r="I751" s="41" t="s">
        <v>1542</v>
      </c>
      <c r="J751" s="39">
        <v>321</v>
      </c>
      <c r="K751" s="18"/>
      <c r="L751" s="3" t="s">
        <v>1586</v>
      </c>
      <c r="M751" s="38">
        <v>35178</v>
      </c>
      <c r="N751" s="41" t="s">
        <v>829</v>
      </c>
      <c r="O751" s="39">
        <v>124.7</v>
      </c>
      <c r="P751" s="18"/>
    </row>
    <row r="752" spans="2:16" ht="15.6" x14ac:dyDescent="0.3">
      <c r="B752" s="3" t="s">
        <v>1490</v>
      </c>
      <c r="C752" s="38">
        <v>35093</v>
      </c>
      <c r="D752" s="41" t="s">
        <v>1470</v>
      </c>
      <c r="E752" s="39">
        <v>74.3</v>
      </c>
      <c r="F752" s="18"/>
      <c r="G752" s="3" t="s">
        <v>1623</v>
      </c>
      <c r="H752" s="38">
        <v>34939</v>
      </c>
      <c r="I752" s="41" t="s">
        <v>829</v>
      </c>
      <c r="J752" s="39">
        <v>269.3</v>
      </c>
      <c r="K752" s="18"/>
      <c r="L752" s="3" t="s">
        <v>1522</v>
      </c>
      <c r="M752" s="38">
        <v>34997</v>
      </c>
      <c r="N752" s="41" t="s">
        <v>1561</v>
      </c>
      <c r="O752" s="39">
        <v>100.7</v>
      </c>
      <c r="P752" s="18"/>
    </row>
    <row r="753" spans="2:16" ht="15.6" x14ac:dyDescent="0.3">
      <c r="B753" s="3" t="s">
        <v>1556</v>
      </c>
      <c r="C753" s="38">
        <v>35184</v>
      </c>
      <c r="D753" s="3" t="s">
        <v>957</v>
      </c>
      <c r="E753" s="39"/>
      <c r="F753" s="18"/>
      <c r="G753" s="3" t="s">
        <v>1624</v>
      </c>
      <c r="H753" s="38">
        <v>35312</v>
      </c>
      <c r="I753" s="41" t="s">
        <v>1558</v>
      </c>
      <c r="J753" s="39">
        <v>202.3</v>
      </c>
      <c r="K753" s="18"/>
      <c r="L753" s="3" t="s">
        <v>1589</v>
      </c>
      <c r="M753" s="38">
        <v>35067</v>
      </c>
      <c r="N753" s="41" t="s">
        <v>829</v>
      </c>
      <c r="O753" s="39">
        <v>72</v>
      </c>
      <c r="P753" s="18"/>
    </row>
    <row r="754" spans="2:16" ht="15.6" x14ac:dyDescent="0.3">
      <c r="B754" s="3" t="s">
        <v>1625</v>
      </c>
      <c r="C754" s="38">
        <v>35106</v>
      </c>
      <c r="D754" s="3" t="s">
        <v>1470</v>
      </c>
      <c r="E754" s="39"/>
      <c r="F754" s="18"/>
      <c r="G754" s="3" t="s">
        <v>1545</v>
      </c>
      <c r="H754" s="38">
        <v>34786</v>
      </c>
      <c r="I754" s="3" t="s">
        <v>1546</v>
      </c>
      <c r="J754" s="39">
        <v>190</v>
      </c>
      <c r="K754" s="18"/>
      <c r="L754" s="3" t="s">
        <v>1591</v>
      </c>
      <c r="M754" s="38">
        <v>34892</v>
      </c>
      <c r="N754" s="41" t="s">
        <v>1592</v>
      </c>
      <c r="O754" s="39">
        <v>36</v>
      </c>
      <c r="P754" s="18"/>
    </row>
    <row r="755" spans="2:16" ht="15.6" x14ac:dyDescent="0.3">
      <c r="B755" s="3" t="s">
        <v>1626</v>
      </c>
      <c r="C755" s="38">
        <v>34838</v>
      </c>
      <c r="D755" s="3" t="s">
        <v>1514</v>
      </c>
      <c r="E755" s="39"/>
      <c r="F755" s="18"/>
      <c r="G755" s="3" t="s">
        <v>1627</v>
      </c>
      <c r="H755" s="38">
        <v>35636</v>
      </c>
      <c r="I755" s="41" t="s">
        <v>1546</v>
      </c>
      <c r="J755" s="39">
        <v>64.7</v>
      </c>
      <c r="K755" s="18"/>
      <c r="L755" s="3" t="s">
        <v>1628</v>
      </c>
      <c r="M755" s="38">
        <v>34930</v>
      </c>
      <c r="N755" s="3" t="s">
        <v>829</v>
      </c>
      <c r="O755" s="39"/>
      <c r="P755" s="18"/>
    </row>
    <row r="756" spans="2:16" ht="15.6" x14ac:dyDescent="0.3">
      <c r="B756" s="3" t="s">
        <v>1563</v>
      </c>
      <c r="C756" s="38">
        <v>34838</v>
      </c>
      <c r="D756" s="3" t="s">
        <v>957</v>
      </c>
      <c r="E756" s="39"/>
      <c r="F756" s="18"/>
      <c r="G756" s="3" t="s">
        <v>1629</v>
      </c>
      <c r="H756" s="38">
        <v>34807</v>
      </c>
      <c r="I756" s="41" t="s">
        <v>1558</v>
      </c>
      <c r="J756" s="39">
        <v>56</v>
      </c>
      <c r="K756" s="18"/>
      <c r="L756" s="3" t="s">
        <v>1594</v>
      </c>
      <c r="M756" s="38">
        <v>35683</v>
      </c>
      <c r="N756" s="3" t="s">
        <v>1595</v>
      </c>
      <c r="O756" s="39"/>
      <c r="P756" s="18"/>
    </row>
    <row r="757" spans="2:16" ht="15.6" x14ac:dyDescent="0.3">
      <c r="B757" s="3" t="s">
        <v>1565</v>
      </c>
      <c r="C757" s="38">
        <v>35119</v>
      </c>
      <c r="D757" s="3" t="s">
        <v>1566</v>
      </c>
      <c r="E757" s="39"/>
      <c r="F757" s="18"/>
      <c r="G757" s="3" t="s">
        <v>1630</v>
      </c>
      <c r="H757" s="38">
        <v>35640</v>
      </c>
      <c r="I757" s="45" t="s">
        <v>1537</v>
      </c>
      <c r="J757" s="39">
        <v>30</v>
      </c>
      <c r="K757" s="18"/>
      <c r="L757" s="3" t="s">
        <v>1601</v>
      </c>
      <c r="M757" s="38">
        <v>34802</v>
      </c>
      <c r="N757" s="3" t="s">
        <v>1602</v>
      </c>
      <c r="O757" s="39"/>
      <c r="P757" s="18"/>
    </row>
    <row r="758" spans="2:16" ht="15.6" x14ac:dyDescent="0.3">
      <c r="B758" s="3" t="s">
        <v>1631</v>
      </c>
      <c r="C758" s="38">
        <v>36274</v>
      </c>
      <c r="D758" s="3" t="s">
        <v>1632</v>
      </c>
      <c r="E758" s="39"/>
      <c r="F758" s="18"/>
      <c r="G758" s="3" t="s">
        <v>1555</v>
      </c>
      <c r="H758" s="38">
        <v>35236</v>
      </c>
      <c r="I758" s="41" t="s">
        <v>1546</v>
      </c>
      <c r="J758" s="39">
        <v>1.3</v>
      </c>
      <c r="K758" s="18"/>
      <c r="L758" s="3" t="s">
        <v>1633</v>
      </c>
      <c r="M758" s="38">
        <v>35894</v>
      </c>
      <c r="N758" s="3" t="s">
        <v>1128</v>
      </c>
      <c r="O758" s="39"/>
      <c r="P758" s="18"/>
    </row>
    <row r="759" spans="2:16" ht="15.6" x14ac:dyDescent="0.3">
      <c r="B759" s="3" t="s">
        <v>1634</v>
      </c>
      <c r="C759" s="38"/>
      <c r="E759" s="39"/>
      <c r="F759" s="18"/>
      <c r="G759" s="3" t="s">
        <v>1559</v>
      </c>
      <c r="H759" s="38">
        <v>34865</v>
      </c>
      <c r="I759" s="3" t="s">
        <v>1546</v>
      </c>
      <c r="J759" s="39"/>
      <c r="K759" s="18"/>
      <c r="L759" s="3" t="s">
        <v>1635</v>
      </c>
      <c r="M759" s="38">
        <v>35366</v>
      </c>
      <c r="N759" s="3" t="s">
        <v>829</v>
      </c>
      <c r="O759" s="39"/>
      <c r="P759" s="18"/>
    </row>
    <row r="760" spans="2:16" ht="15.6" x14ac:dyDescent="0.3">
      <c r="B760" s="3" t="s">
        <v>1636</v>
      </c>
      <c r="C760" s="38"/>
      <c r="E760" s="39"/>
      <c r="F760" s="18"/>
      <c r="G760" s="3" t="s">
        <v>1637</v>
      </c>
      <c r="H760" s="38">
        <v>35326</v>
      </c>
      <c r="I760" s="3" t="s">
        <v>1546</v>
      </c>
      <c r="J760" s="39"/>
      <c r="K760" s="18"/>
      <c r="L760" s="3" t="s">
        <v>1638</v>
      </c>
      <c r="M760" s="38">
        <v>36462</v>
      </c>
      <c r="N760" s="3" t="s">
        <v>829</v>
      </c>
      <c r="O760" s="39"/>
      <c r="P760" s="18"/>
    </row>
    <row r="761" spans="2:16" ht="15.6" x14ac:dyDescent="0.3">
      <c r="B761" s="3" t="s">
        <v>1639</v>
      </c>
      <c r="C761" s="38"/>
      <c r="E761" s="39"/>
      <c r="F761" s="18"/>
      <c r="G761" s="3" t="s">
        <v>1568</v>
      </c>
      <c r="H761" s="38">
        <v>35144</v>
      </c>
      <c r="I761" s="3" t="s">
        <v>1546</v>
      </c>
      <c r="J761" s="39"/>
      <c r="K761" s="18"/>
      <c r="L761" s="3" t="s">
        <v>1612</v>
      </c>
      <c r="M761" s="38"/>
      <c r="O761" s="39"/>
      <c r="P761" s="18"/>
    </row>
    <row r="762" spans="2:16" ht="15.6" x14ac:dyDescent="0.3">
      <c r="C762" s="38"/>
      <c r="E762" s="39"/>
      <c r="F762" s="18"/>
      <c r="G762" s="3" t="s">
        <v>1640</v>
      </c>
      <c r="H762" s="38">
        <v>35632</v>
      </c>
      <c r="I762" s="3" t="s">
        <v>1542</v>
      </c>
      <c r="J762" s="39"/>
      <c r="K762" s="18"/>
      <c r="L762" s="3" t="s">
        <v>1615</v>
      </c>
      <c r="M762" s="38"/>
      <c r="O762" s="39"/>
      <c r="P762" s="18"/>
    </row>
    <row r="763" spans="2:16" ht="15.6" x14ac:dyDescent="0.3">
      <c r="C763" s="38"/>
      <c r="E763" s="39"/>
      <c r="F763" s="18"/>
      <c r="G763" s="3" t="s">
        <v>1573</v>
      </c>
      <c r="H763" s="38"/>
      <c r="J763" s="39"/>
      <c r="K763" s="18"/>
      <c r="M763" s="38"/>
      <c r="O763" s="39"/>
      <c r="P763" s="18"/>
    </row>
    <row r="764" spans="2:16" ht="15.6" x14ac:dyDescent="0.3">
      <c r="C764" s="38"/>
      <c r="E764" s="39"/>
      <c r="F764" s="18"/>
      <c r="G764" s="3" t="s">
        <v>1574</v>
      </c>
      <c r="H764" s="38"/>
      <c r="J764" s="39"/>
      <c r="K764" s="18"/>
      <c r="M764" s="38"/>
      <c r="O764" s="39"/>
      <c r="P764" s="18"/>
    </row>
    <row r="765" spans="2:16" ht="15.6" x14ac:dyDescent="0.3">
      <c r="C765" s="38"/>
      <c r="E765" s="39"/>
      <c r="F765" s="18"/>
      <c r="H765" s="38"/>
      <c r="J765" s="39"/>
      <c r="K765" s="18"/>
      <c r="M765" s="38"/>
      <c r="O765" s="39"/>
      <c r="P765" s="18"/>
    </row>
    <row r="766" spans="2:16" ht="15.6" x14ac:dyDescent="0.3">
      <c r="C766" s="38"/>
      <c r="E766" s="39"/>
      <c r="F766" s="18"/>
      <c r="H766" s="38"/>
      <c r="J766" s="39"/>
      <c r="K766" s="18"/>
      <c r="M766" s="38"/>
      <c r="O766" s="39"/>
      <c r="P766" s="18"/>
    </row>
    <row r="767" spans="2:16" ht="15.6" x14ac:dyDescent="0.3">
      <c r="B767" s="33" t="s">
        <v>1641</v>
      </c>
      <c r="C767" s="34" t="s">
        <v>697</v>
      </c>
      <c r="D767" s="35" t="s">
        <v>698</v>
      </c>
      <c r="E767" s="36" t="s">
        <v>699</v>
      </c>
      <c r="F767" s="16"/>
      <c r="G767" s="33" t="s">
        <v>1642</v>
      </c>
      <c r="H767" s="34" t="s">
        <v>697</v>
      </c>
      <c r="I767" s="35" t="s">
        <v>698</v>
      </c>
      <c r="J767" s="36" t="s">
        <v>699</v>
      </c>
      <c r="K767" s="16"/>
      <c r="L767" s="33" t="s">
        <v>1643</v>
      </c>
      <c r="M767" s="34" t="s">
        <v>697</v>
      </c>
      <c r="N767" s="35" t="s">
        <v>698</v>
      </c>
      <c r="O767" s="36" t="s">
        <v>699</v>
      </c>
      <c r="P767" s="16"/>
    </row>
    <row r="768" spans="2:16" ht="15.6" x14ac:dyDescent="0.3">
      <c r="B768" s="19" t="s">
        <v>485</v>
      </c>
      <c r="C768" s="38"/>
      <c r="D768" s="19"/>
      <c r="E768" s="37">
        <f>SUM(E769:E783)</f>
        <v>3601.3</v>
      </c>
      <c r="F768" s="16"/>
      <c r="G768" s="19" t="s">
        <v>57</v>
      </c>
      <c r="H768" s="40"/>
      <c r="I768" s="19"/>
      <c r="J768" s="37">
        <f>SUM(J769:J783)-0.1</f>
        <v>1981.7000000000003</v>
      </c>
      <c r="K768" s="16"/>
      <c r="L768" s="19" t="s">
        <v>3</v>
      </c>
      <c r="M768" s="38"/>
      <c r="N768" s="19"/>
      <c r="O768" s="37">
        <f>SUM(O769:O783)+0.1</f>
        <v>4018.7000000000003</v>
      </c>
      <c r="P768" s="16"/>
    </row>
    <row r="769" spans="2:16" ht="15.6" x14ac:dyDescent="0.3">
      <c r="B769" s="3" t="s">
        <v>1644</v>
      </c>
      <c r="C769" s="38">
        <v>35886</v>
      </c>
      <c r="D769" s="41" t="s">
        <v>1072</v>
      </c>
      <c r="E769" s="39">
        <v>1261.7</v>
      </c>
      <c r="F769" s="18"/>
      <c r="G769" s="3" t="s">
        <v>1645</v>
      </c>
      <c r="H769" s="38">
        <v>35398</v>
      </c>
      <c r="I769" s="41" t="s">
        <v>1646</v>
      </c>
      <c r="J769" s="39">
        <v>874.7</v>
      </c>
      <c r="K769" s="18"/>
      <c r="L769" s="3" t="s">
        <v>1500</v>
      </c>
      <c r="M769" s="38">
        <v>35122</v>
      </c>
      <c r="N769" s="41" t="s">
        <v>957</v>
      </c>
      <c r="O769" s="39">
        <v>1609</v>
      </c>
      <c r="P769" s="18"/>
    </row>
    <row r="770" spans="2:16" ht="15.6" x14ac:dyDescent="0.3">
      <c r="B770" s="3" t="s">
        <v>1647</v>
      </c>
      <c r="C770" s="38">
        <v>35694</v>
      </c>
      <c r="D770" s="41" t="s">
        <v>1648</v>
      </c>
      <c r="E770" s="39">
        <v>1071.7</v>
      </c>
      <c r="F770" s="18"/>
      <c r="G770" s="3" t="s">
        <v>1649</v>
      </c>
      <c r="H770" s="38">
        <v>36102</v>
      </c>
      <c r="I770" s="41" t="s">
        <v>1429</v>
      </c>
      <c r="J770" s="39">
        <v>467</v>
      </c>
      <c r="K770" s="18"/>
      <c r="L770" s="3" t="s">
        <v>1650</v>
      </c>
      <c r="M770" s="38">
        <v>37200</v>
      </c>
      <c r="N770" s="41" t="s">
        <v>1651</v>
      </c>
      <c r="O770" s="39">
        <v>643.29999999999995</v>
      </c>
      <c r="P770" s="18"/>
    </row>
    <row r="771" spans="2:16" ht="15.6" x14ac:dyDescent="0.3">
      <c r="B771" s="3" t="s">
        <v>1652</v>
      </c>
      <c r="C771" s="38">
        <v>35534</v>
      </c>
      <c r="D771" s="41" t="s">
        <v>1648</v>
      </c>
      <c r="E771" s="39">
        <v>639.29999999999995</v>
      </c>
      <c r="F771" s="18"/>
      <c r="G771" s="3" t="s">
        <v>1653</v>
      </c>
      <c r="H771" s="38">
        <v>35609</v>
      </c>
      <c r="I771" s="3" t="s">
        <v>1654</v>
      </c>
      <c r="J771" s="39">
        <v>218.7</v>
      </c>
      <c r="K771" s="18"/>
      <c r="L771" s="3" t="s">
        <v>1543</v>
      </c>
      <c r="M771" s="43">
        <v>35600.875</v>
      </c>
      <c r="N771" s="44" t="s">
        <v>957</v>
      </c>
      <c r="O771" s="39">
        <v>565.29999999999995</v>
      </c>
      <c r="P771" s="18"/>
    </row>
    <row r="772" spans="2:16" ht="15.6" x14ac:dyDescent="0.3">
      <c r="B772" s="3" t="s">
        <v>1655</v>
      </c>
      <c r="C772" s="38">
        <v>36022</v>
      </c>
      <c r="D772" s="41" t="s">
        <v>789</v>
      </c>
      <c r="E772" s="39">
        <v>370</v>
      </c>
      <c r="F772" s="18"/>
      <c r="G772" s="3" t="s">
        <v>1656</v>
      </c>
      <c r="H772" s="38">
        <v>35193</v>
      </c>
      <c r="I772" s="3" t="s">
        <v>1253</v>
      </c>
      <c r="J772" s="39">
        <v>207.7</v>
      </c>
      <c r="K772" s="18"/>
      <c r="L772" s="3" t="s">
        <v>1657</v>
      </c>
      <c r="M772" s="46">
        <v>36741</v>
      </c>
      <c r="N772" s="3" t="s">
        <v>1550</v>
      </c>
      <c r="O772" s="39">
        <v>377</v>
      </c>
      <c r="P772" s="18"/>
    </row>
    <row r="773" spans="2:16" ht="15.6" x14ac:dyDescent="0.3">
      <c r="B773" s="3" t="s">
        <v>1658</v>
      </c>
      <c r="C773" s="38">
        <v>35432</v>
      </c>
      <c r="D773" s="41" t="s">
        <v>1072</v>
      </c>
      <c r="E773" s="39">
        <v>107</v>
      </c>
      <c r="F773" s="18"/>
      <c r="G773" s="3" t="s">
        <v>1659</v>
      </c>
      <c r="H773" s="38">
        <v>35095</v>
      </c>
      <c r="I773" s="41" t="s">
        <v>1429</v>
      </c>
      <c r="J773" s="39">
        <v>115.7</v>
      </c>
      <c r="K773" s="18"/>
      <c r="L773" s="3" t="s">
        <v>1588</v>
      </c>
      <c r="M773" s="38">
        <v>35237</v>
      </c>
      <c r="N773" s="41" t="s">
        <v>1550</v>
      </c>
      <c r="O773" s="39">
        <v>368</v>
      </c>
      <c r="P773" s="18"/>
    </row>
    <row r="774" spans="2:16" ht="15.6" x14ac:dyDescent="0.3">
      <c r="B774" s="3" t="s">
        <v>1660</v>
      </c>
      <c r="C774" s="38">
        <v>35514</v>
      </c>
      <c r="D774" s="41" t="s">
        <v>1661</v>
      </c>
      <c r="E774" s="39">
        <v>62.3</v>
      </c>
      <c r="F774" s="18"/>
      <c r="G774" s="3" t="s">
        <v>1662</v>
      </c>
      <c r="H774" s="38">
        <v>35285</v>
      </c>
      <c r="I774" s="41" t="s">
        <v>1072</v>
      </c>
      <c r="J774" s="39">
        <v>33.299999999999997</v>
      </c>
      <c r="K774" s="18"/>
      <c r="L774" s="3" t="s">
        <v>1663</v>
      </c>
      <c r="M774" s="38">
        <v>35665</v>
      </c>
      <c r="N774" s="41" t="s">
        <v>1599</v>
      </c>
      <c r="O774" s="39">
        <v>306.3</v>
      </c>
      <c r="P774" s="18"/>
    </row>
    <row r="775" spans="2:16" ht="15.6" x14ac:dyDescent="0.3">
      <c r="B775" s="3" t="s">
        <v>1664</v>
      </c>
      <c r="C775" s="38">
        <v>36570</v>
      </c>
      <c r="D775" s="41" t="s">
        <v>1072</v>
      </c>
      <c r="E775" s="39">
        <v>54.3</v>
      </c>
      <c r="F775" s="18"/>
      <c r="G775" s="3" t="s">
        <v>1665</v>
      </c>
      <c r="H775" s="38">
        <v>35245</v>
      </c>
      <c r="I775" s="41" t="s">
        <v>1429</v>
      </c>
      <c r="J775" s="39">
        <v>26.7</v>
      </c>
      <c r="K775" s="18"/>
      <c r="L775" s="3" t="s">
        <v>1666</v>
      </c>
      <c r="M775" s="38">
        <v>35577</v>
      </c>
      <c r="N775" s="41" t="s">
        <v>1298</v>
      </c>
      <c r="O775" s="39">
        <v>113</v>
      </c>
      <c r="P775" s="18"/>
    </row>
    <row r="776" spans="2:16" ht="15.6" x14ac:dyDescent="0.3">
      <c r="B776" s="3" t="s">
        <v>1667</v>
      </c>
      <c r="C776" s="38">
        <v>35474</v>
      </c>
      <c r="D776" s="41" t="s">
        <v>1668</v>
      </c>
      <c r="E776" s="39">
        <v>35</v>
      </c>
      <c r="F776" s="18"/>
      <c r="G776" s="3" t="s">
        <v>1669</v>
      </c>
      <c r="H776" s="38">
        <v>36102</v>
      </c>
      <c r="I776" s="41" t="s">
        <v>1429</v>
      </c>
      <c r="J776" s="39">
        <v>22</v>
      </c>
      <c r="K776" s="18"/>
      <c r="L776" s="3" t="s">
        <v>1670</v>
      </c>
      <c r="M776" s="38">
        <v>35505</v>
      </c>
      <c r="N776" s="3" t="s">
        <v>1632</v>
      </c>
      <c r="O776" s="39">
        <v>36.700000000000003</v>
      </c>
      <c r="P776" s="18"/>
    </row>
    <row r="777" spans="2:16" ht="15.6" x14ac:dyDescent="0.3">
      <c r="B777" s="3" t="s">
        <v>1671</v>
      </c>
      <c r="C777" s="38">
        <v>35177</v>
      </c>
      <c r="D777" s="3" t="s">
        <v>1558</v>
      </c>
      <c r="E777" s="39"/>
      <c r="F777" s="18"/>
      <c r="G777" s="3" t="s">
        <v>1672</v>
      </c>
      <c r="H777" s="38">
        <v>35387</v>
      </c>
      <c r="I777" s="3" t="s">
        <v>1673</v>
      </c>
      <c r="J777" s="39">
        <v>16</v>
      </c>
      <c r="K777" s="18"/>
      <c r="L777" s="3" t="s">
        <v>1674</v>
      </c>
      <c r="M777" s="38">
        <v>35439</v>
      </c>
      <c r="N777" s="3" t="s">
        <v>1447</v>
      </c>
      <c r="O777" s="39"/>
      <c r="P777" s="18"/>
    </row>
    <row r="778" spans="2:16" ht="15.6" x14ac:dyDescent="0.3">
      <c r="B778" s="3" t="s">
        <v>1675</v>
      </c>
      <c r="C778" s="38">
        <v>35502</v>
      </c>
      <c r="D778" s="3" t="s">
        <v>1072</v>
      </c>
      <c r="E778" s="39"/>
      <c r="F778" s="18"/>
      <c r="G778" s="3" t="s">
        <v>1676</v>
      </c>
      <c r="H778" s="38">
        <v>35313</v>
      </c>
      <c r="I778" s="3" t="s">
        <v>1558</v>
      </c>
      <c r="J778" s="39"/>
      <c r="K778" s="18"/>
      <c r="L778" s="3" t="s">
        <v>1677</v>
      </c>
      <c r="M778" s="38">
        <v>35618</v>
      </c>
      <c r="N778" s="3" t="s">
        <v>1304</v>
      </c>
      <c r="O778" s="39"/>
      <c r="P778" s="18"/>
    </row>
    <row r="779" spans="2:16" ht="15.6" x14ac:dyDescent="0.3">
      <c r="B779" s="3" t="s">
        <v>1678</v>
      </c>
      <c r="C779" s="38">
        <v>35897</v>
      </c>
      <c r="D779" s="3" t="s">
        <v>1130</v>
      </c>
      <c r="E779" s="39"/>
      <c r="F779" s="18"/>
      <c r="G779" s="3" t="s">
        <v>1679</v>
      </c>
      <c r="H779" s="38">
        <v>35216</v>
      </c>
      <c r="I779" s="3" t="s">
        <v>1335</v>
      </c>
      <c r="J779" s="39"/>
      <c r="K779" s="18"/>
      <c r="L779" s="3" t="s">
        <v>1680</v>
      </c>
      <c r="M779" s="38">
        <v>35615</v>
      </c>
      <c r="N779" s="3" t="s">
        <v>1470</v>
      </c>
      <c r="O779" s="39"/>
      <c r="P779" s="18"/>
    </row>
    <row r="780" spans="2:16" ht="15.6" x14ac:dyDescent="0.3">
      <c r="B780" s="3" t="s">
        <v>1681</v>
      </c>
      <c r="C780" s="38">
        <v>36055</v>
      </c>
      <c r="D780" s="3" t="s">
        <v>1682</v>
      </c>
      <c r="E780" s="39"/>
      <c r="F780" s="18"/>
      <c r="G780" s="3" t="s">
        <v>1683</v>
      </c>
      <c r="H780" s="38">
        <v>35126</v>
      </c>
      <c r="I780" s="3" t="s">
        <v>1335</v>
      </c>
      <c r="J780" s="39"/>
      <c r="K780" s="18"/>
      <c r="L780" s="3" t="s">
        <v>1631</v>
      </c>
      <c r="M780" s="38">
        <v>36274</v>
      </c>
      <c r="N780" s="3" t="s">
        <v>1632</v>
      </c>
      <c r="O780" s="39"/>
      <c r="P780" s="18"/>
    </row>
    <row r="781" spans="2:16" ht="15.6" x14ac:dyDescent="0.3">
      <c r="B781" s="3" t="s">
        <v>1684</v>
      </c>
      <c r="C781" s="38">
        <v>35228</v>
      </c>
      <c r="D781" s="3" t="s">
        <v>1685</v>
      </c>
      <c r="E781" s="39"/>
      <c r="F781" s="18"/>
      <c r="G781" s="3" t="s">
        <v>1686</v>
      </c>
      <c r="H781" s="38">
        <v>35593</v>
      </c>
      <c r="I781" s="3" t="s">
        <v>1429</v>
      </c>
      <c r="J781" s="39"/>
      <c r="K781" s="18"/>
      <c r="L781" s="3" t="s">
        <v>1687</v>
      </c>
      <c r="M781" s="38">
        <v>36193</v>
      </c>
      <c r="N781" s="3" t="s">
        <v>957</v>
      </c>
      <c r="O781" s="39"/>
      <c r="P781" s="18"/>
    </row>
    <row r="782" spans="2:16" ht="15.6" x14ac:dyDescent="0.3">
      <c r="B782" s="2" t="s">
        <v>1688</v>
      </c>
      <c r="C782" s="38"/>
      <c r="E782" s="39"/>
      <c r="F782" s="18"/>
      <c r="G782" s="3" t="s">
        <v>1689</v>
      </c>
      <c r="H782" s="38">
        <v>35658</v>
      </c>
      <c r="I782" s="3" t="s">
        <v>1335</v>
      </c>
      <c r="J782" s="39"/>
      <c r="K782" s="18"/>
      <c r="L782" s="3" t="s">
        <v>1690</v>
      </c>
      <c r="M782" s="38">
        <v>35238</v>
      </c>
      <c r="N782" s="3" t="s">
        <v>1608</v>
      </c>
      <c r="O782" s="39"/>
      <c r="P782" s="18"/>
    </row>
    <row r="783" spans="2:16" ht="15.6" x14ac:dyDescent="0.3">
      <c r="B783" s="2" t="s">
        <v>1691</v>
      </c>
      <c r="C783" s="38"/>
      <c r="E783" s="39"/>
      <c r="F783" s="18"/>
      <c r="G783" s="3" t="s">
        <v>1692</v>
      </c>
      <c r="H783" s="38">
        <v>35209</v>
      </c>
      <c r="I783" s="3" t="s">
        <v>1335</v>
      </c>
      <c r="J783" s="39"/>
      <c r="K783" s="18"/>
      <c r="L783" s="3" t="s">
        <v>1693</v>
      </c>
      <c r="M783" s="38">
        <v>36378</v>
      </c>
      <c r="N783" s="3" t="s">
        <v>1132</v>
      </c>
      <c r="O783" s="39"/>
      <c r="P783" s="18"/>
    </row>
    <row r="784" spans="2:16" ht="15.6" x14ac:dyDescent="0.3">
      <c r="C784" s="38"/>
      <c r="E784" s="39"/>
      <c r="F784" s="18"/>
      <c r="G784" s="3" t="s">
        <v>1694</v>
      </c>
      <c r="H784" s="38">
        <v>35482</v>
      </c>
      <c r="I784" s="3" t="s">
        <v>1429</v>
      </c>
      <c r="J784" s="39"/>
      <c r="K784" s="18"/>
      <c r="L784" s="3" t="s">
        <v>1695</v>
      </c>
      <c r="M784" s="38">
        <v>35502</v>
      </c>
      <c r="N784" s="3" t="s">
        <v>1304</v>
      </c>
      <c r="O784" s="39"/>
      <c r="P784" s="18"/>
    </row>
    <row r="785" spans="2:16" ht="15.6" x14ac:dyDescent="0.3">
      <c r="C785" s="38"/>
      <c r="E785" s="39"/>
      <c r="F785" s="18"/>
      <c r="G785" s="3" t="s">
        <v>1696</v>
      </c>
      <c r="J785" s="39"/>
      <c r="K785" s="18"/>
      <c r="L785" s="3" t="s">
        <v>1636</v>
      </c>
      <c r="M785" s="38"/>
      <c r="O785" s="39"/>
      <c r="P785" s="18"/>
    </row>
    <row r="786" spans="2:16" ht="15.6" x14ac:dyDescent="0.3">
      <c r="C786" s="38"/>
      <c r="E786" s="39"/>
      <c r="F786" s="18"/>
      <c r="G786" s="3" t="s">
        <v>1697</v>
      </c>
      <c r="J786" s="39"/>
      <c r="K786" s="18"/>
      <c r="L786" s="3" t="s">
        <v>1639</v>
      </c>
      <c r="M786" s="38"/>
      <c r="O786" s="39"/>
      <c r="P786" s="18"/>
    </row>
    <row r="787" spans="2:16" ht="15.6" x14ac:dyDescent="0.3">
      <c r="C787" s="38"/>
      <c r="E787" s="39"/>
      <c r="F787" s="18"/>
      <c r="J787" s="39"/>
      <c r="K787" s="18"/>
      <c r="M787" s="38"/>
      <c r="O787" s="39"/>
      <c r="P787" s="18"/>
    </row>
    <row r="788" spans="2:16" ht="15.6" x14ac:dyDescent="0.3">
      <c r="C788" s="38"/>
      <c r="E788" s="39"/>
      <c r="F788" s="18"/>
      <c r="J788" s="39"/>
      <c r="K788" s="18"/>
      <c r="M788" s="38"/>
      <c r="O788" s="39"/>
      <c r="P788" s="18"/>
    </row>
    <row r="789" spans="2:16" ht="15.6" x14ac:dyDescent="0.3">
      <c r="B789" s="13" t="s">
        <v>1698</v>
      </c>
      <c r="C789" s="34" t="s">
        <v>697</v>
      </c>
      <c r="D789" s="35" t="s">
        <v>698</v>
      </c>
      <c r="E789" s="36" t="s">
        <v>699</v>
      </c>
      <c r="F789" s="23"/>
      <c r="G789" s="13" t="s">
        <v>1699</v>
      </c>
      <c r="H789" s="34" t="s">
        <v>697</v>
      </c>
      <c r="I789" s="35" t="s">
        <v>698</v>
      </c>
      <c r="J789" s="36" t="s">
        <v>699</v>
      </c>
      <c r="K789" s="23"/>
      <c r="L789" s="13" t="s">
        <v>1700</v>
      </c>
      <c r="M789" s="34" t="s">
        <v>697</v>
      </c>
      <c r="N789" s="35" t="s">
        <v>698</v>
      </c>
      <c r="O789" s="36" t="s">
        <v>699</v>
      </c>
      <c r="P789" s="23"/>
    </row>
    <row r="790" spans="2:16" ht="15.6" x14ac:dyDescent="0.3">
      <c r="B790" s="19" t="s">
        <v>485</v>
      </c>
      <c r="C790" s="38"/>
      <c r="D790" s="19"/>
      <c r="E790" s="37">
        <f>SUM(E791:E805)+0.1</f>
        <v>4930.7000000000007</v>
      </c>
      <c r="F790" s="16"/>
      <c r="G790" s="19" t="s">
        <v>400</v>
      </c>
      <c r="H790" s="17"/>
      <c r="I790" s="19"/>
      <c r="J790" s="37">
        <f>SUM(J791:J805)+0.1</f>
        <v>2758.7</v>
      </c>
      <c r="K790" s="16"/>
      <c r="L790" s="19" t="s">
        <v>19</v>
      </c>
      <c r="M790" s="38"/>
      <c r="N790" s="19"/>
      <c r="O790" s="37">
        <f>SUM(O791:O805)-0.1</f>
        <v>2030.0000000000002</v>
      </c>
      <c r="P790" s="16"/>
    </row>
    <row r="791" spans="2:16" ht="15.6" x14ac:dyDescent="0.3">
      <c r="B791" s="3" t="s">
        <v>1644</v>
      </c>
      <c r="C791" s="38">
        <v>35886</v>
      </c>
      <c r="D791" s="41" t="s">
        <v>1072</v>
      </c>
      <c r="E791" s="39">
        <v>1261.7</v>
      </c>
      <c r="F791" s="18"/>
      <c r="G791" s="3" t="s">
        <v>1701</v>
      </c>
      <c r="H791" s="38">
        <v>35817</v>
      </c>
      <c r="I791" s="3" t="s">
        <v>1253</v>
      </c>
      <c r="J791" s="39">
        <v>543</v>
      </c>
      <c r="K791" s="18"/>
      <c r="L791" s="3" t="s">
        <v>1702</v>
      </c>
      <c r="M791" s="38">
        <v>35998</v>
      </c>
      <c r="N791" s="41" t="s">
        <v>789</v>
      </c>
      <c r="O791" s="39">
        <v>493.7</v>
      </c>
      <c r="P791" s="26"/>
    </row>
    <row r="792" spans="2:16" ht="15.6" x14ac:dyDescent="0.3">
      <c r="B792" s="3" t="s">
        <v>1703</v>
      </c>
      <c r="C792" s="38">
        <v>36386</v>
      </c>
      <c r="D792" s="41" t="s">
        <v>1704</v>
      </c>
      <c r="E792" s="39">
        <v>1096</v>
      </c>
      <c r="F792" s="18"/>
      <c r="G792" s="3" t="s">
        <v>1705</v>
      </c>
      <c r="H792" s="38">
        <v>36530</v>
      </c>
      <c r="I792" s="41" t="s">
        <v>1706</v>
      </c>
      <c r="J792" s="39">
        <v>177.3</v>
      </c>
      <c r="K792" s="18"/>
      <c r="L792" s="3" t="s">
        <v>1707</v>
      </c>
      <c r="M792" s="38">
        <v>36160</v>
      </c>
      <c r="N792" s="41" t="s">
        <v>1708</v>
      </c>
      <c r="O792" s="39">
        <v>447.3</v>
      </c>
      <c r="P792" s="26"/>
    </row>
    <row r="793" spans="2:16" ht="15.6" x14ac:dyDescent="0.3">
      <c r="B793" s="3" t="s">
        <v>1647</v>
      </c>
      <c r="C793" s="38">
        <v>35694</v>
      </c>
      <c r="D793" s="41" t="s">
        <v>1648</v>
      </c>
      <c r="E793" s="39">
        <v>1071.7</v>
      </c>
      <c r="F793" s="18"/>
      <c r="G793" s="3" t="s">
        <v>1709</v>
      </c>
      <c r="H793" s="38">
        <v>35936</v>
      </c>
      <c r="I793" s="41" t="s">
        <v>1072</v>
      </c>
      <c r="J793" s="39">
        <v>301.3</v>
      </c>
      <c r="K793" s="18"/>
      <c r="L793" s="3" t="s">
        <v>1710</v>
      </c>
      <c r="M793" s="38">
        <v>35896</v>
      </c>
      <c r="N793" s="41" t="s">
        <v>850</v>
      </c>
      <c r="O793" s="39">
        <v>418</v>
      </c>
      <c r="P793" s="26"/>
    </row>
    <row r="794" spans="2:16" ht="15.6" x14ac:dyDescent="0.3">
      <c r="B794" s="3" t="s">
        <v>1652</v>
      </c>
      <c r="C794" s="38">
        <v>35534</v>
      </c>
      <c r="D794" s="41" t="s">
        <v>1648</v>
      </c>
      <c r="E794" s="39">
        <v>639.29999999999995</v>
      </c>
      <c r="F794" s="18"/>
      <c r="G794" s="3" t="s">
        <v>1711</v>
      </c>
      <c r="H794" s="38">
        <v>36244</v>
      </c>
      <c r="I794" s="41" t="s">
        <v>1712</v>
      </c>
      <c r="J794" s="39">
        <v>382.3</v>
      </c>
      <c r="K794" s="18"/>
      <c r="L794" s="3" t="s">
        <v>1713</v>
      </c>
      <c r="M794" s="38">
        <v>35438</v>
      </c>
      <c r="N794" s="41" t="s">
        <v>1708</v>
      </c>
      <c r="O794" s="39">
        <v>250.7</v>
      </c>
      <c r="P794" s="26"/>
    </row>
    <row r="795" spans="2:16" ht="15.6" x14ac:dyDescent="0.3">
      <c r="B795" s="3" t="s">
        <v>1655</v>
      </c>
      <c r="C795" s="38">
        <v>36022</v>
      </c>
      <c r="D795" s="41" t="s">
        <v>789</v>
      </c>
      <c r="E795" s="39">
        <v>370</v>
      </c>
      <c r="F795" s="18"/>
      <c r="G795" s="3" t="s">
        <v>1714</v>
      </c>
      <c r="H795" s="38">
        <v>35979</v>
      </c>
      <c r="I795" s="3" t="s">
        <v>1668</v>
      </c>
      <c r="J795" s="39">
        <v>517.70000000000005</v>
      </c>
      <c r="K795" s="18"/>
      <c r="L795" s="3" t="s">
        <v>1715</v>
      </c>
      <c r="M795" s="38">
        <v>35998</v>
      </c>
      <c r="N795" s="41" t="s">
        <v>789</v>
      </c>
      <c r="O795" s="39">
        <v>168.7</v>
      </c>
      <c r="P795" s="26"/>
    </row>
    <row r="796" spans="2:16" ht="15.6" x14ac:dyDescent="0.3">
      <c r="B796" s="3" t="s">
        <v>1716</v>
      </c>
      <c r="C796" s="38">
        <v>36179</v>
      </c>
      <c r="D796" s="41" t="s">
        <v>1668</v>
      </c>
      <c r="E796" s="39">
        <v>233.3</v>
      </c>
      <c r="F796" s="18"/>
      <c r="G796" s="3" t="s">
        <v>1717</v>
      </c>
      <c r="H796" s="38">
        <v>36483</v>
      </c>
      <c r="I796" s="3" t="s">
        <v>1668</v>
      </c>
      <c r="J796" s="39">
        <v>432</v>
      </c>
      <c r="K796" s="18"/>
      <c r="L796" s="3" t="s">
        <v>1718</v>
      </c>
      <c r="M796" s="38">
        <v>36011</v>
      </c>
      <c r="N796" s="41" t="s">
        <v>850</v>
      </c>
      <c r="O796" s="39">
        <v>112.3</v>
      </c>
      <c r="P796" s="26"/>
    </row>
    <row r="797" spans="2:16" ht="15.6" x14ac:dyDescent="0.3">
      <c r="B797" s="3" t="s">
        <v>1658</v>
      </c>
      <c r="C797" s="38">
        <v>35432</v>
      </c>
      <c r="D797" s="41" t="s">
        <v>1072</v>
      </c>
      <c r="E797" s="39">
        <v>107</v>
      </c>
      <c r="F797" s="18"/>
      <c r="G797" s="3" t="s">
        <v>1719</v>
      </c>
      <c r="H797" s="38">
        <v>36945</v>
      </c>
      <c r="I797" s="41" t="s">
        <v>1668</v>
      </c>
      <c r="J797" s="39">
        <v>386.7</v>
      </c>
      <c r="K797" s="18"/>
      <c r="L797" s="2" t="s">
        <v>1720</v>
      </c>
      <c r="M797" s="38">
        <v>36207</v>
      </c>
      <c r="N797" s="3" t="s">
        <v>850</v>
      </c>
      <c r="O797" s="39">
        <v>105.7</v>
      </c>
      <c r="P797" s="26"/>
    </row>
    <row r="798" spans="2:16" ht="15.6" x14ac:dyDescent="0.3">
      <c r="B798" s="3" t="s">
        <v>1660</v>
      </c>
      <c r="C798" s="38">
        <v>35514</v>
      </c>
      <c r="D798" s="41" t="s">
        <v>1661</v>
      </c>
      <c r="E798" s="39">
        <v>62.3</v>
      </c>
      <c r="F798" s="18"/>
      <c r="G798" s="3" t="s">
        <v>1721</v>
      </c>
      <c r="H798" s="38">
        <v>36716</v>
      </c>
      <c r="I798" s="41" t="s">
        <v>1668</v>
      </c>
      <c r="J798" s="39">
        <v>18.3</v>
      </c>
      <c r="K798" s="18"/>
      <c r="L798" s="3" t="s">
        <v>1722</v>
      </c>
      <c r="M798" s="38">
        <v>36204</v>
      </c>
      <c r="N798" s="41" t="s">
        <v>850</v>
      </c>
      <c r="O798" s="39">
        <v>33.700000000000003</v>
      </c>
      <c r="P798" s="26"/>
    </row>
    <row r="799" spans="2:16" ht="15.6" x14ac:dyDescent="0.3">
      <c r="B799" s="3" t="s">
        <v>1664</v>
      </c>
      <c r="C799" s="38">
        <v>36570</v>
      </c>
      <c r="D799" s="41" t="s">
        <v>1072</v>
      </c>
      <c r="E799" s="39">
        <v>54.3</v>
      </c>
      <c r="F799" s="18"/>
      <c r="G799" s="3" t="s">
        <v>1723</v>
      </c>
      <c r="H799" s="38">
        <v>36489</v>
      </c>
      <c r="I799" s="3" t="s">
        <v>1668</v>
      </c>
      <c r="J799" s="39"/>
      <c r="K799" s="18"/>
      <c r="L799" s="3" t="s">
        <v>1724</v>
      </c>
      <c r="M799" s="38">
        <v>35937</v>
      </c>
      <c r="N799" s="3" t="s">
        <v>850</v>
      </c>
      <c r="O799" s="39"/>
      <c r="P799" s="26"/>
    </row>
    <row r="800" spans="2:16" ht="15.6" x14ac:dyDescent="0.3">
      <c r="B800" s="3" t="s">
        <v>1667</v>
      </c>
      <c r="C800" s="38">
        <v>35474</v>
      </c>
      <c r="D800" s="41" t="s">
        <v>1668</v>
      </c>
      <c r="E800" s="39">
        <v>35</v>
      </c>
      <c r="F800" s="18"/>
      <c r="G800" s="3" t="s">
        <v>1725</v>
      </c>
      <c r="H800" s="38">
        <v>36857</v>
      </c>
      <c r="I800" s="3" t="s">
        <v>1668</v>
      </c>
      <c r="J800" s="39"/>
      <c r="K800" s="18"/>
      <c r="L800" s="3" t="s">
        <v>1726</v>
      </c>
      <c r="M800" s="38">
        <v>36444</v>
      </c>
      <c r="N800" s="3" t="s">
        <v>850</v>
      </c>
      <c r="O800" s="39"/>
      <c r="P800" s="26"/>
    </row>
    <row r="801" spans="2:16" ht="15.6" x14ac:dyDescent="0.3">
      <c r="B801" s="3" t="s">
        <v>1678</v>
      </c>
      <c r="C801" s="38">
        <v>35897</v>
      </c>
      <c r="D801" s="3" t="s">
        <v>1130</v>
      </c>
      <c r="E801" s="39"/>
      <c r="F801" s="18"/>
      <c r="G801" s="3" t="s">
        <v>1727</v>
      </c>
      <c r="H801" s="38">
        <v>35951</v>
      </c>
      <c r="I801" s="3" t="s">
        <v>1668</v>
      </c>
      <c r="J801" s="39"/>
      <c r="K801" s="18"/>
      <c r="L801" s="3" t="s">
        <v>1728</v>
      </c>
      <c r="M801" s="38">
        <v>35995</v>
      </c>
      <c r="N801" s="3" t="s">
        <v>1304</v>
      </c>
      <c r="O801" s="39"/>
      <c r="P801" s="26"/>
    </row>
    <row r="802" spans="2:16" ht="15.6" x14ac:dyDescent="0.3">
      <c r="B802" s="3" t="s">
        <v>1675</v>
      </c>
      <c r="C802" s="38">
        <v>35502</v>
      </c>
      <c r="D802" s="3" t="s">
        <v>1072</v>
      </c>
      <c r="E802" s="39"/>
      <c r="F802" s="18"/>
      <c r="G802" s="3" t="s">
        <v>1729</v>
      </c>
      <c r="H802" s="38">
        <v>35956</v>
      </c>
      <c r="I802" s="3" t="s">
        <v>1128</v>
      </c>
      <c r="J802" s="39"/>
      <c r="K802" s="18"/>
      <c r="L802" s="3" t="s">
        <v>1730</v>
      </c>
      <c r="M802" s="38">
        <v>36061</v>
      </c>
      <c r="N802" s="3" t="s">
        <v>1731</v>
      </c>
      <c r="O802" s="39"/>
      <c r="P802" s="26"/>
    </row>
    <row r="803" spans="2:16" ht="15.6" x14ac:dyDescent="0.3">
      <c r="B803" s="3" t="s">
        <v>1681</v>
      </c>
      <c r="C803" s="38">
        <v>36055</v>
      </c>
      <c r="D803" s="3" t="s">
        <v>1682</v>
      </c>
      <c r="E803" s="39"/>
      <c r="F803" s="18"/>
      <c r="G803" s="3" t="s">
        <v>1732</v>
      </c>
      <c r="H803" s="38">
        <v>35628</v>
      </c>
      <c r="I803" s="3" t="s">
        <v>1668</v>
      </c>
      <c r="J803" s="39"/>
      <c r="K803" s="18"/>
      <c r="L803" s="3" t="s">
        <v>1733</v>
      </c>
      <c r="M803" s="38">
        <v>35998</v>
      </c>
      <c r="N803" s="41" t="s">
        <v>789</v>
      </c>
      <c r="O803" s="39"/>
      <c r="P803" s="26"/>
    </row>
    <row r="804" spans="2:16" ht="15.6" x14ac:dyDescent="0.3">
      <c r="B804" s="3" t="s">
        <v>1688</v>
      </c>
      <c r="C804" s="38"/>
      <c r="E804" s="39"/>
      <c r="F804" s="18"/>
      <c r="G804" s="3" t="s">
        <v>1734</v>
      </c>
      <c r="H804" s="38">
        <v>36387</v>
      </c>
      <c r="I804" s="3" t="s">
        <v>1668</v>
      </c>
      <c r="J804" s="39"/>
      <c r="K804" s="18"/>
      <c r="L804" s="3" t="s">
        <v>1735</v>
      </c>
      <c r="M804" s="38">
        <v>36217</v>
      </c>
      <c r="N804" s="3" t="s">
        <v>789</v>
      </c>
      <c r="O804" s="39"/>
      <c r="P804" s="26"/>
    </row>
    <row r="805" spans="2:16" ht="15.6" x14ac:dyDescent="0.3">
      <c r="B805" s="3" t="s">
        <v>1691</v>
      </c>
      <c r="C805" s="38"/>
      <c r="E805" s="39"/>
      <c r="F805" s="18"/>
      <c r="G805" s="3" t="s">
        <v>1736</v>
      </c>
      <c r="H805" s="38">
        <v>36485</v>
      </c>
      <c r="I805" s="3" t="s">
        <v>1668</v>
      </c>
      <c r="J805" s="39"/>
      <c r="K805" s="18"/>
      <c r="L805" s="3" t="s">
        <v>1737</v>
      </c>
      <c r="M805" s="38">
        <v>37258</v>
      </c>
      <c r="N805" s="3" t="s">
        <v>850</v>
      </c>
      <c r="O805" s="39"/>
      <c r="P805" s="26"/>
    </row>
    <row r="806" spans="2:16" ht="15.6" x14ac:dyDescent="0.3">
      <c r="B806" s="3" t="s">
        <v>1738</v>
      </c>
      <c r="C806" s="38"/>
      <c r="E806" s="39"/>
      <c r="F806" s="18"/>
      <c r="G806" s="3" t="s">
        <v>1739</v>
      </c>
      <c r="H806" s="38"/>
      <c r="J806" s="39"/>
      <c r="K806" s="18"/>
      <c r="L806" s="3" t="s">
        <v>1740</v>
      </c>
      <c r="M806" s="38">
        <v>36189</v>
      </c>
      <c r="N806" s="3" t="s">
        <v>850</v>
      </c>
      <c r="O806" s="39"/>
      <c r="P806" s="26"/>
    </row>
    <row r="807" spans="2:16" ht="15.6" x14ac:dyDescent="0.3">
      <c r="C807" s="38"/>
      <c r="E807" s="39"/>
      <c r="F807" s="18"/>
      <c r="G807" s="3" t="s">
        <v>1741</v>
      </c>
      <c r="J807" s="39"/>
      <c r="K807" s="18"/>
      <c r="L807" s="3" t="s">
        <v>1742</v>
      </c>
      <c r="M807" s="38"/>
      <c r="O807" s="39"/>
      <c r="P807" s="26"/>
    </row>
    <row r="808" spans="2:16" ht="15.6" x14ac:dyDescent="0.3">
      <c r="C808" s="38"/>
      <c r="E808" s="39"/>
      <c r="F808" s="18"/>
      <c r="J808" s="39"/>
      <c r="K808" s="18"/>
      <c r="L808" s="3" t="s">
        <v>1743</v>
      </c>
      <c r="M808" s="38"/>
      <c r="O808" s="39"/>
      <c r="P808" s="26"/>
    </row>
    <row r="809" spans="2:16" ht="15.6" x14ac:dyDescent="0.3">
      <c r="C809" s="38"/>
      <c r="E809" s="39"/>
      <c r="F809" s="18"/>
      <c r="J809" s="39"/>
      <c r="K809" s="18"/>
      <c r="M809" s="38"/>
      <c r="O809" s="39"/>
      <c r="P809" s="26"/>
    </row>
    <row r="810" spans="2:16" ht="15.6" x14ac:dyDescent="0.3">
      <c r="C810" s="38"/>
      <c r="E810" s="39"/>
      <c r="F810" s="18"/>
      <c r="J810" s="39"/>
      <c r="K810" s="18"/>
      <c r="M810" s="38"/>
      <c r="O810" s="39"/>
      <c r="P810" s="26"/>
    </row>
    <row r="811" spans="2:16" ht="15.6" x14ac:dyDescent="0.3">
      <c r="B811" s="13" t="s">
        <v>1744</v>
      </c>
      <c r="C811" s="34" t="s">
        <v>697</v>
      </c>
      <c r="D811" s="35" t="s">
        <v>698</v>
      </c>
      <c r="E811" s="36" t="s">
        <v>699</v>
      </c>
      <c r="F811" s="16"/>
      <c r="G811" s="13" t="s">
        <v>1745</v>
      </c>
      <c r="H811" s="34" t="s">
        <v>697</v>
      </c>
      <c r="I811" s="35" t="s">
        <v>698</v>
      </c>
      <c r="J811" s="36" t="s">
        <v>699</v>
      </c>
      <c r="K811" s="16"/>
      <c r="L811" s="13" t="s">
        <v>1746</v>
      </c>
      <c r="M811" s="34" t="s">
        <v>697</v>
      </c>
      <c r="N811" s="35" t="s">
        <v>698</v>
      </c>
      <c r="O811" s="36" t="s">
        <v>699</v>
      </c>
      <c r="P811" s="16"/>
    </row>
    <row r="812" spans="2:16" ht="15.6" x14ac:dyDescent="0.3">
      <c r="B812" s="19" t="s">
        <v>485</v>
      </c>
      <c r="C812" s="38"/>
      <c r="D812" s="19"/>
      <c r="E812" s="37">
        <f>SUM(E813:E827)+0.1</f>
        <v>3576.0000000000005</v>
      </c>
      <c r="F812" s="16"/>
      <c r="G812" s="19" t="s">
        <v>68</v>
      </c>
      <c r="H812" s="17"/>
      <c r="I812" s="19"/>
      <c r="J812" s="37">
        <f>SUM(J813:J827)-0.1</f>
        <v>1790.3000000000002</v>
      </c>
      <c r="K812" s="16"/>
      <c r="L812" s="19" t="s">
        <v>19</v>
      </c>
      <c r="M812" s="38"/>
      <c r="N812" s="19"/>
      <c r="O812" s="37">
        <f>SUM(O813:O827)</f>
        <v>2023.7</v>
      </c>
      <c r="P812" s="16"/>
    </row>
    <row r="813" spans="2:16" ht="15.6" x14ac:dyDescent="0.3">
      <c r="B813" s="3" t="s">
        <v>1644</v>
      </c>
      <c r="C813" s="38">
        <v>35886</v>
      </c>
      <c r="D813" s="41" t="s">
        <v>1072</v>
      </c>
      <c r="E813" s="39">
        <v>1261.7</v>
      </c>
      <c r="F813" s="18"/>
      <c r="G813" s="3" t="s">
        <v>1747</v>
      </c>
      <c r="H813" s="38">
        <v>36429</v>
      </c>
      <c r="I813" s="3" t="s">
        <v>1250</v>
      </c>
      <c r="J813" s="39">
        <v>520.29999999999995</v>
      </c>
      <c r="K813" s="18"/>
      <c r="L813" s="3" t="s">
        <v>1702</v>
      </c>
      <c r="M813" s="38">
        <v>35998</v>
      </c>
      <c r="N813" s="41" t="s">
        <v>789</v>
      </c>
      <c r="O813" s="39">
        <v>493.7</v>
      </c>
      <c r="P813" s="18"/>
    </row>
    <row r="814" spans="2:16" ht="15.6" x14ac:dyDescent="0.3">
      <c r="B814" s="3" t="s">
        <v>1703</v>
      </c>
      <c r="C814" s="38">
        <v>36386</v>
      </c>
      <c r="D814" s="41" t="s">
        <v>1704</v>
      </c>
      <c r="E814" s="39">
        <v>1096</v>
      </c>
      <c r="F814" s="18"/>
      <c r="G814" s="3" t="s">
        <v>1748</v>
      </c>
      <c r="H814" s="38">
        <v>36551</v>
      </c>
      <c r="I814" s="41" t="s">
        <v>1130</v>
      </c>
      <c r="J814" s="39">
        <v>514.29999999999995</v>
      </c>
      <c r="K814" s="18"/>
      <c r="L814" s="3" t="s">
        <v>1707</v>
      </c>
      <c r="M814" s="38">
        <v>36160</v>
      </c>
      <c r="N814" s="41" t="s">
        <v>1708</v>
      </c>
      <c r="O814" s="39">
        <v>447.3</v>
      </c>
      <c r="P814" s="18"/>
    </row>
    <row r="815" spans="2:16" ht="15.6" x14ac:dyDescent="0.3">
      <c r="B815" s="3" t="s">
        <v>1655</v>
      </c>
      <c r="C815" s="38">
        <v>36022</v>
      </c>
      <c r="D815" s="41" t="s">
        <v>789</v>
      </c>
      <c r="E815" s="39">
        <v>370</v>
      </c>
      <c r="F815" s="18"/>
      <c r="G815" s="3" t="s">
        <v>1749</v>
      </c>
      <c r="H815" s="38">
        <v>37353</v>
      </c>
      <c r="I815" s="3" t="s">
        <v>1130</v>
      </c>
      <c r="J815" s="39">
        <v>353.7</v>
      </c>
      <c r="K815" s="18"/>
      <c r="L815" s="3" t="s">
        <v>1710</v>
      </c>
      <c r="M815" s="38">
        <v>35896</v>
      </c>
      <c r="N815" s="41" t="s">
        <v>850</v>
      </c>
      <c r="O815" s="39">
        <v>418</v>
      </c>
      <c r="P815" s="18"/>
    </row>
    <row r="816" spans="2:16" ht="15.6" x14ac:dyDescent="0.3">
      <c r="B816" s="3" t="s">
        <v>1716</v>
      </c>
      <c r="C816" s="38">
        <v>36179</v>
      </c>
      <c r="D816" s="41" t="s">
        <v>1668</v>
      </c>
      <c r="E816" s="39">
        <v>233.3</v>
      </c>
      <c r="F816" s="18"/>
      <c r="G816" s="3" t="s">
        <v>1750</v>
      </c>
      <c r="H816" s="38">
        <v>36074</v>
      </c>
      <c r="I816" s="2" t="s">
        <v>1348</v>
      </c>
      <c r="J816" s="39">
        <v>252.7</v>
      </c>
      <c r="K816" s="18"/>
      <c r="L816" s="3" t="s">
        <v>1715</v>
      </c>
      <c r="M816" s="38">
        <v>35998</v>
      </c>
      <c r="N816" s="41" t="s">
        <v>789</v>
      </c>
      <c r="O816" s="39">
        <v>168.7</v>
      </c>
      <c r="P816" s="18"/>
    </row>
    <row r="817" spans="2:16" ht="15.6" x14ac:dyDescent="0.3">
      <c r="B817" s="3" t="s">
        <v>1751</v>
      </c>
      <c r="C817" s="38">
        <v>36472</v>
      </c>
      <c r="D817" s="41" t="s">
        <v>1072</v>
      </c>
      <c r="E817" s="39">
        <v>170.3</v>
      </c>
      <c r="F817" s="18"/>
      <c r="G817" s="2" t="s">
        <v>1752</v>
      </c>
      <c r="H817" s="38">
        <v>37790</v>
      </c>
      <c r="I817" s="3" t="s">
        <v>1130</v>
      </c>
      <c r="J817" s="39">
        <v>56.7</v>
      </c>
      <c r="K817" s="18"/>
      <c r="L817" s="3" t="s">
        <v>1753</v>
      </c>
      <c r="M817" s="38">
        <v>36973</v>
      </c>
      <c r="N817" s="2" t="s">
        <v>850</v>
      </c>
      <c r="O817" s="39">
        <v>193.3</v>
      </c>
      <c r="P817" s="18"/>
    </row>
    <row r="818" spans="2:16" ht="15.6" x14ac:dyDescent="0.3">
      <c r="B818" s="3" t="s">
        <v>1754</v>
      </c>
      <c r="C818" s="38">
        <v>37101</v>
      </c>
      <c r="D818" s="41" t="s">
        <v>1648</v>
      </c>
      <c r="E818" s="39">
        <v>170.3</v>
      </c>
      <c r="F818" s="18"/>
      <c r="G818" s="3" t="s">
        <v>1544</v>
      </c>
      <c r="H818" s="38">
        <v>36268</v>
      </c>
      <c r="I818" s="41" t="s">
        <v>1229</v>
      </c>
      <c r="J818" s="39">
        <v>45.7</v>
      </c>
      <c r="K818" s="18"/>
      <c r="L818" s="3" t="s">
        <v>1755</v>
      </c>
      <c r="M818" s="38">
        <v>36501</v>
      </c>
      <c r="N818" s="41" t="s">
        <v>850</v>
      </c>
      <c r="O818" s="39">
        <v>156.69999999999999</v>
      </c>
      <c r="P818" s="18"/>
    </row>
    <row r="819" spans="2:16" ht="15.6" x14ac:dyDescent="0.3">
      <c r="B819" s="3" t="s">
        <v>1756</v>
      </c>
      <c r="C819" s="38">
        <v>36287</v>
      </c>
      <c r="D819" s="41" t="s">
        <v>1072</v>
      </c>
      <c r="E819" s="39">
        <v>130.69999999999999</v>
      </c>
      <c r="F819" s="18"/>
      <c r="G819" s="3" t="s">
        <v>1757</v>
      </c>
      <c r="H819" s="38">
        <v>37757</v>
      </c>
      <c r="I819" s="3" t="s">
        <v>1229</v>
      </c>
      <c r="J819" s="39">
        <v>45.7</v>
      </c>
      <c r="K819" s="18"/>
      <c r="L819" s="3" t="s">
        <v>1718</v>
      </c>
      <c r="M819" s="38">
        <v>36011</v>
      </c>
      <c r="N819" s="41" t="s">
        <v>850</v>
      </c>
      <c r="O819" s="39">
        <v>112.3</v>
      </c>
      <c r="P819" s="18"/>
    </row>
    <row r="820" spans="2:16" ht="15.6" x14ac:dyDescent="0.3">
      <c r="B820" s="3" t="s">
        <v>1758</v>
      </c>
      <c r="C820" s="38">
        <v>36574</v>
      </c>
      <c r="D820" s="41" t="s">
        <v>1072</v>
      </c>
      <c r="E820" s="39">
        <v>89.3</v>
      </c>
      <c r="F820" s="18"/>
      <c r="G820" s="3" t="s">
        <v>1759</v>
      </c>
      <c r="H820" s="38">
        <v>37017</v>
      </c>
      <c r="I820" s="3" t="s">
        <v>1130</v>
      </c>
      <c r="J820" s="39">
        <v>1</v>
      </c>
      <c r="K820" s="18"/>
      <c r="L820" s="3" t="s">
        <v>1722</v>
      </c>
      <c r="M820" s="38">
        <v>36204</v>
      </c>
      <c r="N820" s="41" t="s">
        <v>850</v>
      </c>
      <c r="O820" s="39">
        <v>33.700000000000003</v>
      </c>
      <c r="P820" s="18"/>
    </row>
    <row r="821" spans="2:16" ht="15.6" x14ac:dyDescent="0.3">
      <c r="B821" s="3" t="s">
        <v>1664</v>
      </c>
      <c r="C821" s="38">
        <v>36570</v>
      </c>
      <c r="D821" s="41" t="s">
        <v>1072</v>
      </c>
      <c r="E821" s="39">
        <v>54.3</v>
      </c>
      <c r="F821" s="18"/>
      <c r="G821" s="3" t="s">
        <v>1760</v>
      </c>
      <c r="H821" s="38">
        <v>36429</v>
      </c>
      <c r="I821" s="3" t="s">
        <v>1130</v>
      </c>
      <c r="J821" s="39">
        <v>0.3</v>
      </c>
      <c r="K821" s="18"/>
      <c r="L821" s="3" t="s">
        <v>1724</v>
      </c>
      <c r="M821" s="38">
        <v>35937</v>
      </c>
      <c r="N821" s="3" t="s">
        <v>850</v>
      </c>
      <c r="O821" s="39"/>
      <c r="P821" s="18"/>
    </row>
    <row r="822" spans="2:16" ht="15.6" x14ac:dyDescent="0.3">
      <c r="B822" s="3" t="s">
        <v>1723</v>
      </c>
      <c r="C822" s="38">
        <v>36489</v>
      </c>
      <c r="D822" s="3" t="s">
        <v>1668</v>
      </c>
      <c r="E822" s="39"/>
      <c r="F822" s="18"/>
      <c r="G822" s="3" t="s">
        <v>1761</v>
      </c>
      <c r="H822" s="38">
        <v>36377</v>
      </c>
      <c r="I822" s="3" t="s">
        <v>1130</v>
      </c>
      <c r="J822" s="39"/>
      <c r="K822" s="18"/>
      <c r="L822" s="3" t="s">
        <v>1728</v>
      </c>
      <c r="M822" s="38">
        <v>35995</v>
      </c>
      <c r="N822" s="3" t="s">
        <v>1304</v>
      </c>
      <c r="O822" s="39"/>
      <c r="P822" s="18"/>
    </row>
    <row r="823" spans="2:16" ht="15.6" x14ac:dyDescent="0.3">
      <c r="B823" s="3" t="s">
        <v>1762</v>
      </c>
      <c r="C823" s="38">
        <v>36175</v>
      </c>
      <c r="D823" s="41" t="s">
        <v>1072</v>
      </c>
      <c r="E823" s="39"/>
      <c r="F823" s="18"/>
      <c r="G823" s="3" t="s">
        <v>1763</v>
      </c>
      <c r="H823" s="38">
        <v>36920</v>
      </c>
      <c r="I823" s="3" t="s">
        <v>1130</v>
      </c>
      <c r="J823" s="39"/>
      <c r="K823" s="18"/>
      <c r="L823" s="3" t="s">
        <v>1733</v>
      </c>
      <c r="M823" s="38">
        <v>35998</v>
      </c>
      <c r="N823" s="41" t="s">
        <v>789</v>
      </c>
      <c r="O823" s="39"/>
      <c r="P823" s="18"/>
    </row>
    <row r="824" spans="2:16" ht="15.6" x14ac:dyDescent="0.3">
      <c r="B824" s="3" t="s">
        <v>1764</v>
      </c>
      <c r="C824" s="38">
        <v>36381</v>
      </c>
      <c r="D824" s="3" t="s">
        <v>1072</v>
      </c>
      <c r="E824" s="39"/>
      <c r="F824" s="18"/>
      <c r="G824" s="3" t="s">
        <v>1765</v>
      </c>
      <c r="H824" s="38">
        <v>36980</v>
      </c>
      <c r="I824" s="3" t="s">
        <v>1130</v>
      </c>
      <c r="J824" s="39"/>
      <c r="K824" s="18"/>
      <c r="L824" s="3" t="s">
        <v>1766</v>
      </c>
      <c r="M824" s="38">
        <v>36576</v>
      </c>
      <c r="N824" s="3" t="s">
        <v>789</v>
      </c>
      <c r="O824" s="39"/>
      <c r="P824" s="18"/>
    </row>
    <row r="825" spans="2:16" ht="15.6" x14ac:dyDescent="0.3">
      <c r="B825" s="3" t="s">
        <v>1678</v>
      </c>
      <c r="C825" s="38">
        <v>35897</v>
      </c>
      <c r="D825" s="3" t="s">
        <v>1130</v>
      </c>
      <c r="E825" s="39"/>
      <c r="F825" s="18"/>
      <c r="G825" s="3" t="s">
        <v>1767</v>
      </c>
      <c r="H825" s="38">
        <v>36875</v>
      </c>
      <c r="I825" s="3" t="s">
        <v>1130</v>
      </c>
      <c r="J825" s="39"/>
      <c r="K825" s="18"/>
      <c r="L825" s="3" t="s">
        <v>1735</v>
      </c>
      <c r="M825" s="38">
        <v>36217</v>
      </c>
      <c r="N825" s="3" t="s">
        <v>789</v>
      </c>
      <c r="O825" s="39"/>
      <c r="P825" s="18"/>
    </row>
    <row r="826" spans="2:16" ht="15.6" x14ac:dyDescent="0.3">
      <c r="B826" s="3" t="s">
        <v>1768</v>
      </c>
      <c r="C826" s="38">
        <v>36323</v>
      </c>
      <c r="D826" s="41" t="s">
        <v>1072</v>
      </c>
      <c r="E826" s="39"/>
      <c r="F826" s="18"/>
      <c r="G826" s="3" t="s">
        <v>1769</v>
      </c>
      <c r="H826" s="47">
        <v>36067</v>
      </c>
      <c r="I826" s="3" t="s">
        <v>1130</v>
      </c>
      <c r="J826" s="39"/>
      <c r="K826" s="18"/>
      <c r="L826" s="3" t="s">
        <v>1737</v>
      </c>
      <c r="M826" s="38">
        <v>37258</v>
      </c>
      <c r="N826" s="3" t="s">
        <v>850</v>
      </c>
      <c r="O826" s="39"/>
      <c r="P826" s="18"/>
    </row>
    <row r="827" spans="2:16" ht="15.6" x14ac:dyDescent="0.3">
      <c r="B827" s="3" t="s">
        <v>1770</v>
      </c>
      <c r="C827" s="38">
        <v>36532</v>
      </c>
      <c r="D827" s="3" t="s">
        <v>1771</v>
      </c>
      <c r="E827" s="39"/>
      <c r="F827" s="18"/>
      <c r="G827" s="3" t="s">
        <v>1772</v>
      </c>
      <c r="H827" s="38">
        <v>36216</v>
      </c>
      <c r="I827" s="3" t="s">
        <v>1130</v>
      </c>
      <c r="J827" s="39"/>
      <c r="K827" s="18"/>
      <c r="L827" s="3" t="s">
        <v>1773</v>
      </c>
      <c r="M827" s="38"/>
      <c r="N827" s="3" t="s">
        <v>850</v>
      </c>
      <c r="O827" s="39"/>
      <c r="P827" s="18"/>
    </row>
    <row r="828" spans="2:16" ht="15.6" x14ac:dyDescent="0.3">
      <c r="B828" s="3" t="s">
        <v>1774</v>
      </c>
      <c r="C828" s="38">
        <v>36782</v>
      </c>
      <c r="D828" s="41" t="s">
        <v>1072</v>
      </c>
      <c r="E828" s="39"/>
      <c r="F828" s="18"/>
      <c r="G828" s="3" t="s">
        <v>1775</v>
      </c>
      <c r="J828" s="39"/>
      <c r="K828" s="18"/>
      <c r="L828" s="3" t="s">
        <v>1742</v>
      </c>
      <c r="M828" s="38"/>
      <c r="O828" s="39"/>
      <c r="P828" s="18"/>
    </row>
    <row r="829" spans="2:16" ht="15.6" x14ac:dyDescent="0.3">
      <c r="B829" s="3" t="s">
        <v>1776</v>
      </c>
      <c r="C829" s="38">
        <v>36019</v>
      </c>
      <c r="D829" s="3" t="s">
        <v>1648</v>
      </c>
      <c r="E829" s="39"/>
      <c r="F829" s="18"/>
      <c r="G829" s="3" t="s">
        <v>1777</v>
      </c>
      <c r="J829" s="39"/>
      <c r="K829" s="18"/>
      <c r="L829" s="3" t="s">
        <v>1778</v>
      </c>
      <c r="M829" s="38"/>
      <c r="O829" s="39"/>
      <c r="P829" s="18"/>
    </row>
    <row r="830" spans="2:16" ht="15.6" x14ac:dyDescent="0.3">
      <c r="B830" s="3" t="s">
        <v>1779</v>
      </c>
      <c r="C830" s="38"/>
      <c r="E830" s="39"/>
      <c r="F830" s="18"/>
      <c r="J830" s="39"/>
      <c r="K830" s="18"/>
      <c r="M830" s="38"/>
      <c r="O830" s="39"/>
      <c r="P830" s="18"/>
    </row>
    <row r="831" spans="2:16" ht="15.6" x14ac:dyDescent="0.3">
      <c r="B831" s="3" t="s">
        <v>1780</v>
      </c>
      <c r="C831" s="38"/>
      <c r="E831" s="39"/>
      <c r="F831" s="18"/>
      <c r="J831" s="39"/>
      <c r="K831" s="18"/>
      <c r="M831" s="38"/>
      <c r="O831" s="39"/>
      <c r="P831" s="18"/>
    </row>
    <row r="832" spans="2:16" ht="15.6" x14ac:dyDescent="0.3">
      <c r="C832" s="38"/>
      <c r="E832" s="39"/>
      <c r="F832" s="18"/>
      <c r="J832" s="39"/>
      <c r="K832" s="18"/>
      <c r="M832" s="38"/>
      <c r="O832" s="39"/>
      <c r="P832" s="18"/>
    </row>
    <row r="833" spans="2:16" ht="15.6" x14ac:dyDescent="0.3">
      <c r="C833" s="38"/>
      <c r="E833" s="39"/>
      <c r="F833" s="18"/>
      <c r="J833" s="39"/>
      <c r="K833" s="18"/>
      <c r="M833" s="38"/>
      <c r="O833" s="39"/>
      <c r="P833" s="18"/>
    </row>
    <row r="834" spans="2:16" ht="15.6" x14ac:dyDescent="0.3">
      <c r="B834" s="33" t="s">
        <v>1781</v>
      </c>
      <c r="C834" s="34" t="s">
        <v>697</v>
      </c>
      <c r="D834" s="35" t="s">
        <v>698</v>
      </c>
      <c r="E834" s="36" t="s">
        <v>699</v>
      </c>
      <c r="F834" s="16"/>
      <c r="G834" s="33" t="s">
        <v>1782</v>
      </c>
      <c r="H834" s="34" t="s">
        <v>697</v>
      </c>
      <c r="I834" s="35" t="s">
        <v>698</v>
      </c>
      <c r="J834" s="36" t="s">
        <v>699</v>
      </c>
      <c r="K834" s="16"/>
      <c r="L834" s="33" t="s">
        <v>1783</v>
      </c>
      <c r="M834" s="34" t="s">
        <v>697</v>
      </c>
      <c r="N834" s="35" t="s">
        <v>698</v>
      </c>
      <c r="O834" s="36" t="s">
        <v>699</v>
      </c>
      <c r="P834" s="16"/>
    </row>
    <row r="835" spans="2:16" ht="15.6" x14ac:dyDescent="0.3">
      <c r="B835" s="19" t="s">
        <v>66</v>
      </c>
      <c r="C835" s="38"/>
      <c r="D835" s="19"/>
      <c r="E835" s="37">
        <f>SUM(E836:E850)</f>
        <v>2082</v>
      </c>
      <c r="F835" s="16"/>
      <c r="G835" s="19" t="s">
        <v>68</v>
      </c>
      <c r="H835" s="17"/>
      <c r="I835" s="19"/>
      <c r="J835" s="37">
        <f>SUM(J836:J850)</f>
        <v>1501</v>
      </c>
      <c r="K835" s="16"/>
      <c r="L835" s="19" t="s">
        <v>556</v>
      </c>
      <c r="M835" s="38"/>
      <c r="N835" s="19"/>
      <c r="O835" s="37">
        <f>SUM(O836:O850)</f>
        <v>2079</v>
      </c>
      <c r="P835" s="16"/>
    </row>
    <row r="836" spans="2:16" ht="15.6" x14ac:dyDescent="0.3">
      <c r="B836" s="3" t="s">
        <v>1784</v>
      </c>
      <c r="C836" s="38">
        <v>36985</v>
      </c>
      <c r="D836" s="3" t="s">
        <v>1250</v>
      </c>
      <c r="E836" s="39">
        <v>373</v>
      </c>
      <c r="F836" s="18"/>
      <c r="G836" s="3" t="s">
        <v>1748</v>
      </c>
      <c r="H836" s="38">
        <v>36551</v>
      </c>
      <c r="I836" s="41" t="s">
        <v>1130</v>
      </c>
      <c r="J836" s="39">
        <v>514.29999999999995</v>
      </c>
      <c r="K836" s="18"/>
      <c r="L836" s="3" t="s">
        <v>1785</v>
      </c>
      <c r="M836" s="38">
        <v>37508</v>
      </c>
      <c r="N836" s="41" t="s">
        <v>1786</v>
      </c>
      <c r="O836" s="39">
        <v>802</v>
      </c>
      <c r="P836" s="18"/>
    </row>
    <row r="837" spans="2:16" ht="15.6" x14ac:dyDescent="0.3">
      <c r="B837" s="3" t="s">
        <v>1787</v>
      </c>
      <c r="C837" s="38">
        <v>36536</v>
      </c>
      <c r="D837" s="3" t="s">
        <v>1526</v>
      </c>
      <c r="E837" s="39">
        <v>356.7</v>
      </c>
      <c r="F837" s="18"/>
      <c r="G837" s="3" t="s">
        <v>1788</v>
      </c>
      <c r="H837" s="48">
        <v>37369</v>
      </c>
      <c r="I837" s="3" t="s">
        <v>1130</v>
      </c>
      <c r="J837" s="39">
        <v>387.3</v>
      </c>
      <c r="K837" s="18"/>
      <c r="L837" s="3" t="s">
        <v>1789</v>
      </c>
      <c r="M837" s="38">
        <v>36481</v>
      </c>
      <c r="N837" s="41" t="s">
        <v>1069</v>
      </c>
      <c r="O837" s="39">
        <v>540</v>
      </c>
      <c r="P837" s="18"/>
    </row>
    <row r="838" spans="2:16" ht="15.6" x14ac:dyDescent="0.3">
      <c r="B838" s="3" t="s">
        <v>1790</v>
      </c>
      <c r="C838" s="38">
        <v>37586</v>
      </c>
      <c r="D838" s="3" t="s">
        <v>1791</v>
      </c>
      <c r="E838" s="39">
        <v>348.7</v>
      </c>
      <c r="F838" s="18"/>
      <c r="G838" s="3" t="s">
        <v>1749</v>
      </c>
      <c r="H838" s="38">
        <v>37353</v>
      </c>
      <c r="I838" s="3" t="s">
        <v>1130</v>
      </c>
      <c r="J838" s="39">
        <v>353.7</v>
      </c>
      <c r="K838" s="18"/>
      <c r="L838" s="3" t="s">
        <v>1792</v>
      </c>
      <c r="M838" s="38">
        <v>36863</v>
      </c>
      <c r="N838" s="41" t="s">
        <v>1786</v>
      </c>
      <c r="O838" s="39">
        <v>346.7</v>
      </c>
      <c r="P838" s="18"/>
    </row>
    <row r="839" spans="2:16" ht="15.6" x14ac:dyDescent="0.3">
      <c r="B839" s="3" t="s">
        <v>1793</v>
      </c>
      <c r="C839" s="38">
        <v>36576</v>
      </c>
      <c r="D839" s="41" t="s">
        <v>1250</v>
      </c>
      <c r="E839" s="39">
        <v>332.3</v>
      </c>
      <c r="F839" s="18"/>
      <c r="G839" s="3" t="s">
        <v>1794</v>
      </c>
      <c r="H839" s="38">
        <v>37638</v>
      </c>
      <c r="I839" s="3" t="s">
        <v>1795</v>
      </c>
      <c r="J839" s="39">
        <v>138</v>
      </c>
      <c r="K839" s="18"/>
      <c r="L839" s="3" t="s">
        <v>1796</v>
      </c>
      <c r="M839" s="38">
        <v>36863</v>
      </c>
      <c r="N839" s="3" t="s">
        <v>1786</v>
      </c>
      <c r="O839" s="39">
        <v>215.7</v>
      </c>
      <c r="P839" s="18"/>
    </row>
    <row r="840" spans="2:16" ht="15.6" x14ac:dyDescent="0.3">
      <c r="B840" s="3" t="s">
        <v>1797</v>
      </c>
      <c r="C840" s="38">
        <v>37165</v>
      </c>
      <c r="D840" s="3" t="s">
        <v>1250</v>
      </c>
      <c r="E840" s="39">
        <v>284</v>
      </c>
      <c r="F840" s="18"/>
      <c r="G840" s="2" t="s">
        <v>1752</v>
      </c>
      <c r="H840" s="38">
        <v>37790</v>
      </c>
      <c r="I840" s="3" t="s">
        <v>1130</v>
      </c>
      <c r="J840" s="39">
        <v>56.7</v>
      </c>
      <c r="K840" s="18"/>
      <c r="L840" s="3" t="s">
        <v>1798</v>
      </c>
      <c r="M840" s="38">
        <v>37426</v>
      </c>
      <c r="N840" s="3" t="s">
        <v>1799</v>
      </c>
      <c r="O840" s="39">
        <v>80.3</v>
      </c>
      <c r="P840" s="18"/>
    </row>
    <row r="841" spans="2:16" ht="15.6" x14ac:dyDescent="0.3">
      <c r="B841" s="3" t="s">
        <v>1800</v>
      </c>
      <c r="C841" s="38">
        <v>37523</v>
      </c>
      <c r="D841" s="3" t="s">
        <v>1258</v>
      </c>
      <c r="E841" s="39">
        <v>189</v>
      </c>
      <c r="F841" s="18"/>
      <c r="G841" s="3" t="s">
        <v>1544</v>
      </c>
      <c r="H841" s="38">
        <v>36268</v>
      </c>
      <c r="I841" s="41" t="s">
        <v>1229</v>
      </c>
      <c r="J841" s="39">
        <v>45.7</v>
      </c>
      <c r="K841" s="18"/>
      <c r="L841" s="3" t="s">
        <v>1801</v>
      </c>
      <c r="M841" s="38">
        <v>37690</v>
      </c>
      <c r="N841" s="3" t="s">
        <v>1786</v>
      </c>
      <c r="O841" s="39">
        <v>39</v>
      </c>
      <c r="P841" s="18"/>
    </row>
    <row r="842" spans="2:16" ht="15.6" x14ac:dyDescent="0.3">
      <c r="B842" s="3" t="s">
        <v>1802</v>
      </c>
      <c r="C842" s="38">
        <v>36162</v>
      </c>
      <c r="D842" s="41" t="s">
        <v>1250</v>
      </c>
      <c r="E842" s="39">
        <v>102</v>
      </c>
      <c r="F842" s="18"/>
      <c r="G842" s="49" t="s">
        <v>1803</v>
      </c>
      <c r="H842" s="43">
        <v>36170.916666666701</v>
      </c>
      <c r="I842" s="44" t="s">
        <v>1804</v>
      </c>
      <c r="J842" s="39">
        <v>4.3</v>
      </c>
      <c r="K842" s="18"/>
      <c r="L842" s="3" t="s">
        <v>1805</v>
      </c>
      <c r="M842" s="38">
        <v>36961</v>
      </c>
      <c r="N842" s="3" t="s">
        <v>1786</v>
      </c>
      <c r="O842" s="39">
        <v>36.299999999999997</v>
      </c>
      <c r="P842" s="18"/>
    </row>
    <row r="843" spans="2:16" ht="15.6" x14ac:dyDescent="0.3">
      <c r="B843" s="2" t="s">
        <v>1806</v>
      </c>
      <c r="C843" s="38">
        <v>37632</v>
      </c>
      <c r="D843" s="3" t="s">
        <v>1250</v>
      </c>
      <c r="E843" s="39">
        <v>96</v>
      </c>
      <c r="F843" s="18"/>
      <c r="G843" s="3" t="s">
        <v>1759</v>
      </c>
      <c r="H843" s="38">
        <v>37017</v>
      </c>
      <c r="I843" s="3" t="s">
        <v>1130</v>
      </c>
      <c r="J843" s="39">
        <v>1</v>
      </c>
      <c r="K843" s="18"/>
      <c r="L843" s="3" t="s">
        <v>1807</v>
      </c>
      <c r="M843" s="38">
        <v>36310</v>
      </c>
      <c r="N843" s="3" t="s">
        <v>1786</v>
      </c>
      <c r="O843" s="39">
        <v>13.3</v>
      </c>
      <c r="P843" s="18"/>
    </row>
    <row r="844" spans="2:16" ht="15.6" x14ac:dyDescent="0.3">
      <c r="B844" s="3" t="s">
        <v>1760</v>
      </c>
      <c r="C844" s="38">
        <v>36429</v>
      </c>
      <c r="D844" s="3" t="s">
        <v>1130</v>
      </c>
      <c r="E844" s="39">
        <v>0.3</v>
      </c>
      <c r="F844" s="18"/>
      <c r="G844" s="3" t="s">
        <v>1761</v>
      </c>
      <c r="H844" s="38">
        <v>36377</v>
      </c>
      <c r="I844" s="3" t="s">
        <v>1130</v>
      </c>
      <c r="J844" s="39"/>
      <c r="K844" s="18"/>
      <c r="L844" s="3" t="s">
        <v>1808</v>
      </c>
      <c r="M844" s="38">
        <v>36390</v>
      </c>
      <c r="N844" s="3" t="s">
        <v>1786</v>
      </c>
      <c r="O844" s="39">
        <v>5</v>
      </c>
      <c r="P844" s="18"/>
    </row>
    <row r="845" spans="2:16" ht="15.6" x14ac:dyDescent="0.3">
      <c r="B845" s="3" t="s">
        <v>1809</v>
      </c>
      <c r="C845" s="38">
        <v>37580</v>
      </c>
      <c r="D845" s="3" t="s">
        <v>1250</v>
      </c>
      <c r="E845" s="39"/>
      <c r="F845" s="18"/>
      <c r="G845" s="3" t="s">
        <v>1810</v>
      </c>
      <c r="H845" s="38">
        <v>36798</v>
      </c>
      <c r="I845" s="3" t="s">
        <v>1130</v>
      </c>
      <c r="J845" s="39"/>
      <c r="K845" s="18"/>
      <c r="L845" s="3" t="s">
        <v>1811</v>
      </c>
      <c r="M845" s="38">
        <v>36628</v>
      </c>
      <c r="N845" s="2" t="s">
        <v>1812</v>
      </c>
      <c r="O845" s="39">
        <v>0.7</v>
      </c>
      <c r="P845" s="18"/>
    </row>
    <row r="846" spans="2:16" ht="15.6" x14ac:dyDescent="0.3">
      <c r="B846" s="3" t="s">
        <v>1813</v>
      </c>
      <c r="C846" s="38">
        <v>36621</v>
      </c>
      <c r="D846" s="3" t="s">
        <v>1250</v>
      </c>
      <c r="E846" s="39"/>
      <c r="F846" s="18"/>
      <c r="G846" s="3" t="s">
        <v>1763</v>
      </c>
      <c r="H846" s="38">
        <v>36920</v>
      </c>
      <c r="I846" s="3" t="s">
        <v>1130</v>
      </c>
      <c r="J846" s="39"/>
      <c r="K846" s="18"/>
      <c r="L846" s="3" t="s">
        <v>1814</v>
      </c>
      <c r="M846" s="38">
        <v>37041</v>
      </c>
      <c r="N846" s="3" t="s">
        <v>1066</v>
      </c>
      <c r="O846" s="39"/>
      <c r="P846" s="18"/>
    </row>
    <row r="847" spans="2:16" ht="15.6" x14ac:dyDescent="0.3">
      <c r="B847" s="3" t="s">
        <v>1815</v>
      </c>
      <c r="C847" s="38">
        <v>37542</v>
      </c>
      <c r="D847" s="3" t="s">
        <v>1250</v>
      </c>
      <c r="E847" s="39"/>
      <c r="F847" s="18"/>
      <c r="G847" s="3" t="s">
        <v>1765</v>
      </c>
      <c r="H847" s="38">
        <v>36980</v>
      </c>
      <c r="I847" s="3" t="s">
        <v>1130</v>
      </c>
      <c r="J847" s="39"/>
      <c r="K847" s="18"/>
      <c r="L847" s="3" t="s">
        <v>1816</v>
      </c>
      <c r="M847" s="38">
        <v>37463</v>
      </c>
      <c r="N847" s="3" t="s">
        <v>1786</v>
      </c>
      <c r="O847" s="39"/>
      <c r="P847" s="18"/>
    </row>
    <row r="848" spans="2:16" ht="15.6" x14ac:dyDescent="0.3">
      <c r="B848" s="3" t="s">
        <v>1817</v>
      </c>
      <c r="C848" s="38">
        <v>36198</v>
      </c>
      <c r="D848" s="3" t="s">
        <v>1818</v>
      </c>
      <c r="E848" s="39"/>
      <c r="F848" s="18"/>
      <c r="G848" s="3" t="s">
        <v>1819</v>
      </c>
      <c r="H848" s="38">
        <v>36794</v>
      </c>
      <c r="I848" s="3" t="s">
        <v>1566</v>
      </c>
      <c r="J848" s="39"/>
      <c r="K848" s="18"/>
      <c r="L848" s="3" t="s">
        <v>1820</v>
      </c>
      <c r="M848" s="38">
        <v>37573</v>
      </c>
      <c r="N848" s="3" t="s">
        <v>1069</v>
      </c>
      <c r="O848" s="39"/>
      <c r="P848" s="18"/>
    </row>
    <row r="849" spans="2:16" ht="15.6" x14ac:dyDescent="0.3">
      <c r="B849" s="3" t="s">
        <v>1821</v>
      </c>
      <c r="C849" s="38">
        <v>37271</v>
      </c>
      <c r="D849" s="3" t="s">
        <v>1250</v>
      </c>
      <c r="E849" s="39"/>
      <c r="F849" s="18"/>
      <c r="G849" s="3" t="s">
        <v>1767</v>
      </c>
      <c r="H849" s="38">
        <v>36875</v>
      </c>
      <c r="I849" s="3" t="s">
        <v>1130</v>
      </c>
      <c r="J849" s="39"/>
      <c r="K849" s="18"/>
      <c r="L849" s="3" t="s">
        <v>1822</v>
      </c>
      <c r="M849" s="38">
        <v>37057</v>
      </c>
      <c r="N849" s="3" t="s">
        <v>1786</v>
      </c>
      <c r="O849" s="39"/>
      <c r="P849" s="18"/>
    </row>
    <row r="850" spans="2:16" ht="15.6" x14ac:dyDescent="0.3">
      <c r="B850" s="3" t="s">
        <v>1823</v>
      </c>
      <c r="C850" s="38">
        <v>36169</v>
      </c>
      <c r="D850" s="3" t="s">
        <v>1526</v>
      </c>
      <c r="E850" s="39"/>
      <c r="F850" s="18"/>
      <c r="G850" s="3" t="s">
        <v>1772</v>
      </c>
      <c r="H850" s="38">
        <v>36216</v>
      </c>
      <c r="I850" s="3" t="s">
        <v>1130</v>
      </c>
      <c r="J850" s="39"/>
      <c r="K850" s="18"/>
      <c r="L850" s="3" t="s">
        <v>1824</v>
      </c>
      <c r="M850" s="38"/>
      <c r="O850" s="39"/>
      <c r="P850" s="18"/>
    </row>
    <row r="851" spans="2:16" ht="15.6" x14ac:dyDescent="0.3">
      <c r="B851" s="3" t="s">
        <v>1825</v>
      </c>
      <c r="C851" s="38">
        <v>36414</v>
      </c>
      <c r="D851" s="3" t="s">
        <v>1250</v>
      </c>
      <c r="E851" s="39"/>
      <c r="F851" s="18"/>
      <c r="G851" s="3" t="s">
        <v>1826</v>
      </c>
      <c r="J851" s="39"/>
      <c r="K851" s="18"/>
      <c r="L851" s="3" t="s">
        <v>1827</v>
      </c>
      <c r="M851" s="38"/>
      <c r="O851" s="39"/>
      <c r="P851" s="18"/>
    </row>
    <row r="852" spans="2:16" ht="15.6" x14ac:dyDescent="0.3">
      <c r="B852" s="3" t="s">
        <v>1828</v>
      </c>
      <c r="C852" s="38"/>
      <c r="E852" s="39"/>
      <c r="F852" s="18"/>
      <c r="G852" s="3" t="s">
        <v>1829</v>
      </c>
      <c r="J852" s="39"/>
      <c r="K852" s="18"/>
      <c r="M852" s="38"/>
      <c r="O852" s="39"/>
      <c r="P852" s="18"/>
    </row>
    <row r="853" spans="2:16" ht="15.6" x14ac:dyDescent="0.3">
      <c r="C853" s="38"/>
      <c r="E853" s="39"/>
      <c r="F853" s="18"/>
      <c r="J853" s="39"/>
      <c r="K853" s="18"/>
      <c r="M853" s="38"/>
      <c r="O853" s="39"/>
      <c r="P853" s="18"/>
    </row>
    <row r="854" spans="2:16" ht="15.6" x14ac:dyDescent="0.3">
      <c r="C854" s="38"/>
      <c r="E854" s="39"/>
      <c r="F854" s="18"/>
      <c r="J854" s="39"/>
      <c r="K854" s="18"/>
      <c r="M854" s="38"/>
      <c r="O854" s="39"/>
      <c r="P854" s="18"/>
    </row>
    <row r="855" spans="2:16" ht="15.6" x14ac:dyDescent="0.3">
      <c r="B855" s="33" t="s">
        <v>1830</v>
      </c>
      <c r="C855" s="34" t="s">
        <v>697</v>
      </c>
      <c r="D855" s="35" t="s">
        <v>698</v>
      </c>
      <c r="E855" s="36" t="s">
        <v>699</v>
      </c>
      <c r="F855" s="16"/>
      <c r="G855" s="33" t="s">
        <v>1831</v>
      </c>
      <c r="H855" s="34" t="s">
        <v>697</v>
      </c>
      <c r="I855" s="35" t="s">
        <v>698</v>
      </c>
      <c r="J855" s="36" t="s">
        <v>699</v>
      </c>
      <c r="K855" s="16"/>
      <c r="L855" s="33" t="s">
        <v>1832</v>
      </c>
      <c r="M855" s="34" t="s">
        <v>697</v>
      </c>
      <c r="N855" s="35" t="s">
        <v>698</v>
      </c>
      <c r="O855" s="36" t="s">
        <v>699</v>
      </c>
      <c r="P855" s="16"/>
    </row>
    <row r="856" spans="2:16" ht="15.6" x14ac:dyDescent="0.3">
      <c r="B856" s="19" t="s">
        <v>68</v>
      </c>
      <c r="C856" s="38"/>
      <c r="D856" s="19"/>
      <c r="E856" s="37">
        <f>SUM(E857:E871)-0.1</f>
        <v>2377.9999999999995</v>
      </c>
      <c r="F856" s="16"/>
      <c r="G856" s="19" t="s">
        <v>400</v>
      </c>
      <c r="H856" s="17"/>
      <c r="I856" s="19"/>
      <c r="J856" s="37">
        <f>SUM(J857:J871)+0.1</f>
        <v>2055</v>
      </c>
      <c r="K856" s="16"/>
      <c r="L856" s="19" t="s">
        <v>63</v>
      </c>
      <c r="M856" s="38"/>
      <c r="N856" s="19"/>
      <c r="O856" s="37">
        <f>SUM(O857:O871)-0.1</f>
        <v>2181.6999999999998</v>
      </c>
      <c r="P856" s="16"/>
    </row>
    <row r="857" spans="2:16" ht="15.6" x14ac:dyDescent="0.3">
      <c r="B857" s="3" t="s">
        <v>1748</v>
      </c>
      <c r="C857" s="38">
        <v>36551</v>
      </c>
      <c r="D857" s="41" t="s">
        <v>1130</v>
      </c>
      <c r="E857" s="39">
        <v>514.29999999999995</v>
      </c>
      <c r="F857" s="18"/>
      <c r="G857" s="3" t="s">
        <v>1833</v>
      </c>
      <c r="H857" s="38" t="s">
        <v>1834</v>
      </c>
      <c r="I857" s="45" t="s">
        <v>1072</v>
      </c>
      <c r="J857" s="39">
        <v>427.7</v>
      </c>
      <c r="K857" s="18"/>
      <c r="L857" s="3" t="s">
        <v>1785</v>
      </c>
      <c r="M857" s="38">
        <v>37508</v>
      </c>
      <c r="N857" s="41" t="s">
        <v>1786</v>
      </c>
      <c r="O857" s="39">
        <v>802</v>
      </c>
      <c r="P857" s="18"/>
    </row>
    <row r="858" spans="2:16" ht="15.6" x14ac:dyDescent="0.3">
      <c r="B858" s="3" t="s">
        <v>1788</v>
      </c>
      <c r="C858" s="48">
        <v>37369</v>
      </c>
      <c r="D858" s="3" t="s">
        <v>1130</v>
      </c>
      <c r="E858" s="39">
        <v>387.3</v>
      </c>
      <c r="F858" s="18"/>
      <c r="G858" s="3" t="s">
        <v>1719</v>
      </c>
      <c r="H858" s="38">
        <v>36945</v>
      </c>
      <c r="I858" s="41" t="s">
        <v>1668</v>
      </c>
      <c r="J858" s="39">
        <v>386.7</v>
      </c>
      <c r="K858" s="18"/>
      <c r="L858" s="3" t="s">
        <v>1784</v>
      </c>
      <c r="M858" s="38">
        <v>36985</v>
      </c>
      <c r="N858" s="3" t="s">
        <v>1250</v>
      </c>
      <c r="O858" s="39">
        <v>373</v>
      </c>
      <c r="P858" s="18"/>
    </row>
    <row r="859" spans="2:16" ht="15.6" x14ac:dyDescent="0.3">
      <c r="B859" s="3" t="s">
        <v>1749</v>
      </c>
      <c r="C859" s="38">
        <v>37353</v>
      </c>
      <c r="D859" s="3" t="s">
        <v>1130</v>
      </c>
      <c r="E859" s="39">
        <v>353.7</v>
      </c>
      <c r="F859" s="18"/>
      <c r="G859" s="3" t="s">
        <v>1835</v>
      </c>
      <c r="H859" s="50">
        <v>37386</v>
      </c>
      <c r="I859" s="3" t="s">
        <v>1704</v>
      </c>
      <c r="J859" s="39">
        <v>319</v>
      </c>
      <c r="K859" s="18"/>
      <c r="L859" s="3" t="s">
        <v>1792</v>
      </c>
      <c r="M859" s="38">
        <v>36863</v>
      </c>
      <c r="N859" s="41" t="s">
        <v>1786</v>
      </c>
      <c r="O859" s="39">
        <v>346.7</v>
      </c>
      <c r="P859" s="18"/>
    </row>
    <row r="860" spans="2:16" ht="15.6" x14ac:dyDescent="0.3">
      <c r="B860" s="2" t="s">
        <v>1836</v>
      </c>
      <c r="C860" s="38" t="s">
        <v>1837</v>
      </c>
      <c r="D860" s="3" t="s">
        <v>1566</v>
      </c>
      <c r="E860" s="39">
        <v>341.3</v>
      </c>
      <c r="F860" s="18"/>
      <c r="G860" s="3" t="s">
        <v>1838</v>
      </c>
      <c r="H860" s="38">
        <v>37394</v>
      </c>
      <c r="I860" s="3" t="s">
        <v>1839</v>
      </c>
      <c r="J860" s="39">
        <v>275</v>
      </c>
      <c r="K860" s="18"/>
      <c r="L860" s="3" t="s">
        <v>1840</v>
      </c>
      <c r="M860" s="38">
        <v>38027</v>
      </c>
      <c r="N860" s="3" t="s">
        <v>1841</v>
      </c>
      <c r="O860" s="39">
        <v>239.7</v>
      </c>
      <c r="P860" s="18"/>
    </row>
    <row r="861" spans="2:16" ht="15.6" x14ac:dyDescent="0.3">
      <c r="B861" s="3" t="s">
        <v>1842</v>
      </c>
      <c r="C861" s="38">
        <v>36875.916666666701</v>
      </c>
      <c r="D861" s="3" t="s">
        <v>1843</v>
      </c>
      <c r="E861" s="39">
        <v>322.7</v>
      </c>
      <c r="F861" s="18"/>
      <c r="G861" s="3" t="s">
        <v>1705</v>
      </c>
      <c r="H861" s="38">
        <v>36530</v>
      </c>
      <c r="I861" s="41" t="s">
        <v>1706</v>
      </c>
      <c r="J861" s="39">
        <v>177.3</v>
      </c>
      <c r="K861" s="18"/>
      <c r="L861" s="3" t="s">
        <v>1796</v>
      </c>
      <c r="M861" s="38">
        <v>36863</v>
      </c>
      <c r="N861" s="3" t="s">
        <v>1786</v>
      </c>
      <c r="O861" s="39">
        <v>215.7</v>
      </c>
      <c r="P861" s="18"/>
    </row>
    <row r="862" spans="2:16" ht="15.6" x14ac:dyDescent="0.3">
      <c r="B862" s="3" t="s">
        <v>1794</v>
      </c>
      <c r="C862" s="38">
        <v>37638</v>
      </c>
      <c r="D862" s="3" t="s">
        <v>1795</v>
      </c>
      <c r="E862" s="39">
        <v>138</v>
      </c>
      <c r="F862" s="18"/>
      <c r="G862" s="3" t="s">
        <v>1754</v>
      </c>
      <c r="H862" s="38">
        <v>37101</v>
      </c>
      <c r="I862" s="41" t="s">
        <v>1648</v>
      </c>
      <c r="J862" s="39">
        <v>170.3</v>
      </c>
      <c r="K862" s="18"/>
      <c r="L862" s="3" t="s">
        <v>1844</v>
      </c>
      <c r="M862" s="38">
        <v>36546</v>
      </c>
      <c r="N862" s="41" t="s">
        <v>829</v>
      </c>
      <c r="O862" s="39">
        <v>153.30000000000001</v>
      </c>
      <c r="P862" s="18"/>
    </row>
    <row r="863" spans="2:16" ht="15.6" x14ac:dyDescent="0.3">
      <c r="B863" s="3" t="s">
        <v>1845</v>
      </c>
      <c r="C863" s="38">
        <v>38287</v>
      </c>
      <c r="D863" s="3" t="s">
        <v>1130</v>
      </c>
      <c r="E863" s="39">
        <v>108.7</v>
      </c>
      <c r="F863" s="18"/>
      <c r="G863" s="3" t="s">
        <v>1846</v>
      </c>
      <c r="H863" s="38">
        <v>36999</v>
      </c>
      <c r="I863" s="3" t="s">
        <v>789</v>
      </c>
      <c r="J863" s="39">
        <v>138</v>
      </c>
      <c r="K863" s="18"/>
      <c r="L863" s="3" t="s">
        <v>1847</v>
      </c>
      <c r="M863" s="38">
        <v>36855</v>
      </c>
      <c r="N863" s="3" t="s">
        <v>1550</v>
      </c>
      <c r="O863" s="39">
        <v>32.700000000000003</v>
      </c>
      <c r="P863" s="18"/>
    </row>
    <row r="864" spans="2:16" ht="15.6" x14ac:dyDescent="0.3">
      <c r="B864" s="3" t="s">
        <v>1848</v>
      </c>
      <c r="C864" s="38">
        <v>37926</v>
      </c>
      <c r="D864" s="3" t="s">
        <v>1258</v>
      </c>
      <c r="E864" s="39">
        <v>108.7</v>
      </c>
      <c r="F864" s="18"/>
      <c r="G864" s="3" t="s">
        <v>1758</v>
      </c>
      <c r="H864" s="38">
        <v>36574</v>
      </c>
      <c r="I864" s="41" t="s">
        <v>1072</v>
      </c>
      <c r="J864" s="39">
        <v>89.3</v>
      </c>
      <c r="K864" s="18"/>
      <c r="L864" s="2" t="s">
        <v>1849</v>
      </c>
      <c r="M864" s="38">
        <v>36969</v>
      </c>
      <c r="N864" s="3" t="s">
        <v>1841</v>
      </c>
      <c r="O864" s="39">
        <v>16.7</v>
      </c>
      <c r="P864" s="18"/>
    </row>
    <row r="865" spans="2:16" ht="15.6" x14ac:dyDescent="0.3">
      <c r="B865" s="2" t="s">
        <v>1752</v>
      </c>
      <c r="C865" s="38">
        <v>37790</v>
      </c>
      <c r="D865" s="3" t="s">
        <v>1130</v>
      </c>
      <c r="E865" s="39">
        <v>56.7</v>
      </c>
      <c r="F865" s="18"/>
      <c r="G865" s="3" t="s">
        <v>1850</v>
      </c>
      <c r="H865" s="38">
        <v>38387</v>
      </c>
      <c r="I865" s="3" t="s">
        <v>1668</v>
      </c>
      <c r="J865" s="39">
        <v>47</v>
      </c>
      <c r="K865" s="18"/>
      <c r="L865" s="3" t="s">
        <v>1851</v>
      </c>
      <c r="M865" s="38">
        <v>36599</v>
      </c>
      <c r="N865" s="3" t="s">
        <v>1841</v>
      </c>
      <c r="O865" s="39">
        <v>2</v>
      </c>
      <c r="P865" s="18"/>
    </row>
    <row r="866" spans="2:16" ht="15.6" x14ac:dyDescent="0.3">
      <c r="B866" s="3" t="s">
        <v>1757</v>
      </c>
      <c r="C866" s="38">
        <v>37757</v>
      </c>
      <c r="D866" s="3" t="s">
        <v>1229</v>
      </c>
      <c r="E866" s="39">
        <v>45.7</v>
      </c>
      <c r="F866" s="18"/>
      <c r="G866" s="3" t="s">
        <v>1721</v>
      </c>
      <c r="H866" s="38">
        <v>36716</v>
      </c>
      <c r="I866" s="41" t="s">
        <v>1668</v>
      </c>
      <c r="J866" s="39">
        <v>18.3</v>
      </c>
      <c r="K866" s="18"/>
      <c r="L866" s="3" t="s">
        <v>1852</v>
      </c>
      <c r="M866" s="38">
        <v>36533</v>
      </c>
      <c r="N866" s="3" t="s">
        <v>1841</v>
      </c>
      <c r="O866" s="39"/>
      <c r="P866" s="18"/>
    </row>
    <row r="867" spans="2:16" ht="15.6" x14ac:dyDescent="0.3">
      <c r="B867" s="3" t="s">
        <v>1759</v>
      </c>
      <c r="C867" s="38">
        <v>37017</v>
      </c>
      <c r="D867" s="3" t="s">
        <v>1130</v>
      </c>
      <c r="E867" s="39">
        <v>1</v>
      </c>
      <c r="F867" s="18"/>
      <c r="G867" s="3" t="s">
        <v>1853</v>
      </c>
      <c r="H867" s="50">
        <v>37122</v>
      </c>
      <c r="I867" s="45" t="s">
        <v>1668</v>
      </c>
      <c r="J867" s="39">
        <v>6.3</v>
      </c>
      <c r="K867" s="18"/>
      <c r="L867" s="3" t="s">
        <v>1854</v>
      </c>
      <c r="M867" s="38">
        <v>36932</v>
      </c>
      <c r="N867" s="3" t="s">
        <v>1841</v>
      </c>
      <c r="O867" s="39"/>
      <c r="P867" s="18"/>
    </row>
    <row r="868" spans="2:16" ht="15.6" x14ac:dyDescent="0.3">
      <c r="B868" s="3" t="s">
        <v>1855</v>
      </c>
      <c r="C868" s="38">
        <v>37257</v>
      </c>
      <c r="D868" s="3" t="s">
        <v>1130</v>
      </c>
      <c r="E868" s="39"/>
      <c r="F868" s="18"/>
      <c r="G868" s="3" t="s">
        <v>1725</v>
      </c>
      <c r="H868" s="47">
        <v>36857</v>
      </c>
      <c r="I868" s="3" t="s">
        <v>1668</v>
      </c>
      <c r="J868" s="39"/>
      <c r="K868" s="18"/>
      <c r="L868" s="3" t="s">
        <v>1856</v>
      </c>
      <c r="M868" s="38">
        <v>36629</v>
      </c>
      <c r="N868" s="3" t="s">
        <v>1841</v>
      </c>
      <c r="O868" s="39"/>
      <c r="P868" s="18"/>
    </row>
    <row r="869" spans="2:16" ht="15.6" x14ac:dyDescent="0.3">
      <c r="B869" s="3" t="s">
        <v>1857</v>
      </c>
      <c r="C869" s="38">
        <v>37330</v>
      </c>
      <c r="D869" s="3" t="s">
        <v>1130</v>
      </c>
      <c r="E869" s="39"/>
      <c r="F869" s="18"/>
      <c r="G869" s="3" t="s">
        <v>1858</v>
      </c>
      <c r="H869" s="47">
        <v>37040</v>
      </c>
      <c r="I869" s="3" t="s">
        <v>1839</v>
      </c>
      <c r="J869" s="39"/>
      <c r="K869" s="18"/>
      <c r="L869" s="3" t="s">
        <v>1859</v>
      </c>
      <c r="M869" s="38">
        <v>38326</v>
      </c>
      <c r="N869" s="3" t="s">
        <v>1375</v>
      </c>
      <c r="O869" s="39"/>
      <c r="P869" s="18"/>
    </row>
    <row r="870" spans="2:16" ht="15.6" x14ac:dyDescent="0.3">
      <c r="B870" s="3" t="s">
        <v>1765</v>
      </c>
      <c r="C870" s="38">
        <v>36980</v>
      </c>
      <c r="D870" s="3" t="s">
        <v>1130</v>
      </c>
      <c r="E870" s="39"/>
      <c r="F870" s="18"/>
      <c r="G870" s="3" t="s">
        <v>1860</v>
      </c>
      <c r="H870" s="38">
        <v>38382</v>
      </c>
      <c r="I870" s="3" t="s">
        <v>1339</v>
      </c>
      <c r="J870" s="39"/>
      <c r="K870" s="18"/>
      <c r="L870" s="3" t="s">
        <v>1861</v>
      </c>
      <c r="M870" s="38">
        <v>37181</v>
      </c>
      <c r="N870" s="3" t="s">
        <v>1841</v>
      </c>
      <c r="O870" s="39"/>
      <c r="P870" s="18"/>
    </row>
    <row r="871" spans="2:16" ht="15.6" x14ac:dyDescent="0.3">
      <c r="B871" s="3" t="s">
        <v>1767</v>
      </c>
      <c r="C871" s="38">
        <v>36875</v>
      </c>
      <c r="D871" s="3" t="s">
        <v>1130</v>
      </c>
      <c r="E871" s="39"/>
      <c r="F871" s="18"/>
      <c r="G871" s="3" t="s">
        <v>1862</v>
      </c>
      <c r="J871" s="39"/>
      <c r="K871" s="18"/>
      <c r="L871" s="3" t="s">
        <v>1863</v>
      </c>
      <c r="M871" s="38">
        <v>37086</v>
      </c>
      <c r="N871" s="3" t="s">
        <v>1864</v>
      </c>
      <c r="O871" s="39"/>
      <c r="P871" s="18"/>
    </row>
    <row r="872" spans="2:16" ht="15.6" x14ac:dyDescent="0.3">
      <c r="B872" s="3" t="s">
        <v>1865</v>
      </c>
      <c r="C872" s="38"/>
      <c r="E872" s="39"/>
      <c r="F872" s="18"/>
      <c r="G872" s="3" t="s">
        <v>1866</v>
      </c>
      <c r="J872" s="39"/>
      <c r="K872" s="18"/>
      <c r="L872" s="3" t="s">
        <v>1867</v>
      </c>
      <c r="M872" s="38">
        <v>37030</v>
      </c>
      <c r="N872" s="3" t="s">
        <v>1841</v>
      </c>
      <c r="O872" s="39"/>
      <c r="P872" s="18"/>
    </row>
    <row r="873" spans="2:16" ht="15.6" x14ac:dyDescent="0.3">
      <c r="B873" s="3" t="s">
        <v>1868</v>
      </c>
      <c r="C873" s="38"/>
      <c r="E873" s="39"/>
      <c r="F873" s="18"/>
      <c r="J873" s="39"/>
      <c r="K873" s="18"/>
      <c r="L873" s="3" t="s">
        <v>1869</v>
      </c>
      <c r="M873" s="38">
        <v>36562</v>
      </c>
      <c r="N873" s="3" t="s">
        <v>1375</v>
      </c>
      <c r="O873" s="39"/>
      <c r="P873" s="18"/>
    </row>
    <row r="874" spans="2:16" ht="15.6" x14ac:dyDescent="0.3">
      <c r="C874" s="38"/>
      <c r="E874" s="39"/>
      <c r="F874" s="18"/>
      <c r="J874" s="39"/>
      <c r="K874" s="18"/>
      <c r="L874" s="3" t="s">
        <v>1870</v>
      </c>
      <c r="M874" s="38"/>
      <c r="O874" s="39"/>
      <c r="P874" s="18"/>
    </row>
    <row r="875" spans="2:16" ht="15.6" x14ac:dyDescent="0.3">
      <c r="C875" s="38"/>
      <c r="E875" s="39"/>
      <c r="F875" s="18"/>
      <c r="J875" s="39"/>
      <c r="K875" s="18"/>
      <c r="L875" s="3" t="s">
        <v>1871</v>
      </c>
      <c r="M875" s="38"/>
      <c r="O875" s="39"/>
      <c r="P875" s="18"/>
    </row>
    <row r="876" spans="2:16" ht="15.6" x14ac:dyDescent="0.3">
      <c r="C876" s="38"/>
      <c r="E876" s="39"/>
      <c r="F876" s="18"/>
      <c r="J876" s="39"/>
      <c r="K876" s="18"/>
      <c r="M876" s="38"/>
      <c r="O876" s="39"/>
      <c r="P876" s="18"/>
    </row>
    <row r="877" spans="2:16" ht="15.6" x14ac:dyDescent="0.3">
      <c r="C877" s="38"/>
      <c r="E877" s="39"/>
      <c r="F877" s="18"/>
      <c r="J877" s="39"/>
      <c r="K877" s="18"/>
      <c r="M877" s="38"/>
      <c r="O877" s="39"/>
      <c r="P877" s="18"/>
    </row>
    <row r="878" spans="2:16" ht="15.6" x14ac:dyDescent="0.3">
      <c r="B878" s="33" t="s">
        <v>1872</v>
      </c>
      <c r="C878" s="34" t="s">
        <v>697</v>
      </c>
      <c r="D878" s="35" t="s">
        <v>698</v>
      </c>
      <c r="E878" s="36" t="s">
        <v>699</v>
      </c>
      <c r="F878" s="16"/>
      <c r="G878" s="33" t="s">
        <v>1873</v>
      </c>
      <c r="H878" s="34" t="s">
        <v>697</v>
      </c>
      <c r="I878" s="35" t="s">
        <v>698</v>
      </c>
      <c r="J878" s="36" t="s">
        <v>699</v>
      </c>
      <c r="K878" s="16"/>
      <c r="L878" s="33" t="s">
        <v>1874</v>
      </c>
      <c r="M878" s="34" t="s">
        <v>697</v>
      </c>
      <c r="N878" s="35" t="s">
        <v>698</v>
      </c>
      <c r="O878" s="36" t="s">
        <v>699</v>
      </c>
      <c r="P878" s="16"/>
    </row>
    <row r="879" spans="2:16" ht="15.6" x14ac:dyDescent="0.3">
      <c r="B879" s="19" t="s">
        <v>400</v>
      </c>
      <c r="C879" s="38"/>
      <c r="D879" s="19"/>
      <c r="E879" s="37">
        <f>SUM(E880:E894)</f>
        <v>2045</v>
      </c>
      <c r="F879" s="16"/>
      <c r="G879" s="19" t="s">
        <v>68</v>
      </c>
      <c r="H879" s="17"/>
      <c r="I879" s="19"/>
      <c r="J879" s="37">
        <f>SUM(J880:J894)-0.1</f>
        <v>2402.9999999999995</v>
      </c>
      <c r="K879" s="16"/>
      <c r="L879" s="19" t="s">
        <v>94</v>
      </c>
      <c r="M879" s="38"/>
      <c r="N879" s="19"/>
      <c r="O879" s="37">
        <f>SUM(O880:O894)-0.1</f>
        <v>1807.3000000000002</v>
      </c>
      <c r="P879" s="16"/>
    </row>
    <row r="880" spans="2:16" ht="15.6" x14ac:dyDescent="0.3">
      <c r="B880" s="3" t="s">
        <v>1833</v>
      </c>
      <c r="C880" s="38" t="s">
        <v>1834</v>
      </c>
      <c r="D880" s="45" t="s">
        <v>1072</v>
      </c>
      <c r="E880" s="39">
        <v>427.7</v>
      </c>
      <c r="F880" s="18"/>
      <c r="G880" s="3" t="s">
        <v>1788</v>
      </c>
      <c r="H880" s="48">
        <v>37369</v>
      </c>
      <c r="I880" s="3" t="s">
        <v>1130</v>
      </c>
      <c r="J880" s="39">
        <v>387.3</v>
      </c>
      <c r="K880" s="18"/>
      <c r="L880" s="3" t="s">
        <v>1875</v>
      </c>
      <c r="M880" s="48">
        <v>37489</v>
      </c>
      <c r="N880" s="42" t="s">
        <v>1876</v>
      </c>
      <c r="O880" s="39">
        <v>536</v>
      </c>
      <c r="P880" s="18"/>
    </row>
    <row r="881" spans="2:16" ht="15.6" x14ac:dyDescent="0.3">
      <c r="B881" s="3" t="s">
        <v>1719</v>
      </c>
      <c r="C881" s="38">
        <v>36945</v>
      </c>
      <c r="D881" s="41" t="s">
        <v>1668</v>
      </c>
      <c r="E881" s="39">
        <v>386.7</v>
      </c>
      <c r="F881" s="18"/>
      <c r="G881" s="3" t="s">
        <v>1749</v>
      </c>
      <c r="H881" s="38">
        <v>37353</v>
      </c>
      <c r="I881" s="3" t="s">
        <v>1130</v>
      </c>
      <c r="J881" s="39">
        <v>353.7</v>
      </c>
      <c r="K881" s="18"/>
      <c r="L881" s="3" t="s">
        <v>1877</v>
      </c>
      <c r="M881" s="38">
        <v>37027</v>
      </c>
      <c r="N881" s="3" t="s">
        <v>1685</v>
      </c>
      <c r="O881" s="39">
        <v>365.7</v>
      </c>
      <c r="P881" s="18"/>
    </row>
    <row r="882" spans="2:16" ht="15.6" x14ac:dyDescent="0.3">
      <c r="B882" s="3" t="s">
        <v>1838</v>
      </c>
      <c r="C882" s="38">
        <v>37394</v>
      </c>
      <c r="D882" s="3" t="s">
        <v>1839</v>
      </c>
      <c r="E882" s="39">
        <v>275</v>
      </c>
      <c r="F882" s="18"/>
      <c r="G882" s="2" t="s">
        <v>1836</v>
      </c>
      <c r="H882" s="38" t="s">
        <v>1837</v>
      </c>
      <c r="I882" s="3" t="s">
        <v>1566</v>
      </c>
      <c r="J882" s="39">
        <v>341.3</v>
      </c>
      <c r="K882" s="18"/>
      <c r="L882" s="2" t="s">
        <v>1878</v>
      </c>
      <c r="M882" s="38">
        <v>37903</v>
      </c>
      <c r="N882" s="3" t="s">
        <v>1546</v>
      </c>
      <c r="O882" s="39">
        <v>307.3</v>
      </c>
      <c r="P882" s="18"/>
    </row>
    <row r="883" spans="2:16" ht="15.6" x14ac:dyDescent="0.3">
      <c r="B883" s="3" t="s">
        <v>1835</v>
      </c>
      <c r="C883" s="50">
        <v>37386</v>
      </c>
      <c r="D883" s="3" t="s">
        <v>1704</v>
      </c>
      <c r="E883" s="39">
        <v>270</v>
      </c>
      <c r="F883" s="18"/>
      <c r="G883" s="3" t="s">
        <v>1879</v>
      </c>
      <c r="H883" s="38">
        <v>37969</v>
      </c>
      <c r="I883" s="3" t="s">
        <v>1880</v>
      </c>
      <c r="J883" s="39">
        <v>291.7</v>
      </c>
      <c r="K883" s="18"/>
      <c r="L883" s="3" t="s">
        <v>1881</v>
      </c>
      <c r="M883" s="38">
        <v>37097</v>
      </c>
      <c r="N883" s="3" t="s">
        <v>1546</v>
      </c>
      <c r="O883" s="39">
        <v>216.7</v>
      </c>
      <c r="P883" s="18"/>
    </row>
    <row r="884" spans="2:16" ht="15.6" x14ac:dyDescent="0.3">
      <c r="B884" s="2" t="s">
        <v>1882</v>
      </c>
      <c r="C884" s="38">
        <v>37400</v>
      </c>
      <c r="D884" s="3" t="s">
        <v>1253</v>
      </c>
      <c r="E884" s="39">
        <v>188</v>
      </c>
      <c r="F884" s="18"/>
      <c r="G884" s="3" t="s">
        <v>1797</v>
      </c>
      <c r="H884" s="38">
        <v>37165</v>
      </c>
      <c r="I884" s="3" t="s">
        <v>1250</v>
      </c>
      <c r="J884" s="39">
        <v>284</v>
      </c>
      <c r="K884" s="18"/>
      <c r="L884" s="3" t="s">
        <v>1883</v>
      </c>
      <c r="M884" s="38">
        <v>38359</v>
      </c>
      <c r="N884" s="3" t="s">
        <v>1548</v>
      </c>
      <c r="O884" s="39">
        <v>183.7</v>
      </c>
      <c r="P884" s="18"/>
    </row>
    <row r="885" spans="2:16" ht="15.6" x14ac:dyDescent="0.3">
      <c r="B885" s="3" t="s">
        <v>1754</v>
      </c>
      <c r="C885" s="38">
        <v>37101</v>
      </c>
      <c r="D885" s="41" t="s">
        <v>1648</v>
      </c>
      <c r="E885" s="39">
        <v>170.3</v>
      </c>
      <c r="F885" s="18"/>
      <c r="G885" s="3" t="s">
        <v>1800</v>
      </c>
      <c r="H885" s="38">
        <v>37523</v>
      </c>
      <c r="I885" s="3" t="s">
        <v>1258</v>
      </c>
      <c r="J885" s="39">
        <v>189</v>
      </c>
      <c r="K885" s="18"/>
      <c r="L885" s="3" t="s">
        <v>1884</v>
      </c>
      <c r="M885" s="38">
        <v>36919</v>
      </c>
      <c r="N885" s="3" t="s">
        <v>1546</v>
      </c>
      <c r="O885" s="39">
        <v>117.7</v>
      </c>
      <c r="P885" s="18"/>
    </row>
    <row r="886" spans="2:16" ht="15.6" x14ac:dyDescent="0.3">
      <c r="B886" s="3" t="s">
        <v>1885</v>
      </c>
      <c r="C886" s="38">
        <v>36963</v>
      </c>
      <c r="D886" s="3" t="s">
        <v>1886</v>
      </c>
      <c r="E886" s="39">
        <v>163.30000000000001</v>
      </c>
      <c r="F886" s="18"/>
      <c r="G886" s="3" t="s">
        <v>1794</v>
      </c>
      <c r="H886" s="38">
        <v>37638</v>
      </c>
      <c r="I886" s="3" t="s">
        <v>1795</v>
      </c>
      <c r="J886" s="39">
        <v>138</v>
      </c>
      <c r="K886" s="18"/>
      <c r="L886" s="3" t="s">
        <v>1887</v>
      </c>
      <c r="M886" s="38">
        <v>37993</v>
      </c>
      <c r="N886" s="3" t="s">
        <v>1546</v>
      </c>
      <c r="O886" s="39">
        <v>41.3</v>
      </c>
      <c r="P886" s="18"/>
    </row>
    <row r="887" spans="2:16" ht="15.6" x14ac:dyDescent="0.3">
      <c r="B887" s="3" t="s">
        <v>1846</v>
      </c>
      <c r="C887" s="38">
        <v>36999</v>
      </c>
      <c r="D887" s="3" t="s">
        <v>789</v>
      </c>
      <c r="E887" s="39">
        <v>138</v>
      </c>
      <c r="F887" s="18"/>
      <c r="G887" s="3" t="s">
        <v>1845</v>
      </c>
      <c r="H887" s="38">
        <v>38287</v>
      </c>
      <c r="I887" s="3" t="s">
        <v>1130</v>
      </c>
      <c r="J887" s="39">
        <v>108.7</v>
      </c>
      <c r="K887" s="18"/>
      <c r="L887" s="3" t="s">
        <v>1888</v>
      </c>
      <c r="M887" s="38">
        <v>37745</v>
      </c>
      <c r="N887" s="3" t="s">
        <v>1546</v>
      </c>
      <c r="O887" s="39">
        <v>29.7</v>
      </c>
      <c r="P887" s="18"/>
    </row>
    <row r="888" spans="2:16" ht="15.6" x14ac:dyDescent="0.3">
      <c r="B888" s="3" t="s">
        <v>1889</v>
      </c>
      <c r="C888" s="38">
        <v>37207</v>
      </c>
      <c r="D888" s="3" t="s">
        <v>1706</v>
      </c>
      <c r="E888" s="39">
        <v>14</v>
      </c>
      <c r="F888" s="18"/>
      <c r="G888" s="3" t="s">
        <v>1848</v>
      </c>
      <c r="H888" s="38">
        <v>37926</v>
      </c>
      <c r="I888" s="3" t="s">
        <v>1258</v>
      </c>
      <c r="J888" s="39">
        <v>108.7</v>
      </c>
      <c r="K888" s="18"/>
      <c r="L888" s="3" t="s">
        <v>1890</v>
      </c>
      <c r="M888" s="38">
        <v>37373</v>
      </c>
      <c r="N888" s="3" t="s">
        <v>1548</v>
      </c>
      <c r="O888" s="39">
        <v>9.3000000000000007</v>
      </c>
      <c r="P888" s="18"/>
    </row>
    <row r="889" spans="2:16" ht="15.6" x14ac:dyDescent="0.3">
      <c r="B889" s="3" t="s">
        <v>1891</v>
      </c>
      <c r="C889" s="38">
        <v>37947</v>
      </c>
      <c r="D889" s="3" t="s">
        <v>1668</v>
      </c>
      <c r="E889" s="39">
        <v>6.3</v>
      </c>
      <c r="F889" s="18"/>
      <c r="G889" s="3" t="s">
        <v>1892</v>
      </c>
      <c r="H889" s="38">
        <v>38876</v>
      </c>
      <c r="I889" s="3" t="s">
        <v>1130</v>
      </c>
      <c r="J889" s="39">
        <v>63.3</v>
      </c>
      <c r="K889" s="18"/>
      <c r="L889" s="3" t="s">
        <v>1893</v>
      </c>
      <c r="M889" s="38">
        <v>36936</v>
      </c>
      <c r="N889" s="3" t="s">
        <v>1546</v>
      </c>
      <c r="O889" s="39"/>
      <c r="P889" s="18"/>
    </row>
    <row r="890" spans="2:16" ht="15.6" x14ac:dyDescent="0.3">
      <c r="B890" s="3" t="s">
        <v>1894</v>
      </c>
      <c r="C890" s="38">
        <v>37718</v>
      </c>
      <c r="D890" s="3" t="s">
        <v>1682</v>
      </c>
      <c r="E890" s="39">
        <v>5.7</v>
      </c>
      <c r="F890" s="18"/>
      <c r="G890" s="2" t="s">
        <v>1752</v>
      </c>
      <c r="H890" s="38">
        <v>37790</v>
      </c>
      <c r="I890" s="3" t="s">
        <v>1130</v>
      </c>
      <c r="J890" s="39">
        <v>56.7</v>
      </c>
      <c r="K890" s="18"/>
      <c r="L890" s="3" t="s">
        <v>1895</v>
      </c>
      <c r="M890" s="38">
        <v>37535</v>
      </c>
      <c r="N890" s="3" t="s">
        <v>1546</v>
      </c>
      <c r="O890" s="39"/>
      <c r="P890" s="18"/>
    </row>
    <row r="891" spans="2:16" ht="15.6" x14ac:dyDescent="0.3">
      <c r="B891" s="3" t="s">
        <v>1896</v>
      </c>
      <c r="C891" s="38">
        <v>37593</v>
      </c>
      <c r="D891" s="3" t="s">
        <v>1339</v>
      </c>
      <c r="E891" s="39"/>
      <c r="F891" s="18"/>
      <c r="G891" s="3" t="s">
        <v>1757</v>
      </c>
      <c r="H891" s="38">
        <v>37757</v>
      </c>
      <c r="I891" s="3" t="s">
        <v>1229</v>
      </c>
      <c r="J891" s="39">
        <v>45.7</v>
      </c>
      <c r="K891" s="18"/>
      <c r="L891" s="3" t="s">
        <v>1897</v>
      </c>
      <c r="M891" s="38">
        <v>37745</v>
      </c>
      <c r="N891" s="3" t="s">
        <v>1546</v>
      </c>
      <c r="O891" s="39"/>
      <c r="P891" s="18"/>
    </row>
    <row r="892" spans="2:16" ht="15.6" x14ac:dyDescent="0.3">
      <c r="B892" s="3" t="s">
        <v>1898</v>
      </c>
      <c r="C892" s="38">
        <v>37163</v>
      </c>
      <c r="D892" s="3" t="s">
        <v>1072</v>
      </c>
      <c r="E892" s="39"/>
      <c r="F892" s="18"/>
      <c r="G892" s="3" t="s">
        <v>1899</v>
      </c>
      <c r="H892" s="38">
        <v>38159</v>
      </c>
      <c r="I892" s="3" t="s">
        <v>1900</v>
      </c>
      <c r="J892" s="39">
        <v>34</v>
      </c>
      <c r="K892" s="18"/>
      <c r="L892" s="3" t="s">
        <v>1901</v>
      </c>
      <c r="M892" s="38">
        <v>37599</v>
      </c>
      <c r="N892" s="3" t="s">
        <v>1548</v>
      </c>
      <c r="O892" s="39"/>
      <c r="P892" s="18"/>
    </row>
    <row r="893" spans="2:16" ht="15.6" x14ac:dyDescent="0.3">
      <c r="B893" s="3" t="s">
        <v>1739</v>
      </c>
      <c r="C893" s="38"/>
      <c r="E893" s="39"/>
      <c r="F893" s="18"/>
      <c r="G893" s="3" t="s">
        <v>1759</v>
      </c>
      <c r="H893" s="38">
        <v>37017</v>
      </c>
      <c r="I893" s="3" t="s">
        <v>1130</v>
      </c>
      <c r="J893" s="39">
        <v>1</v>
      </c>
      <c r="K893" s="18"/>
      <c r="L893" s="3" t="s">
        <v>1902</v>
      </c>
      <c r="M893" s="38">
        <v>36976</v>
      </c>
      <c r="N893" s="3" t="s">
        <v>1903</v>
      </c>
      <c r="O893" s="39"/>
      <c r="P893" s="18"/>
    </row>
    <row r="894" spans="2:16" ht="15.6" x14ac:dyDescent="0.3">
      <c r="B894" s="3" t="s">
        <v>1741</v>
      </c>
      <c r="C894" s="38"/>
      <c r="E894" s="39"/>
      <c r="F894" s="18"/>
      <c r="G894" s="3" t="s">
        <v>1904</v>
      </c>
      <c r="H894" s="38">
        <v>37936</v>
      </c>
      <c r="I894" s="3" t="s">
        <v>1905</v>
      </c>
      <c r="J894" s="39"/>
      <c r="K894" s="18"/>
      <c r="L894" s="3" t="s">
        <v>1906</v>
      </c>
      <c r="M894" s="38">
        <v>37123</v>
      </c>
      <c r="N894" s="3" t="s">
        <v>1907</v>
      </c>
      <c r="O894" s="39"/>
      <c r="P894" s="18"/>
    </row>
    <row r="895" spans="2:16" ht="15.6" x14ac:dyDescent="0.3">
      <c r="C895" s="38"/>
      <c r="E895" s="39"/>
      <c r="F895" s="18"/>
      <c r="G895" s="3" t="s">
        <v>1865</v>
      </c>
      <c r="J895" s="39"/>
      <c r="K895" s="18"/>
      <c r="L895" s="3" t="s">
        <v>1908</v>
      </c>
      <c r="M895" s="38">
        <v>37761</v>
      </c>
      <c r="N895" s="3" t="s">
        <v>1546</v>
      </c>
      <c r="O895" s="39"/>
      <c r="P895" s="18"/>
    </row>
    <row r="896" spans="2:16" ht="15.6" x14ac:dyDescent="0.3">
      <c r="C896" s="38"/>
      <c r="E896" s="39"/>
      <c r="F896" s="18"/>
      <c r="G896" s="3" t="s">
        <v>1868</v>
      </c>
      <c r="J896" s="39"/>
      <c r="K896" s="18"/>
      <c r="L896" s="3" t="s">
        <v>1909</v>
      </c>
      <c r="M896" s="38">
        <v>38226</v>
      </c>
      <c r="N896" s="3" t="s">
        <v>1546</v>
      </c>
      <c r="O896" s="39"/>
      <c r="P896" s="18"/>
    </row>
    <row r="897" spans="2:16" ht="15.6" x14ac:dyDescent="0.3">
      <c r="C897" s="38"/>
      <c r="E897" s="39"/>
      <c r="F897" s="18"/>
      <c r="J897" s="39"/>
      <c r="K897" s="18"/>
      <c r="L897" s="3" t="s">
        <v>1910</v>
      </c>
      <c r="M897" s="38">
        <v>37921</v>
      </c>
      <c r="N897" s="3" t="s">
        <v>1546</v>
      </c>
      <c r="O897" s="39"/>
      <c r="P897" s="18"/>
    </row>
    <row r="898" spans="2:16" ht="15.6" x14ac:dyDescent="0.3">
      <c r="C898" s="38"/>
      <c r="E898" s="39"/>
      <c r="F898" s="18"/>
      <c r="J898" s="39"/>
      <c r="K898" s="18"/>
      <c r="L898" s="3" t="s">
        <v>1911</v>
      </c>
      <c r="M898" s="38">
        <v>37333</v>
      </c>
      <c r="N898" s="3" t="s">
        <v>1912</v>
      </c>
      <c r="O898" s="39"/>
      <c r="P898" s="18"/>
    </row>
    <row r="899" spans="2:16" ht="15.6" x14ac:dyDescent="0.3">
      <c r="C899" s="38"/>
      <c r="E899" s="39"/>
      <c r="F899" s="18"/>
      <c r="J899" s="39"/>
      <c r="K899" s="18"/>
      <c r="L899" s="3" t="s">
        <v>1913</v>
      </c>
      <c r="M899" s="38">
        <v>37240</v>
      </c>
      <c r="N899" s="3" t="s">
        <v>1546</v>
      </c>
      <c r="O899" s="39"/>
      <c r="P899" s="18"/>
    </row>
    <row r="900" spans="2:16" ht="15.6" x14ac:dyDescent="0.3">
      <c r="C900" s="38"/>
      <c r="E900" s="39"/>
      <c r="F900" s="18"/>
      <c r="J900" s="39"/>
      <c r="K900" s="18"/>
      <c r="L900" s="3" t="s">
        <v>1914</v>
      </c>
      <c r="M900" s="38"/>
      <c r="O900" s="39"/>
      <c r="P900" s="18"/>
    </row>
    <row r="901" spans="2:16" ht="15.6" x14ac:dyDescent="0.3">
      <c r="C901" s="38"/>
      <c r="E901" s="39"/>
      <c r="F901" s="18"/>
      <c r="J901" s="39"/>
      <c r="K901" s="18"/>
      <c r="L901" s="3" t="s">
        <v>1915</v>
      </c>
      <c r="M901" s="38"/>
      <c r="O901" s="39"/>
      <c r="P901" s="18"/>
    </row>
    <row r="902" spans="2:16" ht="15.6" x14ac:dyDescent="0.3">
      <c r="C902" s="38"/>
      <c r="E902" s="39"/>
      <c r="F902" s="18"/>
      <c r="J902" s="39"/>
      <c r="K902" s="18"/>
      <c r="M902" s="38"/>
      <c r="O902" s="39"/>
      <c r="P902" s="18"/>
    </row>
    <row r="903" spans="2:16" ht="15.6" x14ac:dyDescent="0.3">
      <c r="C903" s="38"/>
      <c r="E903" s="39"/>
      <c r="F903" s="18"/>
      <c r="J903" s="39"/>
      <c r="K903" s="18"/>
      <c r="M903" s="38"/>
      <c r="O903" s="39"/>
      <c r="P903" s="18"/>
    </row>
    <row r="904" spans="2:16" ht="15.6" x14ac:dyDescent="0.3">
      <c r="B904" s="33" t="s">
        <v>1916</v>
      </c>
      <c r="C904" s="34" t="s">
        <v>697</v>
      </c>
      <c r="D904" s="35" t="s">
        <v>698</v>
      </c>
      <c r="E904" s="36" t="s">
        <v>699</v>
      </c>
      <c r="F904" s="16"/>
      <c r="G904" s="33" t="s">
        <v>1917</v>
      </c>
      <c r="H904" s="34" t="s">
        <v>697</v>
      </c>
      <c r="I904" s="35" t="s">
        <v>698</v>
      </c>
      <c r="J904" s="36" t="s">
        <v>699</v>
      </c>
      <c r="K904" s="16"/>
      <c r="L904" s="33" t="s">
        <v>1918</v>
      </c>
      <c r="M904" s="34" t="s">
        <v>697</v>
      </c>
      <c r="N904" s="35" t="s">
        <v>698</v>
      </c>
      <c r="O904" s="36" t="s">
        <v>699</v>
      </c>
      <c r="P904" s="16"/>
    </row>
    <row r="905" spans="2:16" ht="15.6" x14ac:dyDescent="0.3">
      <c r="B905" s="19" t="s">
        <v>68</v>
      </c>
      <c r="C905" s="38"/>
      <c r="D905" s="19"/>
      <c r="E905" s="37">
        <f>SUM(E906:E920)-0.1</f>
        <v>1686.0000000000002</v>
      </c>
      <c r="F905" s="16"/>
      <c r="G905" s="19" t="s">
        <v>1579</v>
      </c>
      <c r="H905" s="17"/>
      <c r="I905" s="19"/>
      <c r="J905" s="37">
        <f>SUM(J906:J920)+0.1</f>
        <v>1526.9999999999998</v>
      </c>
      <c r="K905" s="16"/>
      <c r="L905" s="19" t="s">
        <v>400</v>
      </c>
      <c r="M905" s="38"/>
      <c r="N905" s="19"/>
      <c r="O905" s="37">
        <f>SUM(O906:O920)-0.1</f>
        <v>926.30000000000007</v>
      </c>
      <c r="P905" s="16"/>
    </row>
    <row r="906" spans="2:16" ht="15.6" x14ac:dyDescent="0.3">
      <c r="B906" s="3" t="s">
        <v>1788</v>
      </c>
      <c r="C906" s="48">
        <v>37369</v>
      </c>
      <c r="D906" s="3" t="s">
        <v>1130</v>
      </c>
      <c r="E906" s="39">
        <v>387.3</v>
      </c>
      <c r="F906" s="18"/>
      <c r="G906" s="3" t="s">
        <v>1919</v>
      </c>
      <c r="H906" s="38">
        <v>37517</v>
      </c>
      <c r="I906" s="3" t="s">
        <v>1920</v>
      </c>
      <c r="J906" s="39">
        <v>758.7</v>
      </c>
      <c r="K906" s="18"/>
      <c r="L906" s="3" t="s">
        <v>1835</v>
      </c>
      <c r="M906" s="50">
        <v>37386</v>
      </c>
      <c r="N906" s="3" t="s">
        <v>1704</v>
      </c>
      <c r="O906" s="39">
        <v>319</v>
      </c>
      <c r="P906" s="18"/>
    </row>
    <row r="907" spans="2:16" ht="15.6" x14ac:dyDescent="0.3">
      <c r="B907" s="3" t="s">
        <v>1749</v>
      </c>
      <c r="C907" s="38">
        <v>37353</v>
      </c>
      <c r="D907" s="3" t="s">
        <v>1130</v>
      </c>
      <c r="E907" s="39">
        <v>353.7</v>
      </c>
      <c r="F907" s="18"/>
      <c r="G907" s="3" t="s">
        <v>1921</v>
      </c>
      <c r="H907" s="38">
        <v>38034</v>
      </c>
      <c r="I907" s="3" t="s">
        <v>1128</v>
      </c>
      <c r="J907" s="39">
        <v>367.3</v>
      </c>
      <c r="K907" s="18"/>
      <c r="L907" s="3" t="s">
        <v>1838</v>
      </c>
      <c r="M907" s="38">
        <v>37394</v>
      </c>
      <c r="N907" s="3" t="s">
        <v>1839</v>
      </c>
      <c r="O907" s="39">
        <v>275</v>
      </c>
      <c r="P907" s="18"/>
    </row>
    <row r="908" spans="2:16" ht="15.6" x14ac:dyDescent="0.3">
      <c r="B908" s="3" t="s">
        <v>1879</v>
      </c>
      <c r="C908" s="38">
        <v>37969</v>
      </c>
      <c r="D908" s="3" t="s">
        <v>1880</v>
      </c>
      <c r="E908" s="39">
        <v>291.7</v>
      </c>
      <c r="F908" s="18"/>
      <c r="G908" s="3" t="s">
        <v>1922</v>
      </c>
      <c r="H908" s="48">
        <v>37881</v>
      </c>
      <c r="I908" s="3" t="s">
        <v>1348</v>
      </c>
      <c r="J908" s="39">
        <v>177.7</v>
      </c>
      <c r="K908" s="18"/>
      <c r="L908" s="2" t="s">
        <v>1882</v>
      </c>
      <c r="M908" s="38">
        <v>37400</v>
      </c>
      <c r="N908" s="3" t="s">
        <v>1253</v>
      </c>
      <c r="O908" s="39">
        <v>188</v>
      </c>
      <c r="P908" s="18"/>
    </row>
    <row r="909" spans="2:16" ht="15.6" x14ac:dyDescent="0.3">
      <c r="B909" s="3" t="s">
        <v>1800</v>
      </c>
      <c r="C909" s="38">
        <v>37523</v>
      </c>
      <c r="D909" s="3" t="s">
        <v>1258</v>
      </c>
      <c r="E909" s="39">
        <v>189</v>
      </c>
      <c r="F909" s="18"/>
      <c r="G909" s="3" t="s">
        <v>1923</v>
      </c>
      <c r="H909" s="38">
        <v>37954</v>
      </c>
      <c r="I909" s="3" t="s">
        <v>1924</v>
      </c>
      <c r="J909" s="39">
        <v>111.3</v>
      </c>
      <c r="K909" s="18"/>
      <c r="L909" s="3" t="s">
        <v>1925</v>
      </c>
      <c r="M909" s="38">
        <v>38162</v>
      </c>
      <c r="N909" s="3" t="s">
        <v>1072</v>
      </c>
      <c r="O909" s="39">
        <v>84.7</v>
      </c>
      <c r="P909" s="18"/>
    </row>
    <row r="910" spans="2:16" ht="15.6" x14ac:dyDescent="0.3">
      <c r="B910" s="3" t="s">
        <v>1794</v>
      </c>
      <c r="C910" s="38">
        <v>37638</v>
      </c>
      <c r="D910" s="3" t="s">
        <v>1795</v>
      </c>
      <c r="E910" s="39">
        <v>138</v>
      </c>
      <c r="F910" s="18"/>
      <c r="G910" s="2" t="s">
        <v>1926</v>
      </c>
      <c r="H910" s="38">
        <v>37291</v>
      </c>
      <c r="I910" s="3" t="s">
        <v>1927</v>
      </c>
      <c r="J910" s="39">
        <v>44.3</v>
      </c>
      <c r="K910" s="18"/>
      <c r="L910" s="3" t="s">
        <v>1850</v>
      </c>
      <c r="M910" s="38">
        <v>38387</v>
      </c>
      <c r="N910" s="3" t="s">
        <v>1668</v>
      </c>
      <c r="O910" s="39">
        <v>47</v>
      </c>
      <c r="P910" s="18"/>
    </row>
    <row r="911" spans="2:16" ht="15.6" x14ac:dyDescent="0.3">
      <c r="B911" s="3" t="s">
        <v>1845</v>
      </c>
      <c r="C911" s="38">
        <v>38287</v>
      </c>
      <c r="D911" s="3" t="s">
        <v>1130</v>
      </c>
      <c r="E911" s="39">
        <v>108.7</v>
      </c>
      <c r="F911" s="18"/>
      <c r="G911" s="2" t="s">
        <v>1928</v>
      </c>
      <c r="H911" s="38">
        <v>38384</v>
      </c>
      <c r="I911" s="3" t="s">
        <v>829</v>
      </c>
      <c r="J911" s="39">
        <v>58.3</v>
      </c>
      <c r="K911" s="18"/>
      <c r="L911" s="3" t="s">
        <v>1891</v>
      </c>
      <c r="M911" s="38">
        <v>37947</v>
      </c>
      <c r="N911" s="3" t="s">
        <v>1668</v>
      </c>
      <c r="O911" s="39">
        <v>6.3</v>
      </c>
      <c r="P911" s="18"/>
    </row>
    <row r="912" spans="2:16" ht="15.6" x14ac:dyDescent="0.3">
      <c r="B912" s="3" t="s">
        <v>1848</v>
      </c>
      <c r="C912" s="38">
        <v>37926</v>
      </c>
      <c r="D912" s="3" t="s">
        <v>1258</v>
      </c>
      <c r="E912" s="39">
        <v>108.7</v>
      </c>
      <c r="F912" s="18"/>
      <c r="G912" s="2" t="s">
        <v>1929</v>
      </c>
      <c r="H912" s="38">
        <v>37895</v>
      </c>
      <c r="I912" s="3" t="s">
        <v>829</v>
      </c>
      <c r="J912" s="39">
        <v>9.3000000000000007</v>
      </c>
      <c r="K912" s="18"/>
      <c r="L912" s="3" t="s">
        <v>1894</v>
      </c>
      <c r="M912" s="38">
        <v>37718</v>
      </c>
      <c r="N912" s="3" t="s">
        <v>1682</v>
      </c>
      <c r="O912" s="39">
        <v>5.7</v>
      </c>
      <c r="P912" s="18"/>
    </row>
    <row r="913" spans="2:16" ht="15.6" x14ac:dyDescent="0.3">
      <c r="B913" s="3" t="s">
        <v>1892</v>
      </c>
      <c r="C913" s="38">
        <v>38876</v>
      </c>
      <c r="D913" s="3" t="s">
        <v>1130</v>
      </c>
      <c r="E913" s="39">
        <v>63.3</v>
      </c>
      <c r="F913" s="18"/>
      <c r="G913" s="3" t="s">
        <v>1930</v>
      </c>
      <c r="H913" s="38">
        <v>38044</v>
      </c>
      <c r="I913" s="3" t="s">
        <v>829</v>
      </c>
      <c r="J913" s="39"/>
      <c r="K913" s="18"/>
      <c r="L913" s="2" t="s">
        <v>1931</v>
      </c>
      <c r="M913" s="38">
        <v>37727</v>
      </c>
      <c r="N913" s="3" t="s">
        <v>1682</v>
      </c>
      <c r="O913" s="39">
        <v>0.7</v>
      </c>
      <c r="P913" s="18"/>
    </row>
    <row r="914" spans="2:16" ht="15.6" x14ac:dyDescent="0.3">
      <c r="B914" s="3" t="s">
        <v>1757</v>
      </c>
      <c r="C914" s="38">
        <v>37757</v>
      </c>
      <c r="D914" s="3" t="s">
        <v>1229</v>
      </c>
      <c r="E914" s="39">
        <v>45.7</v>
      </c>
      <c r="F914" s="18"/>
      <c r="G914" s="3" t="s">
        <v>1932</v>
      </c>
      <c r="H914" s="38">
        <v>39037</v>
      </c>
      <c r="I914" s="3" t="s">
        <v>1933</v>
      </c>
      <c r="J914" s="39"/>
      <c r="K914" s="18"/>
      <c r="L914" s="3" t="s">
        <v>1934</v>
      </c>
      <c r="M914" s="38">
        <v>37505</v>
      </c>
      <c r="N914" s="3" t="s">
        <v>1706</v>
      </c>
      <c r="O914" s="39"/>
      <c r="P914" s="18"/>
    </row>
    <row r="915" spans="2:16" ht="15.6" x14ac:dyDescent="0.3">
      <c r="B915" s="3" t="s">
        <v>1935</v>
      </c>
      <c r="C915" s="48">
        <v>38132</v>
      </c>
      <c r="D915" s="3" t="s">
        <v>1130</v>
      </c>
      <c r="E915" s="39"/>
      <c r="F915" s="18"/>
      <c r="G915" s="3" t="s">
        <v>1936</v>
      </c>
      <c r="H915" s="38">
        <v>38820</v>
      </c>
      <c r="I915" s="3" t="s">
        <v>829</v>
      </c>
      <c r="J915" s="39"/>
      <c r="K915" s="18"/>
      <c r="L915" s="3" t="s">
        <v>1896</v>
      </c>
      <c r="M915" s="38">
        <v>37593</v>
      </c>
      <c r="N915" s="3" t="s">
        <v>1339</v>
      </c>
      <c r="O915" s="39"/>
      <c r="P915" s="18"/>
    </row>
    <row r="916" spans="2:16" ht="15.6" x14ac:dyDescent="0.3">
      <c r="B916" s="3" t="s">
        <v>1937</v>
      </c>
      <c r="C916" s="38">
        <v>39025</v>
      </c>
      <c r="D916" s="3" t="s">
        <v>1130</v>
      </c>
      <c r="E916" s="39"/>
      <c r="F916" s="18"/>
      <c r="G916" s="3" t="s">
        <v>1938</v>
      </c>
      <c r="H916" s="38">
        <v>37751</v>
      </c>
      <c r="I916" s="3" t="s">
        <v>829</v>
      </c>
      <c r="J916" s="39"/>
      <c r="K916" s="18"/>
      <c r="L916" s="3" t="s">
        <v>1939</v>
      </c>
      <c r="M916" s="38">
        <v>38539</v>
      </c>
      <c r="N916" s="3" t="s">
        <v>1668</v>
      </c>
      <c r="O916" s="39"/>
      <c r="P916" s="18"/>
    </row>
    <row r="917" spans="2:16" ht="15.6" x14ac:dyDescent="0.3">
      <c r="B917" s="3" t="s">
        <v>1940</v>
      </c>
      <c r="C917" s="48">
        <v>38096</v>
      </c>
      <c r="D917" s="3" t="s">
        <v>1130</v>
      </c>
      <c r="E917" s="39"/>
      <c r="F917" s="18"/>
      <c r="G917" s="3" t="s">
        <v>1941</v>
      </c>
      <c r="H917" s="38">
        <v>38839</v>
      </c>
      <c r="I917" s="3" t="s">
        <v>1548</v>
      </c>
      <c r="J917" s="39"/>
      <c r="K917" s="18"/>
      <c r="L917" s="3" t="s">
        <v>1860</v>
      </c>
      <c r="M917" s="38">
        <v>38382</v>
      </c>
      <c r="N917" s="3" t="s">
        <v>1339</v>
      </c>
      <c r="O917" s="39"/>
      <c r="P917" s="18"/>
    </row>
    <row r="918" spans="2:16" ht="15.6" x14ac:dyDescent="0.3">
      <c r="B918" s="3" t="s">
        <v>1942</v>
      </c>
      <c r="C918" s="48">
        <v>38096</v>
      </c>
      <c r="D918" s="3" t="s">
        <v>1130</v>
      </c>
      <c r="E918" s="39"/>
      <c r="F918" s="18"/>
      <c r="G918" s="3" t="s">
        <v>1943</v>
      </c>
      <c r="H918" s="38">
        <v>38268</v>
      </c>
      <c r="I918" s="3" t="s">
        <v>1944</v>
      </c>
      <c r="J918" s="39"/>
      <c r="K918" s="18"/>
      <c r="L918" s="3" t="s">
        <v>1945</v>
      </c>
      <c r="M918" s="38">
        <v>38664</v>
      </c>
      <c r="N918" s="3" t="s">
        <v>1072</v>
      </c>
      <c r="O918" s="39"/>
      <c r="P918" s="18"/>
    </row>
    <row r="919" spans="2:16" ht="15.6" x14ac:dyDescent="0.3">
      <c r="B919" s="3" t="s">
        <v>1946</v>
      </c>
      <c r="C919" s="38">
        <v>38115</v>
      </c>
      <c r="D919" s="3" t="s">
        <v>1130</v>
      </c>
      <c r="E919" s="39"/>
      <c r="F919" s="18"/>
      <c r="G919" s="3" t="s">
        <v>1947</v>
      </c>
      <c r="H919" s="38">
        <v>37626</v>
      </c>
      <c r="I919" s="3" t="s">
        <v>829</v>
      </c>
      <c r="J919" s="39"/>
      <c r="K919" s="18"/>
      <c r="L919" s="3" t="s">
        <v>1948</v>
      </c>
      <c r="M919" s="38">
        <v>37295</v>
      </c>
      <c r="N919" s="3" t="s">
        <v>1949</v>
      </c>
      <c r="O919" s="39"/>
      <c r="P919" s="18"/>
    </row>
    <row r="920" spans="2:16" ht="15.6" x14ac:dyDescent="0.3">
      <c r="B920" s="3" t="s">
        <v>1950</v>
      </c>
      <c r="C920" s="38">
        <v>38492</v>
      </c>
      <c r="D920" s="3" t="s">
        <v>1130</v>
      </c>
      <c r="E920" s="39"/>
      <c r="F920" s="18"/>
      <c r="G920" s="3" t="s">
        <v>1951</v>
      </c>
      <c r="H920" s="38">
        <v>38739</v>
      </c>
      <c r="I920" s="3" t="s">
        <v>1685</v>
      </c>
      <c r="J920" s="39"/>
      <c r="K920" s="18"/>
      <c r="L920" s="3" t="s">
        <v>1952</v>
      </c>
      <c r="M920" s="38">
        <v>38349</v>
      </c>
      <c r="N920" s="3" t="s">
        <v>1668</v>
      </c>
      <c r="O920" s="39"/>
      <c r="P920" s="18"/>
    </row>
    <row r="921" spans="2:16" ht="15.6" x14ac:dyDescent="0.3">
      <c r="B921" s="3" t="s">
        <v>1953</v>
      </c>
      <c r="C921" s="38"/>
      <c r="E921" s="39"/>
      <c r="F921" s="18"/>
      <c r="G921" s="3" t="s">
        <v>1954</v>
      </c>
      <c r="H921" s="38">
        <v>37796</v>
      </c>
      <c r="I921" s="3" t="s">
        <v>1955</v>
      </c>
      <c r="J921" s="39"/>
      <c r="K921" s="18"/>
      <c r="L921" s="3" t="s">
        <v>1739</v>
      </c>
      <c r="M921" s="38"/>
      <c r="O921" s="39"/>
      <c r="P921" s="18"/>
    </row>
    <row r="922" spans="2:16" ht="15.6" x14ac:dyDescent="0.3">
      <c r="B922" s="3" t="s">
        <v>1868</v>
      </c>
      <c r="C922" s="38"/>
      <c r="E922" s="39"/>
      <c r="F922" s="18"/>
      <c r="G922" s="3" t="s">
        <v>1956</v>
      </c>
      <c r="J922" s="39"/>
      <c r="K922" s="18"/>
      <c r="L922" s="3" t="s">
        <v>1741</v>
      </c>
      <c r="M922" s="38"/>
      <c r="O922" s="39"/>
      <c r="P922" s="18"/>
    </row>
    <row r="923" spans="2:16" ht="15.6" x14ac:dyDescent="0.3">
      <c r="C923" s="38"/>
      <c r="E923" s="39"/>
      <c r="F923" s="18"/>
      <c r="G923" s="3" t="s">
        <v>1957</v>
      </c>
      <c r="J923" s="39"/>
      <c r="K923" s="18"/>
      <c r="M923" s="38"/>
      <c r="O923" s="39"/>
      <c r="P923" s="18"/>
    </row>
    <row r="924" spans="2:16" ht="15.6" x14ac:dyDescent="0.3">
      <c r="C924" s="38"/>
      <c r="E924" s="39"/>
      <c r="F924" s="18"/>
      <c r="J924" s="39"/>
      <c r="K924" s="18"/>
      <c r="M924" s="38"/>
      <c r="O924" s="39"/>
      <c r="P924" s="18"/>
    </row>
    <row r="925" spans="2:16" ht="15.6" x14ac:dyDescent="0.3">
      <c r="C925" s="38"/>
      <c r="E925" s="39"/>
      <c r="F925" s="18"/>
      <c r="J925" s="39"/>
      <c r="K925" s="18"/>
      <c r="M925" s="38"/>
      <c r="O925" s="39"/>
      <c r="P925" s="18"/>
    </row>
    <row r="926" spans="2:16" ht="15.6" x14ac:dyDescent="0.3">
      <c r="B926" s="33" t="s">
        <v>1958</v>
      </c>
      <c r="C926" s="34" t="s">
        <v>697</v>
      </c>
      <c r="D926" s="35" t="s">
        <v>698</v>
      </c>
      <c r="E926" s="36" t="s">
        <v>699</v>
      </c>
      <c r="F926" s="16"/>
      <c r="G926" s="33" t="s">
        <v>1959</v>
      </c>
      <c r="H926" s="34" t="s">
        <v>697</v>
      </c>
      <c r="I926" s="35" t="s">
        <v>698</v>
      </c>
      <c r="J926" s="36" t="s">
        <v>699</v>
      </c>
      <c r="K926" s="16"/>
      <c r="L926" s="33" t="s">
        <v>1960</v>
      </c>
      <c r="M926" s="34" t="s">
        <v>697</v>
      </c>
      <c r="N926" s="35" t="s">
        <v>698</v>
      </c>
      <c r="O926" s="36" t="s">
        <v>699</v>
      </c>
      <c r="P926" s="16"/>
    </row>
    <row r="927" spans="2:16" ht="15.6" x14ac:dyDescent="0.3">
      <c r="B927" s="19" t="s">
        <v>66</v>
      </c>
      <c r="C927" s="38"/>
      <c r="D927" s="19"/>
      <c r="E927" s="37">
        <f>SUM(E928:E945)</f>
        <v>922.3</v>
      </c>
      <c r="F927" s="18"/>
      <c r="G927" s="19" t="s">
        <v>68</v>
      </c>
      <c r="H927" s="17"/>
      <c r="I927" s="19"/>
      <c r="J927" s="37">
        <f>SUM(J928:J945)-0.1</f>
        <v>833.3</v>
      </c>
      <c r="K927" s="18"/>
      <c r="L927" s="19" t="s">
        <v>385</v>
      </c>
      <c r="M927" s="38"/>
      <c r="O927" s="37">
        <f>SUM(O928:O945)</f>
        <v>495</v>
      </c>
      <c r="P927" s="18"/>
    </row>
    <row r="928" spans="2:16" ht="15.6" x14ac:dyDescent="0.3">
      <c r="B928" s="3" t="s">
        <v>1961</v>
      </c>
      <c r="C928" s="38">
        <v>38621</v>
      </c>
      <c r="D928" s="3" t="s">
        <v>1250</v>
      </c>
      <c r="E928" s="39">
        <v>372.3</v>
      </c>
      <c r="F928" s="18"/>
      <c r="G928" s="3" t="s">
        <v>1879</v>
      </c>
      <c r="H928" s="38">
        <v>37969</v>
      </c>
      <c r="I928" s="3" t="s">
        <v>1880</v>
      </c>
      <c r="J928" s="39">
        <v>291.7</v>
      </c>
      <c r="K928" s="18"/>
      <c r="L928" s="3" t="s">
        <v>1840</v>
      </c>
      <c r="M928" s="38">
        <v>38027</v>
      </c>
      <c r="N928" s="3" t="s">
        <v>1841</v>
      </c>
      <c r="O928" s="39">
        <v>239.3</v>
      </c>
      <c r="P928" s="18"/>
    </row>
    <row r="929" spans="2:16" ht="15.6" x14ac:dyDescent="0.3">
      <c r="B929" s="2" t="s">
        <v>1962</v>
      </c>
      <c r="C929" s="38">
        <v>38094</v>
      </c>
      <c r="D929" s="3" t="s">
        <v>1818</v>
      </c>
      <c r="E929" s="39">
        <v>219.7</v>
      </c>
      <c r="F929" s="18"/>
      <c r="G929" s="3" t="s">
        <v>1794</v>
      </c>
      <c r="H929" s="38">
        <v>37638</v>
      </c>
      <c r="I929" s="3" t="s">
        <v>1795</v>
      </c>
      <c r="J929" s="39">
        <v>138</v>
      </c>
      <c r="K929" s="18"/>
      <c r="L929" s="3" t="s">
        <v>1963</v>
      </c>
      <c r="M929" s="38">
        <v>38538</v>
      </c>
      <c r="N929" s="3" t="s">
        <v>1900</v>
      </c>
      <c r="O929" s="39">
        <v>68.3</v>
      </c>
      <c r="P929" s="18"/>
    </row>
    <row r="930" spans="2:16" ht="15.6" x14ac:dyDescent="0.3">
      <c r="B930" s="3" t="s">
        <v>1964</v>
      </c>
      <c r="C930" s="38">
        <v>37774</v>
      </c>
      <c r="D930" s="3" t="s">
        <v>1250</v>
      </c>
      <c r="E930" s="39">
        <v>101.7</v>
      </c>
      <c r="F930" s="18"/>
      <c r="G930" s="3" t="s">
        <v>1845</v>
      </c>
      <c r="H930" s="38">
        <v>38287</v>
      </c>
      <c r="I930" s="3" t="s">
        <v>1130</v>
      </c>
      <c r="J930" s="39">
        <v>108.7</v>
      </c>
      <c r="K930" s="18"/>
      <c r="L930" s="3" t="s">
        <v>1965</v>
      </c>
      <c r="M930" s="38">
        <v>39098</v>
      </c>
      <c r="N930" s="3" t="s">
        <v>1460</v>
      </c>
      <c r="O930" s="39">
        <v>57.7</v>
      </c>
      <c r="P930" s="18"/>
    </row>
    <row r="931" spans="2:16" ht="15.6" x14ac:dyDescent="0.3">
      <c r="B931" s="2" t="s">
        <v>1806</v>
      </c>
      <c r="C931" s="38">
        <v>37632</v>
      </c>
      <c r="D931" s="3" t="s">
        <v>1250</v>
      </c>
      <c r="E931" s="39">
        <v>96</v>
      </c>
      <c r="F931" s="18"/>
      <c r="G931" s="3" t="s">
        <v>1848</v>
      </c>
      <c r="H931" s="38">
        <v>37926</v>
      </c>
      <c r="I931" s="3" t="s">
        <v>1258</v>
      </c>
      <c r="J931" s="39">
        <v>108.7</v>
      </c>
      <c r="K931" s="18"/>
      <c r="L931" s="3" t="s">
        <v>1966</v>
      </c>
      <c r="M931" s="38">
        <v>38768</v>
      </c>
      <c r="N931" s="3" t="s">
        <v>1967</v>
      </c>
      <c r="O931" s="39">
        <v>42</v>
      </c>
      <c r="P931" s="18"/>
    </row>
    <row r="932" spans="2:16" ht="15.6" x14ac:dyDescent="0.3">
      <c r="B932" s="2" t="s">
        <v>1752</v>
      </c>
      <c r="C932" s="38">
        <v>37790</v>
      </c>
      <c r="D932" s="3" t="s">
        <v>1130</v>
      </c>
      <c r="E932" s="39">
        <v>56.7</v>
      </c>
      <c r="F932" s="18"/>
      <c r="G932" s="3" t="s">
        <v>1892</v>
      </c>
      <c r="H932" s="38">
        <v>38876</v>
      </c>
      <c r="I932" s="3" t="s">
        <v>1130</v>
      </c>
      <c r="J932" s="39">
        <v>63.3</v>
      </c>
      <c r="K932" s="18"/>
      <c r="L932" s="3" t="s">
        <v>1899</v>
      </c>
      <c r="M932" s="38">
        <v>38159</v>
      </c>
      <c r="N932" s="3" t="s">
        <v>1900</v>
      </c>
      <c r="O932" s="39">
        <v>34</v>
      </c>
      <c r="P932" s="18"/>
    </row>
    <row r="933" spans="2:16" ht="15.6" x14ac:dyDescent="0.3">
      <c r="B933" s="2" t="s">
        <v>1968</v>
      </c>
      <c r="C933" s="38">
        <v>38727</v>
      </c>
      <c r="D933" s="3" t="s">
        <v>1250</v>
      </c>
      <c r="E933" s="39">
        <v>41.3</v>
      </c>
      <c r="F933" s="18"/>
      <c r="G933" s="3" t="s">
        <v>1757</v>
      </c>
      <c r="H933" s="38">
        <v>37757</v>
      </c>
      <c r="I933" s="3" t="s">
        <v>1229</v>
      </c>
      <c r="J933" s="39">
        <v>45.7</v>
      </c>
      <c r="K933" s="18"/>
      <c r="L933" s="3" t="s">
        <v>1969</v>
      </c>
      <c r="M933" s="38">
        <v>38417</v>
      </c>
      <c r="N933" s="3" t="s">
        <v>1460</v>
      </c>
      <c r="O933" s="39">
        <v>29</v>
      </c>
      <c r="P933" s="18"/>
    </row>
    <row r="934" spans="2:16" ht="15.6" x14ac:dyDescent="0.3">
      <c r="B934" s="2" t="s">
        <v>1970</v>
      </c>
      <c r="C934" s="38">
        <v>38427</v>
      </c>
      <c r="D934" s="3" t="s">
        <v>1250</v>
      </c>
      <c r="E934" s="39">
        <v>33.299999999999997</v>
      </c>
      <c r="F934" s="18"/>
      <c r="G934" s="3" t="s">
        <v>1971</v>
      </c>
      <c r="H934" s="38">
        <v>38418</v>
      </c>
      <c r="I934" s="3" t="s">
        <v>1130</v>
      </c>
      <c r="J934" s="39">
        <v>33.299999999999997</v>
      </c>
      <c r="K934" s="18"/>
      <c r="L934" s="3" t="s">
        <v>1972</v>
      </c>
      <c r="M934" s="38">
        <v>38049</v>
      </c>
      <c r="N934" s="3" t="s">
        <v>1460</v>
      </c>
      <c r="O934" s="39">
        <v>24.7</v>
      </c>
      <c r="P934" s="18"/>
    </row>
    <row r="935" spans="2:16" ht="15.6" x14ac:dyDescent="0.3">
      <c r="B935" s="2" t="s">
        <v>1973</v>
      </c>
      <c r="C935" s="38">
        <v>38803</v>
      </c>
      <c r="D935" s="3" t="s">
        <v>1258</v>
      </c>
      <c r="E935" s="39">
        <v>1.3</v>
      </c>
      <c r="F935" s="18"/>
      <c r="G935" s="3" t="s">
        <v>1974</v>
      </c>
      <c r="H935" s="38">
        <v>39142</v>
      </c>
      <c r="I935" s="3" t="s">
        <v>1130</v>
      </c>
      <c r="J935" s="39">
        <v>32.700000000000003</v>
      </c>
      <c r="K935" s="18"/>
      <c r="L935" s="3" t="s">
        <v>1975</v>
      </c>
      <c r="M935" s="38">
        <v>40041</v>
      </c>
      <c r="N935" s="3" t="s">
        <v>1460</v>
      </c>
      <c r="O935" s="39"/>
      <c r="P935" s="18"/>
    </row>
    <row r="936" spans="2:16" ht="15.6" x14ac:dyDescent="0.3">
      <c r="B936" s="2" t="s">
        <v>1976</v>
      </c>
      <c r="C936" s="38">
        <v>37691</v>
      </c>
      <c r="D936" s="3" t="s">
        <v>1258</v>
      </c>
      <c r="E936" s="39"/>
      <c r="F936" s="18"/>
      <c r="G936" s="2" t="s">
        <v>1977</v>
      </c>
      <c r="H936" s="38">
        <v>39142</v>
      </c>
      <c r="I936" s="3" t="s">
        <v>1130</v>
      </c>
      <c r="J936" s="39">
        <v>11.3</v>
      </c>
      <c r="K936" s="18"/>
      <c r="L936" s="3" t="s">
        <v>1978</v>
      </c>
      <c r="M936" s="38">
        <v>39431</v>
      </c>
      <c r="N936" s="3" t="s">
        <v>1460</v>
      </c>
      <c r="O936" s="39"/>
      <c r="P936" s="18"/>
    </row>
    <row r="937" spans="2:16" ht="15.6" x14ac:dyDescent="0.3">
      <c r="B937" s="2" t="s">
        <v>1979</v>
      </c>
      <c r="C937" s="38">
        <v>38599</v>
      </c>
      <c r="D937" s="3" t="s">
        <v>1250</v>
      </c>
      <c r="E937" s="39"/>
      <c r="F937" s="18"/>
      <c r="G937" s="3" t="s">
        <v>1980</v>
      </c>
      <c r="H937" s="38">
        <v>38644</v>
      </c>
      <c r="I937" s="3" t="s">
        <v>1130</v>
      </c>
      <c r="J937" s="39"/>
      <c r="K937" s="18"/>
      <c r="L937" s="3" t="s">
        <v>1981</v>
      </c>
      <c r="M937" s="38">
        <v>38070</v>
      </c>
      <c r="N937" s="3" t="s">
        <v>1460</v>
      </c>
      <c r="O937" s="39"/>
      <c r="P937" s="18"/>
    </row>
    <row r="938" spans="2:16" ht="15.6" x14ac:dyDescent="0.3">
      <c r="B938" s="2" t="s">
        <v>1982</v>
      </c>
      <c r="C938" s="38">
        <v>38638</v>
      </c>
      <c r="D938" s="3" t="s">
        <v>1250</v>
      </c>
      <c r="E938" s="1"/>
      <c r="F938" s="18"/>
      <c r="G938" s="3" t="s">
        <v>1983</v>
      </c>
      <c r="H938" s="38">
        <v>38862</v>
      </c>
      <c r="I938" s="3" t="s">
        <v>1130</v>
      </c>
      <c r="J938" s="39"/>
      <c r="K938" s="18"/>
      <c r="L938" s="3" t="s">
        <v>1984</v>
      </c>
      <c r="M938" s="38">
        <v>38983</v>
      </c>
      <c r="N938" s="3" t="s">
        <v>1985</v>
      </c>
      <c r="O938" s="39"/>
      <c r="P938" s="18"/>
    </row>
    <row r="939" spans="2:16" ht="15.6" x14ac:dyDescent="0.3">
      <c r="B939" s="2" t="s">
        <v>1986</v>
      </c>
      <c r="C939" s="38">
        <v>38401</v>
      </c>
      <c r="D939" s="3" t="s">
        <v>1250</v>
      </c>
      <c r="E939" s="39"/>
      <c r="F939" s="18"/>
      <c r="G939" s="3" t="s">
        <v>1935</v>
      </c>
      <c r="H939" s="38">
        <v>38132</v>
      </c>
      <c r="I939" s="3" t="s">
        <v>1130</v>
      </c>
      <c r="J939" s="39"/>
      <c r="K939" s="18"/>
      <c r="L939" s="3" t="s">
        <v>1987</v>
      </c>
      <c r="M939" s="38">
        <v>38387</v>
      </c>
      <c r="N939" s="3" t="s">
        <v>1900</v>
      </c>
      <c r="O939" s="39"/>
      <c r="P939" s="18"/>
    </row>
    <row r="940" spans="2:16" ht="15.6" x14ac:dyDescent="0.3">
      <c r="B940" s="2" t="s">
        <v>1988</v>
      </c>
      <c r="C940" s="38">
        <v>38080</v>
      </c>
      <c r="D940" s="3" t="s">
        <v>1250</v>
      </c>
      <c r="E940" s="39"/>
      <c r="F940" s="18"/>
      <c r="G940" s="3" t="s">
        <v>1989</v>
      </c>
      <c r="H940" s="38">
        <v>38616</v>
      </c>
      <c r="I940" s="3" t="s">
        <v>1130</v>
      </c>
      <c r="J940" s="39"/>
      <c r="K940" s="18"/>
      <c r="L940" s="3" t="s">
        <v>1990</v>
      </c>
      <c r="M940" s="38">
        <v>38112</v>
      </c>
      <c r="N940" s="3" t="s">
        <v>1460</v>
      </c>
      <c r="O940" s="39"/>
      <c r="P940" s="18"/>
    </row>
    <row r="941" spans="2:16" ht="15.6" x14ac:dyDescent="0.3">
      <c r="B941" s="2" t="s">
        <v>1991</v>
      </c>
      <c r="C941" s="38">
        <v>37817</v>
      </c>
      <c r="D941" s="3" t="s">
        <v>1250</v>
      </c>
      <c r="E941" s="39"/>
      <c r="F941" s="18"/>
      <c r="G941" s="3" t="s">
        <v>1937</v>
      </c>
      <c r="H941" s="38">
        <v>39025</v>
      </c>
      <c r="I941" s="3" t="s">
        <v>1130</v>
      </c>
      <c r="J941" s="39"/>
      <c r="K941" s="18"/>
      <c r="L941" s="3" t="s">
        <v>1992</v>
      </c>
      <c r="M941" s="38">
        <v>39079</v>
      </c>
      <c r="N941" s="3" t="s">
        <v>1460</v>
      </c>
      <c r="O941" s="39"/>
      <c r="P941" s="18"/>
    </row>
    <row r="942" spans="2:16" ht="15.6" x14ac:dyDescent="0.3">
      <c r="B942" s="2" t="s">
        <v>1993</v>
      </c>
      <c r="C942" s="38">
        <v>38866</v>
      </c>
      <c r="D942" s="3" t="s">
        <v>1250</v>
      </c>
      <c r="E942" s="39"/>
      <c r="F942" s="18"/>
      <c r="G942" s="3" t="s">
        <v>1994</v>
      </c>
      <c r="H942" s="38">
        <v>38895</v>
      </c>
      <c r="I942" s="3" t="s">
        <v>1130</v>
      </c>
      <c r="J942" s="39"/>
      <c r="K942" s="18"/>
      <c r="L942" s="3" t="s">
        <v>1995</v>
      </c>
      <c r="M942" s="38">
        <v>38265</v>
      </c>
      <c r="N942" s="3" t="s">
        <v>1843</v>
      </c>
      <c r="O942" s="39"/>
      <c r="P942" s="18"/>
    </row>
    <row r="943" spans="2:16" ht="15.6" x14ac:dyDescent="0.3">
      <c r="B943" s="2" t="s">
        <v>1996</v>
      </c>
      <c r="C943" s="38">
        <v>38708</v>
      </c>
      <c r="D943" s="3" t="s">
        <v>1130</v>
      </c>
      <c r="E943" s="39"/>
      <c r="F943" s="18"/>
      <c r="G943" s="3" t="s">
        <v>1997</v>
      </c>
      <c r="H943" s="38">
        <v>39084</v>
      </c>
      <c r="I943" s="3" t="s">
        <v>1130</v>
      </c>
      <c r="J943" s="39"/>
      <c r="K943" s="18"/>
      <c r="L943" s="3" t="s">
        <v>1998</v>
      </c>
      <c r="M943" s="38">
        <v>38721</v>
      </c>
      <c r="N943" s="3" t="s">
        <v>1985</v>
      </c>
      <c r="O943" s="39"/>
      <c r="P943" s="18"/>
    </row>
    <row r="944" spans="2:16" ht="15.6" x14ac:dyDescent="0.3">
      <c r="B944" s="3" t="s">
        <v>1904</v>
      </c>
      <c r="C944" s="38">
        <v>37936</v>
      </c>
      <c r="D944" s="3" t="s">
        <v>1905</v>
      </c>
      <c r="E944" s="39"/>
      <c r="F944" s="18"/>
      <c r="G944" s="3" t="s">
        <v>1999</v>
      </c>
      <c r="H944" s="38">
        <v>38706</v>
      </c>
      <c r="I944" s="3" t="s">
        <v>1130</v>
      </c>
      <c r="J944" s="39"/>
      <c r="K944" s="18"/>
      <c r="L944" s="3" t="s">
        <v>2000</v>
      </c>
      <c r="M944" s="38"/>
      <c r="O944" s="39"/>
      <c r="P944" s="18"/>
    </row>
    <row r="945" spans="2:16" ht="15.6" x14ac:dyDescent="0.3">
      <c r="B945" s="2" t="s">
        <v>2001</v>
      </c>
      <c r="C945" s="38">
        <v>38666</v>
      </c>
      <c r="D945" s="3" t="s">
        <v>1250</v>
      </c>
      <c r="E945" s="39"/>
      <c r="F945" s="18"/>
      <c r="G945" s="3" t="s">
        <v>1950</v>
      </c>
      <c r="H945" s="38">
        <v>38492</v>
      </c>
      <c r="I945" s="3" t="s">
        <v>1130</v>
      </c>
      <c r="J945" s="39"/>
      <c r="K945" s="18"/>
      <c r="L945" s="3" t="s">
        <v>2002</v>
      </c>
      <c r="O945" s="39"/>
      <c r="P945" s="18"/>
    </row>
    <row r="946" spans="2:16" ht="15.6" x14ac:dyDescent="0.3">
      <c r="B946" s="2" t="s">
        <v>2003</v>
      </c>
      <c r="C946" s="38">
        <v>38605</v>
      </c>
      <c r="D946" s="3" t="s">
        <v>1250</v>
      </c>
      <c r="E946" s="39"/>
      <c r="F946" s="18"/>
      <c r="G946" s="3" t="s">
        <v>2004</v>
      </c>
      <c r="H946" s="38">
        <v>39326</v>
      </c>
      <c r="I946" s="3" t="s">
        <v>1130</v>
      </c>
      <c r="J946" s="39"/>
      <c r="K946" s="18"/>
      <c r="O946" s="39"/>
      <c r="P946" s="18"/>
    </row>
    <row r="947" spans="2:16" ht="15.6" x14ac:dyDescent="0.3">
      <c r="B947" s="3" t="s">
        <v>2005</v>
      </c>
      <c r="C947" s="38">
        <v>37995</v>
      </c>
      <c r="D947" s="3" t="s">
        <v>1250</v>
      </c>
      <c r="E947" s="39"/>
      <c r="F947" s="18"/>
      <c r="G947" s="3" t="s">
        <v>2006</v>
      </c>
      <c r="H947" s="38">
        <v>39698</v>
      </c>
      <c r="I947" s="3" t="s">
        <v>1130</v>
      </c>
      <c r="J947" s="39"/>
      <c r="K947" s="18"/>
      <c r="O947" s="39"/>
      <c r="P947" s="18"/>
    </row>
    <row r="948" spans="2:16" ht="15.6" x14ac:dyDescent="0.3">
      <c r="B948" s="2" t="s">
        <v>2007</v>
      </c>
      <c r="E948" s="39"/>
      <c r="F948" s="18"/>
      <c r="G948" s="3" t="s">
        <v>2008</v>
      </c>
      <c r="J948" s="39"/>
      <c r="K948" s="18"/>
      <c r="O948" s="39"/>
      <c r="P948" s="18"/>
    </row>
    <row r="949" spans="2:16" ht="15.6" x14ac:dyDescent="0.3">
      <c r="B949" s="3" t="s">
        <v>2009</v>
      </c>
      <c r="E949" s="39"/>
      <c r="F949" s="18"/>
      <c r="G949" s="3" t="s">
        <v>2010</v>
      </c>
      <c r="J949" s="39"/>
      <c r="K949" s="18"/>
      <c r="O949" s="39"/>
      <c r="P949" s="18"/>
    </row>
    <row r="950" spans="2:16" ht="15.6" x14ac:dyDescent="0.3">
      <c r="E950" s="39"/>
      <c r="F950" s="18"/>
      <c r="J950" s="39"/>
      <c r="K950" s="18"/>
      <c r="O950" s="39"/>
      <c r="P950" s="18"/>
    </row>
    <row r="951" spans="2:16" ht="15.6" x14ac:dyDescent="0.3">
      <c r="E951" s="39"/>
      <c r="F951" s="18"/>
      <c r="J951" s="39"/>
      <c r="K951" s="18"/>
      <c r="O951" s="39"/>
      <c r="P951" s="18"/>
    </row>
    <row r="952" spans="2:16" ht="15.6" x14ac:dyDescent="0.3">
      <c r="B952" s="33" t="s">
        <v>2011</v>
      </c>
      <c r="C952" s="34" t="s">
        <v>697</v>
      </c>
      <c r="D952" s="35" t="s">
        <v>698</v>
      </c>
      <c r="E952" s="36" t="s">
        <v>699</v>
      </c>
      <c r="F952" s="16"/>
      <c r="G952" s="33" t="s">
        <v>2012</v>
      </c>
      <c r="H952" s="34" t="s">
        <v>697</v>
      </c>
      <c r="I952" s="35" t="s">
        <v>698</v>
      </c>
      <c r="J952" s="36" t="s">
        <v>699</v>
      </c>
      <c r="K952" s="16"/>
      <c r="L952" s="33" t="s">
        <v>2013</v>
      </c>
      <c r="M952" s="34" t="s">
        <v>697</v>
      </c>
      <c r="N952" s="35" t="s">
        <v>698</v>
      </c>
      <c r="O952" s="36" t="s">
        <v>699</v>
      </c>
      <c r="P952" s="16"/>
    </row>
    <row r="953" spans="2:16" ht="15.6" x14ac:dyDescent="0.3">
      <c r="B953" s="20" t="s">
        <v>482</v>
      </c>
      <c r="C953" s="17"/>
      <c r="D953" s="20"/>
      <c r="E953" s="37">
        <f>SUM(E954:E970)+0.1</f>
        <v>111.99999999999999</v>
      </c>
      <c r="F953" s="18"/>
      <c r="G953" s="20" t="s">
        <v>385</v>
      </c>
      <c r="H953" s="17"/>
      <c r="I953" s="20"/>
      <c r="J953" s="37">
        <f>SUM(J954:J970)</f>
        <v>255.7</v>
      </c>
      <c r="K953" s="18"/>
      <c r="L953" s="20" t="s">
        <v>66</v>
      </c>
      <c r="M953" s="17"/>
      <c r="N953" s="20"/>
      <c r="O953" s="37">
        <f>SUM(O954:O976)</f>
        <v>334.3</v>
      </c>
      <c r="P953" s="18"/>
    </row>
    <row r="954" spans="2:16" ht="15.6" x14ac:dyDescent="0.3">
      <c r="B954" s="3" t="s">
        <v>2014</v>
      </c>
      <c r="C954" s="38">
        <v>38081</v>
      </c>
      <c r="D954" s="3" t="s">
        <v>1335</v>
      </c>
      <c r="E954" s="39">
        <v>77.3</v>
      </c>
      <c r="F954" s="18"/>
      <c r="G954" s="3" t="s">
        <v>1963</v>
      </c>
      <c r="H954" s="38">
        <v>38538</v>
      </c>
      <c r="I954" s="3" t="s">
        <v>1900</v>
      </c>
      <c r="J954" s="39">
        <v>68.3</v>
      </c>
      <c r="K954" s="18"/>
      <c r="L954" s="2" t="s">
        <v>1962</v>
      </c>
      <c r="M954" s="38">
        <v>38094</v>
      </c>
      <c r="N954" s="3" t="s">
        <v>1818</v>
      </c>
      <c r="O954" s="39">
        <v>219.7</v>
      </c>
      <c r="P954" s="18"/>
    </row>
    <row r="955" spans="2:16" ht="15.6" x14ac:dyDescent="0.3">
      <c r="B955" s="3" t="s">
        <v>2015</v>
      </c>
      <c r="C955" s="38">
        <v>38641</v>
      </c>
      <c r="D955" s="3" t="s">
        <v>2016</v>
      </c>
      <c r="E955" s="39">
        <v>20.3</v>
      </c>
      <c r="F955" s="18"/>
      <c r="G955" s="3" t="s">
        <v>1965</v>
      </c>
      <c r="H955" s="38">
        <v>39098</v>
      </c>
      <c r="I955" s="3" t="s">
        <v>1460</v>
      </c>
      <c r="J955" s="39">
        <v>57.7</v>
      </c>
      <c r="K955" s="18"/>
      <c r="L955" s="2" t="s">
        <v>1968</v>
      </c>
      <c r="M955" s="38">
        <v>38727</v>
      </c>
      <c r="N955" s="3" t="s">
        <v>1250</v>
      </c>
      <c r="O955" s="39">
        <v>41.3</v>
      </c>
      <c r="P955" s="18"/>
    </row>
    <row r="956" spans="2:16" ht="15.6" x14ac:dyDescent="0.3">
      <c r="B956" s="3" t="s">
        <v>2017</v>
      </c>
      <c r="C956" s="38">
        <v>38660</v>
      </c>
      <c r="D956" s="3" t="s">
        <v>1933</v>
      </c>
      <c r="E956" s="39">
        <v>14.3</v>
      </c>
      <c r="F956" s="18"/>
      <c r="G956" s="3" t="s">
        <v>1966</v>
      </c>
      <c r="H956" s="38">
        <v>38768</v>
      </c>
      <c r="I956" s="3" t="s">
        <v>1967</v>
      </c>
      <c r="J956" s="39">
        <v>42</v>
      </c>
      <c r="K956" s="18"/>
      <c r="L956" s="2" t="s">
        <v>2018</v>
      </c>
      <c r="M956" s="38">
        <v>39172</v>
      </c>
      <c r="N956" s="3" t="s">
        <v>1258</v>
      </c>
      <c r="O956" s="39">
        <v>38</v>
      </c>
      <c r="P956" s="18"/>
    </row>
    <row r="957" spans="2:16" ht="15.6" x14ac:dyDescent="0.3">
      <c r="B957" s="3" t="s">
        <v>2019</v>
      </c>
      <c r="C957" s="38">
        <v>38480</v>
      </c>
      <c r="D957" s="3" t="s">
        <v>2020</v>
      </c>
      <c r="E957" s="39"/>
      <c r="F957" s="18"/>
      <c r="G957" s="3" t="s">
        <v>1899</v>
      </c>
      <c r="H957" s="38">
        <v>38159</v>
      </c>
      <c r="I957" s="3" t="s">
        <v>1900</v>
      </c>
      <c r="J957" s="39">
        <v>34</v>
      </c>
      <c r="K957" s="18"/>
      <c r="L957" s="2" t="s">
        <v>1970</v>
      </c>
      <c r="M957" s="38">
        <v>38427</v>
      </c>
      <c r="N957" s="3" t="s">
        <v>1250</v>
      </c>
      <c r="O957" s="39">
        <v>33.299999999999997</v>
      </c>
      <c r="P957" s="18"/>
    </row>
    <row r="958" spans="2:16" ht="15.6" x14ac:dyDescent="0.3">
      <c r="B958" s="3" t="s">
        <v>2021</v>
      </c>
      <c r="C958" s="38">
        <v>38987</v>
      </c>
      <c r="D958" s="3" t="s">
        <v>1348</v>
      </c>
      <c r="E958" s="39"/>
      <c r="F958" s="18"/>
      <c r="G958" s="3" t="s">
        <v>1969</v>
      </c>
      <c r="H958" s="38">
        <v>38417</v>
      </c>
      <c r="I958" s="3" t="s">
        <v>1460</v>
      </c>
      <c r="J958" s="39">
        <v>29</v>
      </c>
      <c r="K958" s="18"/>
      <c r="L958" s="2" t="s">
        <v>1973</v>
      </c>
      <c r="M958" s="38">
        <v>38803</v>
      </c>
      <c r="N958" s="3" t="s">
        <v>1258</v>
      </c>
      <c r="O958" s="39">
        <v>1.3</v>
      </c>
      <c r="P958" s="18"/>
    </row>
    <row r="959" spans="2:16" ht="15.6" x14ac:dyDescent="0.3">
      <c r="B959" s="3" t="s">
        <v>2022</v>
      </c>
      <c r="C959" s="38">
        <v>38325</v>
      </c>
      <c r="D959" s="3" t="s">
        <v>2023</v>
      </c>
      <c r="E959" s="39"/>
      <c r="F959" s="18"/>
      <c r="G959" s="3" t="s">
        <v>1972</v>
      </c>
      <c r="H959" s="38">
        <v>38049</v>
      </c>
      <c r="I959" s="3" t="s">
        <v>1460</v>
      </c>
      <c r="J959" s="39">
        <v>24.7</v>
      </c>
      <c r="K959" s="18"/>
      <c r="L959" s="2" t="s">
        <v>2024</v>
      </c>
      <c r="M959" s="38">
        <v>38476</v>
      </c>
      <c r="N959" s="3" t="s">
        <v>1876</v>
      </c>
      <c r="O959" s="39">
        <v>0.7</v>
      </c>
      <c r="P959" s="18"/>
    </row>
    <row r="960" spans="2:16" ht="15.6" x14ac:dyDescent="0.3">
      <c r="B960" s="3" t="s">
        <v>2025</v>
      </c>
      <c r="C960" s="38">
        <v>38271</v>
      </c>
      <c r="D960" s="3" t="s">
        <v>1606</v>
      </c>
      <c r="E960" s="39"/>
      <c r="F960" s="18"/>
      <c r="G960" s="3" t="s">
        <v>1975</v>
      </c>
      <c r="H960" s="38">
        <v>40041</v>
      </c>
      <c r="I960" s="3" t="s">
        <v>1460</v>
      </c>
      <c r="J960" s="39"/>
      <c r="K960" s="18"/>
      <c r="L960" s="2" t="s">
        <v>2026</v>
      </c>
      <c r="M960" s="38">
        <v>38961</v>
      </c>
      <c r="N960" s="3" t="s">
        <v>1258</v>
      </c>
      <c r="O960" s="39"/>
      <c r="P960" s="18"/>
    </row>
    <row r="961" spans="2:16" ht="15.6" x14ac:dyDescent="0.3">
      <c r="B961" s="3" t="s">
        <v>2027</v>
      </c>
      <c r="C961" s="38">
        <v>38425</v>
      </c>
      <c r="D961" s="3" t="s">
        <v>2028</v>
      </c>
      <c r="E961" s="39"/>
      <c r="F961" s="18"/>
      <c r="G961" s="3" t="s">
        <v>1978</v>
      </c>
      <c r="H961" s="38">
        <v>39431</v>
      </c>
      <c r="I961" s="3" t="s">
        <v>1460</v>
      </c>
      <c r="J961" s="39"/>
      <c r="K961" s="18"/>
      <c r="L961" s="2" t="s">
        <v>2029</v>
      </c>
      <c r="M961" s="38">
        <v>39230</v>
      </c>
      <c r="N961" s="3" t="s">
        <v>1250</v>
      </c>
      <c r="O961" s="39"/>
      <c r="P961" s="18"/>
    </row>
    <row r="962" spans="2:16" ht="15.6" x14ac:dyDescent="0.3">
      <c r="B962" s="3" t="s">
        <v>1939</v>
      </c>
      <c r="C962" s="38">
        <v>38539</v>
      </c>
      <c r="D962" s="3" t="s">
        <v>1668</v>
      </c>
      <c r="E962" s="39"/>
      <c r="F962" s="18"/>
      <c r="G962" s="3" t="s">
        <v>1981</v>
      </c>
      <c r="H962" s="38">
        <v>38070</v>
      </c>
      <c r="I962" s="3" t="s">
        <v>1460</v>
      </c>
      <c r="J962" s="39"/>
      <c r="K962" s="18"/>
      <c r="L962" s="2" t="s">
        <v>1979</v>
      </c>
      <c r="M962" s="38">
        <v>38599</v>
      </c>
      <c r="N962" s="3" t="s">
        <v>1250</v>
      </c>
      <c r="O962" s="39"/>
      <c r="P962" s="18"/>
    </row>
    <row r="963" spans="2:16" ht="15.6" x14ac:dyDescent="0.3">
      <c r="B963" s="3" t="s">
        <v>2030</v>
      </c>
      <c r="C963" s="38">
        <v>38897</v>
      </c>
      <c r="D963" s="3" t="s">
        <v>1712</v>
      </c>
      <c r="E963" s="39"/>
      <c r="F963" s="18"/>
      <c r="G963" s="3" t="s">
        <v>1987</v>
      </c>
      <c r="H963" s="38">
        <v>38387</v>
      </c>
      <c r="I963" s="3" t="s">
        <v>1900</v>
      </c>
      <c r="J963" s="39"/>
      <c r="K963" s="18"/>
      <c r="L963" s="2" t="s">
        <v>1982</v>
      </c>
      <c r="M963" s="38">
        <v>38638</v>
      </c>
      <c r="N963" s="3" t="s">
        <v>1250</v>
      </c>
      <c r="P963" s="18"/>
    </row>
    <row r="964" spans="2:16" ht="15.6" x14ac:dyDescent="0.3">
      <c r="B964" s="3" t="s">
        <v>2031</v>
      </c>
      <c r="C964" s="38">
        <v>38319</v>
      </c>
      <c r="D964" s="3" t="s">
        <v>2028</v>
      </c>
      <c r="E964" s="39"/>
      <c r="F964" s="18"/>
      <c r="G964" s="3" t="s">
        <v>1990</v>
      </c>
      <c r="H964" s="38">
        <v>38112</v>
      </c>
      <c r="I964" s="3" t="s">
        <v>1460</v>
      </c>
      <c r="J964" s="39"/>
      <c r="K964" s="18"/>
      <c r="L964" s="2" t="s">
        <v>1986</v>
      </c>
      <c r="M964" s="38">
        <v>38401</v>
      </c>
      <c r="N964" s="3" t="s">
        <v>1250</v>
      </c>
      <c r="O964" s="39"/>
      <c r="P964" s="18"/>
    </row>
    <row r="965" spans="2:16" ht="15.6" x14ac:dyDescent="0.3">
      <c r="B965" s="3" t="s">
        <v>2032</v>
      </c>
      <c r="C965" s="38">
        <v>38147</v>
      </c>
      <c r="D965" s="3" t="s">
        <v>2033</v>
      </c>
      <c r="E965" s="39"/>
      <c r="F965" s="18"/>
      <c r="G965" s="3" t="s">
        <v>2034</v>
      </c>
      <c r="H965" s="38">
        <v>38565</v>
      </c>
      <c r="J965" s="39"/>
      <c r="K965" s="18"/>
      <c r="L965" s="2" t="s">
        <v>1988</v>
      </c>
      <c r="M965" s="38">
        <v>38080</v>
      </c>
      <c r="N965" s="3" t="s">
        <v>1250</v>
      </c>
      <c r="O965" s="39"/>
      <c r="P965" s="18"/>
    </row>
    <row r="966" spans="2:16" ht="15.6" x14ac:dyDescent="0.3">
      <c r="B966" s="3" t="s">
        <v>2005</v>
      </c>
      <c r="C966" s="38">
        <v>37995</v>
      </c>
      <c r="D966" s="3" t="s">
        <v>1250</v>
      </c>
      <c r="E966" s="39"/>
      <c r="F966" s="18"/>
      <c r="G966" s="3" t="s">
        <v>1992</v>
      </c>
      <c r="H966" s="38">
        <v>39079</v>
      </c>
      <c r="I966" s="3" t="s">
        <v>1460</v>
      </c>
      <c r="J966" s="39"/>
      <c r="K966" s="18"/>
      <c r="L966" s="2" t="s">
        <v>1993</v>
      </c>
      <c r="M966" s="38">
        <v>38866</v>
      </c>
      <c r="N966" s="3" t="s">
        <v>1250</v>
      </c>
      <c r="O966" s="39"/>
      <c r="P966" s="18"/>
    </row>
    <row r="967" spans="2:16" ht="15.6" x14ac:dyDescent="0.3">
      <c r="B967" s="3" t="s">
        <v>2035</v>
      </c>
      <c r="C967" s="38">
        <v>39449</v>
      </c>
      <c r="E967" s="39"/>
      <c r="F967" s="18"/>
      <c r="G967" s="3" t="s">
        <v>2036</v>
      </c>
      <c r="H967" s="38">
        <v>39558</v>
      </c>
      <c r="J967" s="39"/>
      <c r="K967" s="18"/>
      <c r="L967" s="2" t="s">
        <v>1996</v>
      </c>
      <c r="M967" s="38">
        <v>38708</v>
      </c>
      <c r="N967" s="3" t="s">
        <v>1130</v>
      </c>
      <c r="O967" s="39"/>
      <c r="P967" s="18"/>
    </row>
    <row r="968" spans="2:16" ht="15.6" x14ac:dyDescent="0.3">
      <c r="B968" s="3" t="s">
        <v>2037</v>
      </c>
      <c r="C968" s="38"/>
      <c r="E968" s="39"/>
      <c r="F968" s="18"/>
      <c r="G968" s="3" t="s">
        <v>1995</v>
      </c>
      <c r="H968" s="38">
        <v>38265</v>
      </c>
      <c r="I968" s="3" t="s">
        <v>1843</v>
      </c>
      <c r="J968" s="39"/>
      <c r="K968" s="18"/>
      <c r="L968" s="2" t="s">
        <v>2001</v>
      </c>
      <c r="M968" s="38">
        <v>38666</v>
      </c>
      <c r="N968" s="3" t="s">
        <v>1250</v>
      </c>
      <c r="O968" s="39"/>
      <c r="P968" s="18"/>
    </row>
    <row r="969" spans="2:16" ht="15.6" x14ac:dyDescent="0.3">
      <c r="B969" s="3" t="s">
        <v>2038</v>
      </c>
      <c r="C969" s="38"/>
      <c r="E969" s="39"/>
      <c r="F969" s="18"/>
      <c r="G969" s="3" t="s">
        <v>2039</v>
      </c>
      <c r="H969" s="38">
        <v>39580</v>
      </c>
      <c r="J969" s="39"/>
      <c r="K969" s="18"/>
      <c r="L969" s="2" t="s">
        <v>2003</v>
      </c>
      <c r="M969" s="38">
        <v>38605</v>
      </c>
      <c r="N969" s="3" t="s">
        <v>1250</v>
      </c>
      <c r="O969" s="39"/>
      <c r="P969" s="18"/>
    </row>
    <row r="970" spans="2:16" ht="15.6" x14ac:dyDescent="0.3">
      <c r="C970" s="38"/>
      <c r="E970" s="39"/>
      <c r="F970" s="18"/>
      <c r="G970" s="3" t="s">
        <v>2040</v>
      </c>
      <c r="H970" s="38">
        <v>39085</v>
      </c>
      <c r="I970" s="3" t="s">
        <v>1460</v>
      </c>
      <c r="J970" s="39"/>
      <c r="K970" s="18"/>
      <c r="L970" s="2" t="s">
        <v>2041</v>
      </c>
      <c r="M970" s="38">
        <v>39630</v>
      </c>
      <c r="O970" s="39"/>
      <c r="P970" s="18"/>
    </row>
    <row r="971" spans="2:16" ht="15.6" x14ac:dyDescent="0.3">
      <c r="C971" s="38"/>
      <c r="E971" s="39"/>
      <c r="F971" s="18"/>
      <c r="G971" s="3" t="s">
        <v>2000</v>
      </c>
      <c r="J971" s="39"/>
      <c r="K971" s="18"/>
      <c r="L971" s="2" t="s">
        <v>2042</v>
      </c>
      <c r="M971" s="38">
        <v>38894</v>
      </c>
      <c r="N971" s="3" t="s">
        <v>1258</v>
      </c>
      <c r="O971" s="39"/>
      <c r="P971" s="18"/>
    </row>
    <row r="972" spans="2:16" ht="15.6" x14ac:dyDescent="0.3">
      <c r="C972" s="38"/>
      <c r="F972" s="18"/>
      <c r="G972" s="3" t="s">
        <v>2002</v>
      </c>
      <c r="K972" s="18"/>
      <c r="L972" s="2" t="s">
        <v>2043</v>
      </c>
      <c r="M972" s="38">
        <v>39251</v>
      </c>
      <c r="N972" s="3" t="s">
        <v>829</v>
      </c>
      <c r="O972" s="39"/>
      <c r="P972" s="18"/>
    </row>
    <row r="973" spans="2:16" ht="15.6" x14ac:dyDescent="0.3">
      <c r="C973" s="38"/>
      <c r="F973" s="18"/>
      <c r="K973" s="18"/>
      <c r="L973" s="2" t="s">
        <v>2044</v>
      </c>
      <c r="M973" s="38">
        <v>38719</v>
      </c>
      <c r="N973" s="3" t="s">
        <v>1250</v>
      </c>
      <c r="P973" s="18"/>
    </row>
    <row r="974" spans="2:16" ht="15.6" x14ac:dyDescent="0.3">
      <c r="C974" s="38"/>
      <c r="F974" s="18"/>
      <c r="K974" s="18"/>
      <c r="L974" s="2" t="s">
        <v>2045</v>
      </c>
      <c r="M974" s="38">
        <v>39706</v>
      </c>
      <c r="O974" s="39"/>
      <c r="P974" s="18"/>
    </row>
    <row r="975" spans="2:16" ht="15.6" x14ac:dyDescent="0.3">
      <c r="C975" s="38"/>
      <c r="F975" s="18"/>
      <c r="K975" s="18"/>
      <c r="L975" s="2" t="s">
        <v>2007</v>
      </c>
      <c r="M975" s="38"/>
      <c r="P975" s="18"/>
    </row>
    <row r="976" spans="2:16" ht="15.6" x14ac:dyDescent="0.3">
      <c r="C976" s="38"/>
      <c r="F976" s="18"/>
      <c r="K976" s="18"/>
      <c r="L976" s="2" t="s">
        <v>2046</v>
      </c>
      <c r="M976" s="38"/>
      <c r="P976" s="18"/>
    </row>
    <row r="977" spans="2:16" ht="15.6" x14ac:dyDescent="0.3">
      <c r="E977" s="39"/>
      <c r="F977" s="18"/>
      <c r="J977" s="39"/>
      <c r="K977" s="18"/>
      <c r="O977" s="39"/>
      <c r="P977" s="18"/>
    </row>
    <row r="978" spans="2:16" ht="15.6" x14ac:dyDescent="0.3">
      <c r="E978" s="39"/>
      <c r="F978" s="18"/>
      <c r="J978" s="39"/>
      <c r="K978" s="18"/>
      <c r="O978" s="39"/>
      <c r="P978" s="18"/>
    </row>
    <row r="979" spans="2:16" ht="15.6" x14ac:dyDescent="0.3">
      <c r="B979" s="33" t="s">
        <v>2047</v>
      </c>
      <c r="C979" s="34" t="s">
        <v>697</v>
      </c>
      <c r="D979" s="35" t="s">
        <v>698</v>
      </c>
      <c r="E979" s="36" t="s">
        <v>699</v>
      </c>
      <c r="F979" s="16"/>
      <c r="G979" s="33" t="s">
        <v>2048</v>
      </c>
      <c r="H979" s="34" t="s">
        <v>697</v>
      </c>
      <c r="I979" s="35" t="s">
        <v>698</v>
      </c>
      <c r="J979" s="36" t="s">
        <v>699</v>
      </c>
      <c r="K979" s="16"/>
      <c r="L979" s="33" t="s">
        <v>2049</v>
      </c>
      <c r="M979" s="34" t="s">
        <v>697</v>
      </c>
      <c r="N979" s="35" t="s">
        <v>698</v>
      </c>
      <c r="O979" s="36" t="s">
        <v>699</v>
      </c>
      <c r="P979" s="16"/>
    </row>
    <row r="980" spans="2:16" ht="15.6" x14ac:dyDescent="0.3">
      <c r="B980" s="20" t="s">
        <v>66</v>
      </c>
      <c r="C980" s="17"/>
      <c r="D980" s="20"/>
      <c r="E980" s="37">
        <f>SUM(E981:E997)</f>
        <v>93.3</v>
      </c>
      <c r="F980" s="18"/>
      <c r="G980" s="20" t="s">
        <v>68</v>
      </c>
      <c r="H980" s="17"/>
      <c r="I980" s="20"/>
      <c r="J980" s="37">
        <f>SUM(J981:J997)+0.1</f>
        <v>189.70000000000002</v>
      </c>
      <c r="K980" s="18"/>
      <c r="L980" s="20" t="s">
        <v>46</v>
      </c>
      <c r="M980" s="17"/>
      <c r="N980" s="20"/>
      <c r="O980" s="37">
        <f>SUM(O981:O1003)</f>
        <v>479.3</v>
      </c>
      <c r="P980" s="18"/>
    </row>
    <row r="981" spans="2:16" ht="15.6" x14ac:dyDescent="0.3">
      <c r="B981" s="2" t="s">
        <v>2024</v>
      </c>
      <c r="C981" s="38">
        <v>38476</v>
      </c>
      <c r="D981" s="3" t="s">
        <v>1876</v>
      </c>
      <c r="E981" s="39">
        <v>0.7</v>
      </c>
      <c r="F981" s="18"/>
      <c r="G981" s="3" t="s">
        <v>2050</v>
      </c>
      <c r="H981" s="38">
        <v>38443</v>
      </c>
      <c r="I981" s="3" t="s">
        <v>2051</v>
      </c>
      <c r="J981" s="39">
        <v>82.3</v>
      </c>
      <c r="K981" s="18"/>
      <c r="L981" s="3" t="s">
        <v>2052</v>
      </c>
      <c r="M981" s="38">
        <v>39633</v>
      </c>
      <c r="N981" s="3" t="s">
        <v>1304</v>
      </c>
      <c r="O981" s="39">
        <v>153.30000000000001</v>
      </c>
      <c r="P981" s="18"/>
    </row>
    <row r="982" spans="2:16" ht="15.6" x14ac:dyDescent="0.3">
      <c r="B982" s="2" t="s">
        <v>2029</v>
      </c>
      <c r="C982" s="38">
        <v>39230</v>
      </c>
      <c r="D982" s="3" t="s">
        <v>1250</v>
      </c>
      <c r="E982" s="39">
        <v>10</v>
      </c>
      <c r="F982" s="18"/>
      <c r="G982" s="3" t="s">
        <v>1892</v>
      </c>
      <c r="H982" s="38">
        <v>38876</v>
      </c>
      <c r="I982" s="3" t="s">
        <v>1130</v>
      </c>
      <c r="J982" s="39">
        <v>63.3</v>
      </c>
      <c r="K982" s="18"/>
      <c r="L982" s="3" t="s">
        <v>2053</v>
      </c>
      <c r="M982" s="38">
        <v>38574</v>
      </c>
      <c r="N982" s="3" t="s">
        <v>1304</v>
      </c>
      <c r="O982" s="39">
        <v>138.30000000000001</v>
      </c>
      <c r="P982" s="18"/>
    </row>
    <row r="983" spans="2:16" ht="15.6" x14ac:dyDescent="0.3">
      <c r="B983" s="2" t="s">
        <v>1968</v>
      </c>
      <c r="C983" s="38">
        <v>38727</v>
      </c>
      <c r="D983" s="3" t="s">
        <v>1250</v>
      </c>
      <c r="E983" s="39">
        <v>11.3</v>
      </c>
      <c r="F983" s="18"/>
      <c r="G983" s="3" t="s">
        <v>1974</v>
      </c>
      <c r="H983" s="38">
        <v>39142</v>
      </c>
      <c r="I983" s="3" t="s">
        <v>1130</v>
      </c>
      <c r="J983" s="39">
        <v>32.700000000000003</v>
      </c>
      <c r="K983" s="18"/>
      <c r="L983" s="3" t="s">
        <v>2054</v>
      </c>
      <c r="M983" s="38">
        <v>38412</v>
      </c>
      <c r="O983" s="39">
        <v>109.7</v>
      </c>
      <c r="P983" s="18"/>
    </row>
    <row r="984" spans="2:16" ht="15.6" x14ac:dyDescent="0.3">
      <c r="B984" s="2" t="s">
        <v>1970</v>
      </c>
      <c r="C984" s="38">
        <v>38427</v>
      </c>
      <c r="D984" s="3" t="s">
        <v>1250</v>
      </c>
      <c r="E984" s="39">
        <v>33.299999999999997</v>
      </c>
      <c r="F984" s="18"/>
      <c r="G984" s="2" t="s">
        <v>1977</v>
      </c>
      <c r="H984" s="38">
        <v>39142</v>
      </c>
      <c r="I984" s="3" t="s">
        <v>1130</v>
      </c>
      <c r="J984" s="39">
        <v>11.3</v>
      </c>
      <c r="K984" s="18"/>
      <c r="L984" s="3" t="s">
        <v>2055</v>
      </c>
      <c r="M984" s="38">
        <v>39310</v>
      </c>
      <c r="N984" s="3" t="s">
        <v>1304</v>
      </c>
      <c r="O984" s="39">
        <v>61.3</v>
      </c>
      <c r="P984" s="18"/>
    </row>
    <row r="985" spans="2:16" ht="15.6" x14ac:dyDescent="0.3">
      <c r="B985" s="2" t="s">
        <v>2018</v>
      </c>
      <c r="C985" s="38">
        <v>39172</v>
      </c>
      <c r="D985" s="3" t="s">
        <v>1258</v>
      </c>
      <c r="E985" s="39">
        <v>38</v>
      </c>
      <c r="F985" s="18"/>
      <c r="G985" s="3" t="s">
        <v>1983</v>
      </c>
      <c r="H985" s="38">
        <v>38862</v>
      </c>
      <c r="I985" s="3" t="s">
        <v>1130</v>
      </c>
      <c r="J985" s="39"/>
      <c r="K985" s="18"/>
      <c r="L985" s="3" t="s">
        <v>2056</v>
      </c>
      <c r="M985" s="38">
        <v>39160</v>
      </c>
      <c r="N985" s="51"/>
      <c r="O985" s="39">
        <v>16.7</v>
      </c>
      <c r="P985" s="18"/>
    </row>
    <row r="986" spans="2:16" ht="15.6" x14ac:dyDescent="0.3">
      <c r="B986" s="2" t="s">
        <v>1979</v>
      </c>
      <c r="C986" s="38">
        <v>38599</v>
      </c>
      <c r="D986" s="3" t="s">
        <v>1250</v>
      </c>
      <c r="E986" s="39"/>
      <c r="F986" s="18"/>
      <c r="G986" s="3" t="s">
        <v>1994</v>
      </c>
      <c r="H986" s="38">
        <v>38895</v>
      </c>
      <c r="I986" s="3" t="s">
        <v>1130</v>
      </c>
      <c r="J986" s="39"/>
      <c r="K986" s="18"/>
      <c r="L986" s="3" t="s">
        <v>2057</v>
      </c>
      <c r="M986" s="38">
        <v>38487</v>
      </c>
      <c r="O986" s="39"/>
      <c r="P986" s="18"/>
    </row>
    <row r="987" spans="2:16" ht="15.6" x14ac:dyDescent="0.3">
      <c r="B987" s="2" t="s">
        <v>2042</v>
      </c>
      <c r="C987" s="38">
        <v>38894</v>
      </c>
      <c r="D987" s="3" t="s">
        <v>1258</v>
      </c>
      <c r="E987" s="39"/>
      <c r="F987" s="18"/>
      <c r="G987" s="3" t="s">
        <v>2058</v>
      </c>
      <c r="H987" s="38">
        <v>39173</v>
      </c>
      <c r="J987" s="39"/>
      <c r="K987" s="18"/>
      <c r="L987" s="3" t="s">
        <v>2059</v>
      </c>
      <c r="M987" s="38">
        <v>38677</v>
      </c>
      <c r="O987" s="39"/>
      <c r="P987" s="18"/>
    </row>
    <row r="988" spans="2:16" ht="15.6" x14ac:dyDescent="0.3">
      <c r="B988" s="2" t="s">
        <v>1986</v>
      </c>
      <c r="C988" s="38">
        <v>38401</v>
      </c>
      <c r="D988" s="3" t="s">
        <v>1250</v>
      </c>
      <c r="E988" s="39"/>
      <c r="F988" s="18"/>
      <c r="G988" s="3" t="s">
        <v>1989</v>
      </c>
      <c r="H988" s="38">
        <v>38616</v>
      </c>
      <c r="I988" s="3" t="s">
        <v>1130</v>
      </c>
      <c r="J988" s="39"/>
      <c r="K988" s="18"/>
      <c r="L988" s="3" t="s">
        <v>2060</v>
      </c>
      <c r="M988" s="38">
        <v>39406</v>
      </c>
      <c r="O988" s="39"/>
      <c r="P988" s="18"/>
    </row>
    <row r="989" spans="2:16" ht="15.6" x14ac:dyDescent="0.3">
      <c r="B989" s="2" t="s">
        <v>2003</v>
      </c>
      <c r="C989" s="38">
        <v>38605</v>
      </c>
      <c r="D989" s="3" t="s">
        <v>1250</v>
      </c>
      <c r="E989" s="39"/>
      <c r="F989" s="18"/>
      <c r="G989" s="3" t="s">
        <v>1950</v>
      </c>
      <c r="H989" s="38">
        <v>38492</v>
      </c>
      <c r="I989" s="3" t="s">
        <v>1130</v>
      </c>
      <c r="J989" s="39"/>
      <c r="K989" s="18"/>
      <c r="L989" s="3" t="s">
        <v>2061</v>
      </c>
      <c r="M989" s="38">
        <v>38669</v>
      </c>
      <c r="O989" s="39"/>
      <c r="P989" s="18"/>
    </row>
    <row r="990" spans="2:16" ht="15.6" x14ac:dyDescent="0.3">
      <c r="B990" s="2" t="s">
        <v>2001</v>
      </c>
      <c r="C990" s="38">
        <v>38666</v>
      </c>
      <c r="D990" s="3" t="s">
        <v>1250</v>
      </c>
      <c r="E990" s="39"/>
      <c r="F990" s="18"/>
      <c r="G990" s="3" t="s">
        <v>1980</v>
      </c>
      <c r="H990" s="38">
        <v>38644</v>
      </c>
      <c r="I990" s="3" t="s">
        <v>1130</v>
      </c>
      <c r="J990" s="39"/>
      <c r="K990" s="18"/>
      <c r="L990" s="3" t="s">
        <v>2062</v>
      </c>
      <c r="M990" s="38">
        <v>38891</v>
      </c>
      <c r="O990" s="39"/>
      <c r="P990" s="18"/>
    </row>
    <row r="991" spans="2:16" ht="15.6" x14ac:dyDescent="0.3">
      <c r="B991" s="2" t="s">
        <v>1993</v>
      </c>
      <c r="C991" s="38">
        <v>38866</v>
      </c>
      <c r="D991" s="3" t="s">
        <v>1250</v>
      </c>
      <c r="E991" s="39"/>
      <c r="F991" s="18"/>
      <c r="G991" s="3" t="s">
        <v>1997</v>
      </c>
      <c r="H991" s="38">
        <v>39084</v>
      </c>
      <c r="I991" s="3" t="s">
        <v>1130</v>
      </c>
      <c r="J991" s="39"/>
      <c r="K991" s="18"/>
      <c r="L991" s="3" t="s">
        <v>2063</v>
      </c>
      <c r="M991" s="38">
        <v>38668</v>
      </c>
      <c r="O991" s="39"/>
      <c r="P991" s="18"/>
    </row>
    <row r="992" spans="2:16" ht="15.6" x14ac:dyDescent="0.3">
      <c r="B992" s="2" t="s">
        <v>1982</v>
      </c>
      <c r="C992" s="38">
        <v>38638</v>
      </c>
      <c r="D992" s="3" t="s">
        <v>1250</v>
      </c>
      <c r="E992" s="39"/>
      <c r="F992" s="18"/>
      <c r="G992" s="3" t="s">
        <v>1999</v>
      </c>
      <c r="H992" s="38">
        <v>38706</v>
      </c>
      <c r="I992" s="3" t="s">
        <v>1130</v>
      </c>
      <c r="J992" s="39"/>
      <c r="K992" s="18"/>
      <c r="L992" s="3" t="s">
        <v>2064</v>
      </c>
      <c r="M992" s="38">
        <v>39524</v>
      </c>
      <c r="O992" s="39"/>
      <c r="P992" s="18"/>
    </row>
    <row r="993" spans="1:16" ht="15.6" x14ac:dyDescent="0.3">
      <c r="B993" s="3" t="s">
        <v>2065</v>
      </c>
      <c r="C993" s="38">
        <v>39193</v>
      </c>
      <c r="E993" s="39"/>
      <c r="F993" s="18"/>
      <c r="G993" s="3" t="s">
        <v>1937</v>
      </c>
      <c r="H993" s="38">
        <v>39025</v>
      </c>
      <c r="I993" s="3" t="s">
        <v>1130</v>
      </c>
      <c r="J993" s="39"/>
      <c r="K993" s="18"/>
      <c r="L993" s="3" t="s">
        <v>2066</v>
      </c>
      <c r="M993" s="38">
        <v>39450</v>
      </c>
      <c r="O993" s="39"/>
      <c r="P993" s="18"/>
    </row>
    <row r="994" spans="1:16" customFormat="1" ht="15.6" x14ac:dyDescent="0.3">
      <c r="A994" s="29"/>
      <c r="B994" s="3" t="s">
        <v>2067</v>
      </c>
      <c r="C994" s="38">
        <v>38748</v>
      </c>
      <c r="D994" s="3"/>
      <c r="E994" s="39"/>
      <c r="F994" s="18"/>
      <c r="G994" s="3" t="s">
        <v>2068</v>
      </c>
      <c r="H994" s="38">
        <v>39698</v>
      </c>
      <c r="I994" s="3"/>
      <c r="J994" s="39"/>
      <c r="K994" s="18"/>
      <c r="L994" s="3" t="s">
        <v>2069</v>
      </c>
      <c r="M994" s="38">
        <v>39091</v>
      </c>
      <c r="N994" s="3"/>
      <c r="O994" s="39"/>
      <c r="P994" s="18"/>
    </row>
    <row r="995" spans="1:16" customFormat="1" ht="15.6" x14ac:dyDescent="0.3">
      <c r="A995" s="29"/>
      <c r="B995" s="3" t="s">
        <v>2034</v>
      </c>
      <c r="C995" s="38">
        <v>38565</v>
      </c>
      <c r="D995" s="3"/>
      <c r="E995" s="39"/>
      <c r="F995" s="18"/>
      <c r="G995" s="3" t="s">
        <v>2070</v>
      </c>
      <c r="H995" s="38">
        <v>40021</v>
      </c>
      <c r="I995" s="3"/>
      <c r="J995" s="39"/>
      <c r="K995" s="18"/>
      <c r="L995" s="3" t="s">
        <v>2071</v>
      </c>
      <c r="M995" s="38">
        <v>38669</v>
      </c>
      <c r="N995" s="3"/>
      <c r="O995" s="39"/>
      <c r="P995" s="18"/>
    </row>
    <row r="996" spans="1:16" customFormat="1" ht="15.6" x14ac:dyDescent="0.3">
      <c r="A996" s="29"/>
      <c r="B996" s="2" t="s">
        <v>1996</v>
      </c>
      <c r="C996" s="38">
        <v>38708</v>
      </c>
      <c r="D996" s="3" t="s">
        <v>1130</v>
      </c>
      <c r="E996" s="39"/>
      <c r="F996" s="18"/>
      <c r="G996" s="3" t="s">
        <v>2072</v>
      </c>
      <c r="H996" s="38">
        <v>40279</v>
      </c>
      <c r="I996" s="3"/>
      <c r="J996" s="39"/>
      <c r="K996" s="18"/>
      <c r="L996" s="3" t="s">
        <v>2073</v>
      </c>
      <c r="M996" s="38">
        <v>38849</v>
      </c>
      <c r="N996" s="3"/>
      <c r="O996" s="39"/>
      <c r="P996" s="18"/>
    </row>
    <row r="997" spans="1:16" customFormat="1" ht="15.6" x14ac:dyDescent="0.3">
      <c r="A997" s="29"/>
      <c r="B997" s="3" t="s">
        <v>2074</v>
      </c>
      <c r="C997" s="38">
        <v>39325</v>
      </c>
      <c r="D997" s="3"/>
      <c r="E997" s="39"/>
      <c r="F997" s="18"/>
      <c r="G997" s="3" t="s">
        <v>2075</v>
      </c>
      <c r="H997" s="38">
        <v>39661</v>
      </c>
      <c r="I997" s="3"/>
      <c r="J997" s="39"/>
      <c r="K997" s="18"/>
      <c r="L997" s="3" t="s">
        <v>2076</v>
      </c>
      <c r="M997" s="38">
        <v>39075</v>
      </c>
      <c r="N997" s="3"/>
      <c r="O997" s="39"/>
      <c r="P997" s="18"/>
    </row>
    <row r="998" spans="1:16" customFormat="1" ht="15.6" x14ac:dyDescent="0.3">
      <c r="A998" s="29"/>
      <c r="B998" s="3" t="s">
        <v>2077</v>
      </c>
      <c r="C998" s="38">
        <v>39758</v>
      </c>
      <c r="D998" s="3"/>
      <c r="E998" s="39"/>
      <c r="F998" s="18"/>
      <c r="G998" s="3" t="s">
        <v>2008</v>
      </c>
      <c r="H998" s="38"/>
      <c r="I998" s="3"/>
      <c r="J998" s="39"/>
      <c r="K998" s="18"/>
      <c r="L998" s="3" t="s">
        <v>2078</v>
      </c>
      <c r="M998" s="38">
        <v>38607</v>
      </c>
      <c r="N998" s="3"/>
      <c r="O998" s="39"/>
      <c r="P998" s="18"/>
    </row>
    <row r="999" spans="1:16" customFormat="1" ht="15.6" x14ac:dyDescent="0.3">
      <c r="A999" s="29"/>
      <c r="B999" s="3" t="s">
        <v>2079</v>
      </c>
      <c r="C999" s="38">
        <v>39573</v>
      </c>
      <c r="D999" s="3"/>
      <c r="E999" s="30"/>
      <c r="F999" s="18"/>
      <c r="G999" s="3" t="s">
        <v>2010</v>
      </c>
      <c r="H999" s="38"/>
      <c r="I999" s="3"/>
      <c r="J999" s="1"/>
      <c r="K999" s="18"/>
      <c r="L999" s="3" t="s">
        <v>2080</v>
      </c>
      <c r="M999" s="38">
        <v>38540</v>
      </c>
      <c r="N999" s="3"/>
      <c r="O999" s="1"/>
      <c r="P999" s="18"/>
    </row>
    <row r="1000" spans="1:16" customFormat="1" ht="15.6" x14ac:dyDescent="0.3">
      <c r="A1000" s="29"/>
      <c r="B1000" s="2" t="s">
        <v>2081</v>
      </c>
      <c r="C1000" s="1"/>
      <c r="D1000" s="3"/>
      <c r="E1000" s="39"/>
      <c r="F1000" s="18"/>
      <c r="G1000" s="3"/>
      <c r="H1000" s="38"/>
      <c r="I1000" s="3"/>
      <c r="J1000" s="1"/>
      <c r="K1000" s="18"/>
      <c r="L1000" s="3" t="s">
        <v>2082</v>
      </c>
      <c r="M1000" s="38"/>
      <c r="N1000" s="3"/>
      <c r="O1000" s="1"/>
      <c r="P1000" s="18"/>
    </row>
    <row r="1001" spans="1:16" customFormat="1" ht="15.6" x14ac:dyDescent="0.3">
      <c r="A1001" s="29"/>
      <c r="B1001" s="3" t="s">
        <v>2083</v>
      </c>
      <c r="C1001" s="1"/>
      <c r="D1001" s="3"/>
      <c r="E1001" s="39"/>
      <c r="F1001" s="18"/>
      <c r="G1001" s="3"/>
      <c r="H1001" s="38"/>
      <c r="I1001" s="3"/>
      <c r="J1001" s="1"/>
      <c r="K1001" s="18"/>
      <c r="L1001" s="3" t="s">
        <v>2084</v>
      </c>
      <c r="M1001" s="38"/>
      <c r="N1001" s="3"/>
      <c r="O1001" s="1"/>
      <c r="P1001" s="18"/>
    </row>
    <row r="1002" spans="1:16" customFormat="1" ht="15.6" x14ac:dyDescent="0.3">
      <c r="A1002" s="29"/>
      <c r="B1002" s="3"/>
      <c r="C1002" s="38"/>
      <c r="D1002" s="3"/>
      <c r="E1002" s="30"/>
      <c r="F1002" s="18"/>
      <c r="G1002" s="3"/>
      <c r="H1002" s="38"/>
      <c r="I1002" s="3"/>
      <c r="J1002" s="1"/>
      <c r="K1002" s="18"/>
      <c r="L1002" s="3"/>
      <c r="M1002" s="38"/>
      <c r="N1002" s="3"/>
      <c r="O1002" s="1"/>
      <c r="P1002" s="18"/>
    </row>
    <row r="1003" spans="1:16" customFormat="1" ht="15.6" x14ac:dyDescent="0.3">
      <c r="A1003" s="29"/>
      <c r="B1003" s="3"/>
      <c r="C1003" s="38"/>
      <c r="D1003" s="3"/>
      <c r="E1003" s="30"/>
      <c r="F1003" s="18"/>
      <c r="G1003" s="3"/>
      <c r="H1003" s="38"/>
      <c r="I1003" s="3"/>
      <c r="J1003" s="1"/>
      <c r="K1003" s="18"/>
      <c r="L1003" s="3"/>
      <c r="M1003" s="38"/>
      <c r="N1003" s="3"/>
      <c r="O1003" s="1"/>
      <c r="P1003" s="18"/>
    </row>
    <row r="1004" spans="1:16" customFormat="1" ht="15.6" x14ac:dyDescent="0.3">
      <c r="A1004" s="29"/>
      <c r="B1004" s="33" t="s">
        <v>2085</v>
      </c>
      <c r="C1004" s="34" t="s">
        <v>697</v>
      </c>
      <c r="D1004" s="35" t="s">
        <v>698</v>
      </c>
      <c r="E1004" s="36" t="s">
        <v>699</v>
      </c>
      <c r="F1004" s="16"/>
      <c r="G1004" s="33" t="s">
        <v>2086</v>
      </c>
      <c r="H1004" s="34" t="s">
        <v>697</v>
      </c>
      <c r="I1004" s="35" t="s">
        <v>698</v>
      </c>
      <c r="J1004" s="36" t="s">
        <v>699</v>
      </c>
      <c r="K1004" s="16"/>
      <c r="L1004" s="33" t="s">
        <v>2087</v>
      </c>
      <c r="M1004" s="34" t="s">
        <v>697</v>
      </c>
      <c r="N1004" s="35" t="s">
        <v>698</v>
      </c>
      <c r="O1004" s="36" t="s">
        <v>699</v>
      </c>
      <c r="P1004" s="16"/>
    </row>
    <row r="1005" spans="1:16" customFormat="1" ht="15.6" x14ac:dyDescent="0.3">
      <c r="A1005" s="29"/>
      <c r="B1005" s="20" t="s">
        <v>68</v>
      </c>
      <c r="C1005" s="17"/>
      <c r="D1005" s="20"/>
      <c r="E1005" s="37">
        <f>SUM(E1006:E1021)</f>
        <v>11.3</v>
      </c>
      <c r="F1005" s="18"/>
      <c r="G1005" s="20" t="s">
        <v>68</v>
      </c>
      <c r="H1005" s="17"/>
      <c r="I1005" s="20"/>
      <c r="J1005" s="37">
        <f>SUM(J1006:J1021)</f>
        <v>0</v>
      </c>
      <c r="K1005" s="18"/>
      <c r="L1005" s="20" t="s">
        <v>57</v>
      </c>
      <c r="M1005" s="17"/>
      <c r="N1005" s="20"/>
      <c r="O1005" s="37">
        <f>SUM(O1006:O1021)</f>
        <v>48.7</v>
      </c>
      <c r="P1005" s="18"/>
    </row>
    <row r="1006" spans="1:16" customFormat="1" ht="15.6" x14ac:dyDescent="0.3">
      <c r="A1006" s="29"/>
      <c r="B1006" s="3" t="s">
        <v>1977</v>
      </c>
      <c r="C1006" s="38">
        <v>39142</v>
      </c>
      <c r="D1006" s="3" t="s">
        <v>1130</v>
      </c>
      <c r="E1006" s="39">
        <v>11.3</v>
      </c>
      <c r="F1006" s="18"/>
      <c r="G1006" s="3" t="s">
        <v>2088</v>
      </c>
      <c r="H1006" s="38">
        <v>39359</v>
      </c>
      <c r="I1006" s="3"/>
      <c r="J1006" s="1"/>
      <c r="K1006" s="18"/>
      <c r="L1006" s="3" t="s">
        <v>2089</v>
      </c>
      <c r="M1006" s="38">
        <v>39436</v>
      </c>
      <c r="N1006" s="3"/>
      <c r="O1006" s="1">
        <v>48.7</v>
      </c>
      <c r="P1006" s="18"/>
    </row>
    <row r="1007" spans="1:16" customFormat="1" ht="15.6" x14ac:dyDescent="0.3">
      <c r="A1007" s="29"/>
      <c r="B1007" s="3" t="s">
        <v>2090</v>
      </c>
      <c r="C1007" s="38">
        <v>40593</v>
      </c>
      <c r="D1007" s="3"/>
      <c r="E1007" s="39"/>
      <c r="F1007" s="18"/>
      <c r="G1007" s="3" t="s">
        <v>2091</v>
      </c>
      <c r="H1007" s="38">
        <v>38953</v>
      </c>
      <c r="I1007" s="3"/>
      <c r="J1007" s="1"/>
      <c r="K1007" s="18"/>
      <c r="L1007" s="3" t="s">
        <v>2092</v>
      </c>
      <c r="M1007" s="38">
        <v>38952</v>
      </c>
      <c r="N1007" s="3" t="s">
        <v>1429</v>
      </c>
      <c r="O1007" s="1"/>
      <c r="P1007" s="18"/>
    </row>
    <row r="1008" spans="1:16" customFormat="1" ht="15.6" x14ac:dyDescent="0.3">
      <c r="A1008" s="29"/>
      <c r="B1008" s="3" t="s">
        <v>1994</v>
      </c>
      <c r="C1008" s="38">
        <v>38895</v>
      </c>
      <c r="D1008" s="3" t="s">
        <v>1130</v>
      </c>
      <c r="E1008" s="39"/>
      <c r="F1008" s="18"/>
      <c r="G1008" s="3" t="s">
        <v>2093</v>
      </c>
      <c r="H1008" s="38">
        <v>39544</v>
      </c>
      <c r="I1008" s="3"/>
      <c r="J1008" s="1"/>
      <c r="K1008" s="18"/>
      <c r="L1008" s="3" t="s">
        <v>1992</v>
      </c>
      <c r="M1008" s="38">
        <v>39079</v>
      </c>
      <c r="N1008" s="3"/>
      <c r="O1008" s="1"/>
      <c r="P1008" s="18"/>
    </row>
    <row r="1009" spans="1:16" customFormat="1" ht="15.6" x14ac:dyDescent="0.3">
      <c r="A1009" s="29"/>
      <c r="B1009" s="3" t="s">
        <v>2094</v>
      </c>
      <c r="C1009" s="38">
        <v>39483</v>
      </c>
      <c r="D1009" s="3"/>
      <c r="E1009" s="39"/>
      <c r="F1009" s="18"/>
      <c r="G1009" s="3" t="s">
        <v>2095</v>
      </c>
      <c r="H1009" s="38">
        <v>39180</v>
      </c>
      <c r="I1009" s="3"/>
      <c r="J1009" s="1"/>
      <c r="K1009" s="18"/>
      <c r="L1009" s="3" t="s">
        <v>2096</v>
      </c>
      <c r="M1009" s="38">
        <v>39317</v>
      </c>
      <c r="N1009" s="3"/>
      <c r="O1009" s="1"/>
      <c r="P1009" s="18"/>
    </row>
    <row r="1010" spans="1:16" customFormat="1" ht="15.6" x14ac:dyDescent="0.3">
      <c r="A1010" s="29"/>
      <c r="B1010" s="3" t="s">
        <v>2097</v>
      </c>
      <c r="C1010" s="38">
        <v>39744</v>
      </c>
      <c r="D1010" s="3"/>
      <c r="E1010" s="39"/>
      <c r="F1010" s="18"/>
      <c r="G1010" s="3" t="s">
        <v>2098</v>
      </c>
      <c r="H1010" s="38">
        <v>39983</v>
      </c>
      <c r="I1010" s="3"/>
      <c r="J1010" s="1"/>
      <c r="K1010" s="18"/>
      <c r="L1010" s="3" t="s">
        <v>2099</v>
      </c>
      <c r="M1010" s="38">
        <v>39044</v>
      </c>
      <c r="N1010" s="3" t="s">
        <v>829</v>
      </c>
      <c r="O1010" s="1"/>
      <c r="P1010" s="18"/>
    </row>
    <row r="1011" spans="1:16" customFormat="1" ht="15.6" x14ac:dyDescent="0.3">
      <c r="A1011" s="29"/>
      <c r="B1011" s="3" t="s">
        <v>1983</v>
      </c>
      <c r="C1011" s="38">
        <v>38862</v>
      </c>
      <c r="D1011" s="3" t="s">
        <v>1130</v>
      </c>
      <c r="E1011" s="39"/>
      <c r="F1011" s="18"/>
      <c r="G1011" s="3" t="s">
        <v>2100</v>
      </c>
      <c r="H1011" s="38">
        <v>39878</v>
      </c>
      <c r="I1011" s="3"/>
      <c r="J1011" s="1"/>
      <c r="K1011" s="18"/>
      <c r="L1011" s="3" t="s">
        <v>2101</v>
      </c>
      <c r="M1011" s="38">
        <v>39014</v>
      </c>
      <c r="N1011" s="3" t="s">
        <v>1429</v>
      </c>
      <c r="O1011" s="1"/>
      <c r="P1011" s="18"/>
    </row>
    <row r="1012" spans="1:16" customFormat="1" ht="15.6" x14ac:dyDescent="0.3">
      <c r="A1012" s="29"/>
      <c r="B1012" s="3" t="s">
        <v>2102</v>
      </c>
      <c r="C1012" s="38">
        <v>39552</v>
      </c>
      <c r="D1012" s="3"/>
      <c r="E1012" s="39"/>
      <c r="F1012" s="18"/>
      <c r="G1012" s="3" t="s">
        <v>2103</v>
      </c>
      <c r="H1012" s="38">
        <v>39782</v>
      </c>
      <c r="I1012" s="3"/>
      <c r="J1012" s="1"/>
      <c r="K1012" s="18"/>
      <c r="L1012" s="3" t="s">
        <v>2104</v>
      </c>
      <c r="M1012" s="38">
        <v>39355</v>
      </c>
      <c r="N1012" s="3" t="s">
        <v>1335</v>
      </c>
      <c r="O1012" s="1"/>
      <c r="P1012" s="18"/>
    </row>
    <row r="1013" spans="1:16" customFormat="1" ht="15.6" x14ac:dyDescent="0.3">
      <c r="A1013" s="29"/>
      <c r="B1013" s="3" t="s">
        <v>2105</v>
      </c>
      <c r="C1013" s="38">
        <v>39631</v>
      </c>
      <c r="D1013" s="3"/>
      <c r="E1013" s="39"/>
      <c r="F1013" s="18"/>
      <c r="G1013" s="3" t="s">
        <v>2106</v>
      </c>
      <c r="H1013" s="38">
        <v>40301</v>
      </c>
      <c r="I1013" s="3"/>
      <c r="J1013" s="1"/>
      <c r="K1013" s="18"/>
      <c r="L1013" s="3" t="s">
        <v>2107</v>
      </c>
      <c r="M1013" s="38">
        <v>38883</v>
      </c>
      <c r="N1013" s="3"/>
      <c r="O1013" s="1"/>
      <c r="P1013" s="18"/>
    </row>
    <row r="1014" spans="1:16" customFormat="1" ht="15.6" x14ac:dyDescent="0.3">
      <c r="A1014" s="29"/>
      <c r="B1014" s="3" t="s">
        <v>2108</v>
      </c>
      <c r="C1014" s="38">
        <v>40441</v>
      </c>
      <c r="D1014" s="3"/>
      <c r="E1014" s="39"/>
      <c r="F1014" s="18"/>
      <c r="G1014" s="3" t="s">
        <v>2109</v>
      </c>
      <c r="H1014" s="38">
        <v>38815</v>
      </c>
      <c r="I1014" s="3"/>
      <c r="J1014" s="1"/>
      <c r="K1014" s="18"/>
      <c r="L1014" s="3" t="s">
        <v>2110</v>
      </c>
      <c r="M1014" s="38">
        <v>38921</v>
      </c>
      <c r="N1014" s="3" t="s">
        <v>1429</v>
      </c>
      <c r="O1014" s="1"/>
      <c r="P1014" s="18"/>
    </row>
    <row r="1015" spans="1:16" ht="15.6" x14ac:dyDescent="0.3">
      <c r="B1015" s="3" t="s">
        <v>2070</v>
      </c>
      <c r="C1015" s="38">
        <v>40021</v>
      </c>
      <c r="E1015" s="39"/>
      <c r="F1015" s="18"/>
      <c r="G1015" s="3" t="s">
        <v>2111</v>
      </c>
      <c r="H1015" s="38">
        <v>38875</v>
      </c>
      <c r="I1015" s="3" t="s">
        <v>1646</v>
      </c>
      <c r="K1015" s="18"/>
      <c r="L1015" s="3" t="s">
        <v>2112</v>
      </c>
      <c r="M1015" s="38">
        <v>39124</v>
      </c>
      <c r="P1015" s="18"/>
    </row>
    <row r="1016" spans="1:16" ht="15.6" x14ac:dyDescent="0.3">
      <c r="B1016" s="3" t="s">
        <v>2113</v>
      </c>
      <c r="C1016" s="38">
        <v>39520</v>
      </c>
      <c r="E1016" s="39"/>
      <c r="F1016" s="18"/>
      <c r="G1016" s="3" t="s">
        <v>2114</v>
      </c>
      <c r="H1016" s="38">
        <v>39443</v>
      </c>
      <c r="K1016" s="18"/>
      <c r="L1016" s="3" t="s">
        <v>2115</v>
      </c>
      <c r="M1016" s="38">
        <v>38827</v>
      </c>
      <c r="P1016" s="18"/>
    </row>
    <row r="1017" spans="1:16" ht="15.6" x14ac:dyDescent="0.3">
      <c r="B1017" s="3" t="s">
        <v>2116</v>
      </c>
      <c r="C1017" s="38">
        <v>40196</v>
      </c>
      <c r="E1017" s="39"/>
      <c r="F1017" s="18"/>
      <c r="G1017" s="3" t="s">
        <v>2117</v>
      </c>
      <c r="H1017" s="38">
        <v>40445</v>
      </c>
      <c r="K1017" s="18"/>
      <c r="L1017" s="3" t="s">
        <v>2118</v>
      </c>
      <c r="M1017" s="38">
        <v>40004</v>
      </c>
      <c r="P1017" s="18"/>
    </row>
    <row r="1018" spans="1:16" ht="15.6" x14ac:dyDescent="0.3">
      <c r="B1018" s="2" t="s">
        <v>2119</v>
      </c>
      <c r="C1018" s="38">
        <v>40692</v>
      </c>
      <c r="E1018" s="39"/>
      <c r="F1018" s="18"/>
      <c r="G1018" s="3" t="s">
        <v>2120</v>
      </c>
      <c r="H1018" s="38">
        <v>40260</v>
      </c>
      <c r="K1018" s="18"/>
      <c r="L1018" s="3" t="s">
        <v>2121</v>
      </c>
      <c r="M1018" s="38">
        <v>39652</v>
      </c>
      <c r="P1018" s="18"/>
    </row>
    <row r="1019" spans="1:16" ht="15.6" x14ac:dyDescent="0.3">
      <c r="B1019" s="3" t="s">
        <v>2122</v>
      </c>
      <c r="C1019" s="38">
        <v>39458</v>
      </c>
      <c r="E1019" s="39"/>
      <c r="F1019" s="18"/>
      <c r="G1019" s="3" t="s">
        <v>2123</v>
      </c>
      <c r="H1019" s="38">
        <v>40160</v>
      </c>
      <c r="K1019" s="18"/>
      <c r="L1019" s="3" t="s">
        <v>2124</v>
      </c>
      <c r="M1019" s="38">
        <v>39521</v>
      </c>
      <c r="P1019" s="18"/>
    </row>
    <row r="1020" spans="1:16" ht="15.6" x14ac:dyDescent="0.3">
      <c r="B1020" s="3" t="s">
        <v>2058</v>
      </c>
      <c r="C1020" s="38">
        <v>39173</v>
      </c>
      <c r="E1020" s="39"/>
      <c r="F1020" s="18"/>
      <c r="G1020" s="3" t="s">
        <v>2125</v>
      </c>
      <c r="H1020" s="38">
        <v>40385</v>
      </c>
      <c r="K1020" s="18"/>
      <c r="L1020" s="3" t="s">
        <v>2126</v>
      </c>
      <c r="M1020" s="38">
        <v>40412</v>
      </c>
      <c r="P1020" s="18"/>
    </row>
    <row r="1021" spans="1:16" ht="15.6" x14ac:dyDescent="0.3">
      <c r="B1021" s="3" t="s">
        <v>2068</v>
      </c>
      <c r="C1021" s="38">
        <v>39698</v>
      </c>
      <c r="E1021" s="39"/>
      <c r="F1021" s="18"/>
      <c r="G1021" s="3" t="s">
        <v>2127</v>
      </c>
      <c r="H1021" s="38">
        <v>39956</v>
      </c>
      <c r="K1021" s="18"/>
      <c r="L1021" s="3" t="s">
        <v>2128</v>
      </c>
      <c r="M1021" s="38">
        <v>39605</v>
      </c>
      <c r="P1021" s="18"/>
    </row>
    <row r="1022" spans="1:16" ht="15.6" x14ac:dyDescent="0.3">
      <c r="B1022" s="3" t="s">
        <v>2008</v>
      </c>
      <c r="C1022" s="38"/>
      <c r="E1022" s="39"/>
      <c r="F1022" s="18"/>
      <c r="G1022" s="3" t="s">
        <v>2129</v>
      </c>
      <c r="H1022" s="38"/>
      <c r="K1022" s="18"/>
      <c r="L1022" s="3" t="s">
        <v>2130</v>
      </c>
      <c r="M1022" s="38"/>
      <c r="P1022" s="18"/>
    </row>
    <row r="1023" spans="1:16" ht="15.6" x14ac:dyDescent="0.3">
      <c r="B1023" s="3" t="s">
        <v>2010</v>
      </c>
      <c r="C1023" s="38"/>
      <c r="F1023" s="18"/>
      <c r="G1023" s="3" t="s">
        <v>2131</v>
      </c>
      <c r="H1023" s="38">
        <v>40154</v>
      </c>
      <c r="K1023" s="18"/>
      <c r="L1023" s="3" t="s">
        <v>2132</v>
      </c>
      <c r="M1023" s="38"/>
      <c r="P1023" s="18"/>
    </row>
    <row r="1024" spans="1:16" ht="15.6" x14ac:dyDescent="0.3">
      <c r="C1024" s="38"/>
      <c r="F1024" s="18"/>
      <c r="G1024" s="3" t="s">
        <v>2133</v>
      </c>
      <c r="H1024" s="38">
        <v>40385</v>
      </c>
      <c r="K1024" s="18"/>
      <c r="M1024" s="38"/>
      <c r="P1024" s="18"/>
    </row>
    <row r="1025" spans="7:8" ht="15" customHeight="1" x14ac:dyDescent="0.3">
      <c r="G1025" s="3" t="s">
        <v>2134</v>
      </c>
    </row>
    <row r="1026" spans="7:8" ht="15" customHeight="1" x14ac:dyDescent="0.3">
      <c r="G1026" s="3" t="s">
        <v>2135</v>
      </c>
    </row>
    <row r="1030" spans="7:8" ht="15" customHeight="1" x14ac:dyDescent="0.3">
      <c r="G1030" s="52"/>
      <c r="H1030" s="53"/>
    </row>
    <row r="1031" spans="7:8" ht="15" customHeight="1" x14ac:dyDescent="0.3">
      <c r="G1031" s="52"/>
      <c r="H1031" s="53"/>
    </row>
    <row r="1032" spans="7:8" ht="15" customHeight="1" x14ac:dyDescent="0.3">
      <c r="G1032" s="52"/>
      <c r="H1032" s="53"/>
    </row>
    <row r="1033" spans="7:8" ht="15" customHeight="1" x14ac:dyDescent="0.3">
      <c r="G1033" s="52"/>
      <c r="H1033" s="53"/>
    </row>
    <row r="1034" spans="7:8" ht="15" customHeight="1" x14ac:dyDescent="0.3">
      <c r="G1034" s="52"/>
      <c r="H1034" s="53"/>
    </row>
    <row r="1035" spans="7:8" ht="15" customHeight="1" x14ac:dyDescent="0.3">
      <c r="G1035" s="52"/>
      <c r="H1035" s="53"/>
    </row>
    <row r="1036" spans="7:8" ht="15" customHeight="1" x14ac:dyDescent="0.3">
      <c r="G1036" s="52"/>
      <c r="H1036" s="53"/>
    </row>
    <row r="1037" spans="7:8" ht="15" customHeight="1" x14ac:dyDescent="0.3">
      <c r="G1037" s="52"/>
      <c r="H1037" s="53"/>
    </row>
    <row r="1038" spans="7:8" ht="15" customHeight="1" x14ac:dyDescent="0.3">
      <c r="G1038" s="52"/>
      <c r="H1038" s="53"/>
    </row>
    <row r="1039" spans="7:8" ht="15" customHeight="1" x14ac:dyDescent="0.3">
      <c r="G1039" s="52"/>
      <c r="H1039" s="53"/>
    </row>
    <row r="1040" spans="7:8" ht="15" customHeight="1" x14ac:dyDescent="0.3">
      <c r="G1040" s="52"/>
      <c r="H1040" s="53"/>
    </row>
    <row r="1041" spans="7:8" ht="15" customHeight="1" x14ac:dyDescent="0.3">
      <c r="G1041" s="52"/>
      <c r="H1041" s="53"/>
    </row>
    <row r="1042" spans="7:8" ht="15" customHeight="1" x14ac:dyDescent="0.3">
      <c r="G1042" s="52"/>
      <c r="H1042" s="53"/>
    </row>
    <row r="1043" spans="7:8" ht="15" customHeight="1" x14ac:dyDescent="0.3">
      <c r="G1043" s="52"/>
      <c r="H1043" s="53"/>
    </row>
    <row r="1044" spans="7:8" ht="15" customHeight="1" x14ac:dyDescent="0.3">
      <c r="G1044" s="52"/>
      <c r="H1044" s="53"/>
    </row>
    <row r="1045" spans="7:8" ht="15" customHeight="1" x14ac:dyDescent="0.3">
      <c r="G1045" s="52"/>
      <c r="H1045" s="53"/>
    </row>
    <row r="1046" spans="7:8" ht="15" customHeight="1" x14ac:dyDescent="0.3">
      <c r="G1046" s="52"/>
      <c r="H1046" s="53"/>
    </row>
    <row r="1047" spans="7:8" ht="15" customHeight="1" x14ac:dyDescent="0.3">
      <c r="G1047" s="52"/>
      <c r="H1047" s="53"/>
    </row>
    <row r="1048" spans="7:8" ht="15" customHeight="1" x14ac:dyDescent="0.3">
      <c r="G1048" s="52"/>
      <c r="H1048" s="53"/>
    </row>
    <row r="1049" spans="7:8" ht="15" customHeight="1" x14ac:dyDescent="0.3">
      <c r="G1049" s="52"/>
      <c r="H1049" s="53"/>
    </row>
    <row r="1050" spans="7:8" ht="15" customHeight="1" x14ac:dyDescent="0.3">
      <c r="G1050" s="52"/>
      <c r="H1050" s="53"/>
    </row>
    <row r="1051" spans="7:8" ht="15" customHeight="1" x14ac:dyDescent="0.3">
      <c r="G1051" s="52"/>
      <c r="H1051" s="53"/>
    </row>
    <row r="1052" spans="7:8" ht="15" customHeight="1" x14ac:dyDescent="0.3">
      <c r="G1052" s="52"/>
      <c r="H1052" s="53"/>
    </row>
    <row r="1053" spans="7:8" ht="15" customHeight="1" x14ac:dyDescent="0.3">
      <c r="G1053" s="52"/>
      <c r="H1053" s="53"/>
    </row>
    <row r="1054" spans="7:8" ht="15" customHeight="1" x14ac:dyDescent="0.3">
      <c r="G1054" s="52"/>
      <c r="H1054" s="53"/>
    </row>
    <row r="1055" spans="7:8" ht="15" customHeight="1" x14ac:dyDescent="0.3">
      <c r="G1055" s="52"/>
      <c r="H1055" s="53"/>
    </row>
    <row r="1056" spans="7:8" ht="15" customHeight="1" x14ac:dyDescent="0.3">
      <c r="G1056" s="52"/>
      <c r="H1056" s="53"/>
    </row>
    <row r="1057" spans="7:8" ht="15" customHeight="1" x14ac:dyDescent="0.3">
      <c r="G1057" s="52"/>
      <c r="H1057" s="53"/>
    </row>
    <row r="1058" spans="7:8" ht="15" customHeight="1" x14ac:dyDescent="0.3">
      <c r="G1058" s="52"/>
      <c r="H1058" s="53"/>
    </row>
    <row r="1059" spans="7:8" ht="15" customHeight="1" x14ac:dyDescent="0.3">
      <c r="G1059" s="52"/>
      <c r="H1059" s="53"/>
    </row>
    <row r="1060" spans="7:8" ht="15" customHeight="1" x14ac:dyDescent="0.3">
      <c r="G1060" s="52"/>
      <c r="H1060" s="53"/>
    </row>
    <row r="1061" spans="7:8" ht="15" customHeight="1" x14ac:dyDescent="0.3">
      <c r="G1061" s="52"/>
      <c r="H1061" s="53"/>
    </row>
    <row r="1062" spans="7:8" ht="15" customHeight="1" x14ac:dyDescent="0.3">
      <c r="G1062" s="52"/>
      <c r="H1062" s="53"/>
    </row>
    <row r="1063" spans="7:8" ht="15" customHeight="1" x14ac:dyDescent="0.3">
      <c r="G1063" s="52"/>
      <c r="H1063" s="53"/>
    </row>
    <row r="1064" spans="7:8" ht="15" customHeight="1" x14ac:dyDescent="0.3">
      <c r="G1064" s="52"/>
      <c r="H1064" s="53"/>
    </row>
    <row r="1065" spans="7:8" ht="15" customHeight="1" x14ac:dyDescent="0.3">
      <c r="G1065" s="52"/>
      <c r="H1065" s="53"/>
    </row>
    <row r="1066" spans="7:8" ht="15" customHeight="1" x14ac:dyDescent="0.3">
      <c r="G1066" s="52"/>
      <c r="H1066" s="53"/>
    </row>
    <row r="1067" spans="7:8" ht="15" customHeight="1" x14ac:dyDescent="0.3">
      <c r="G1067" s="52"/>
      <c r="H1067" s="53"/>
    </row>
    <row r="1068" spans="7:8" ht="15" customHeight="1" x14ac:dyDescent="0.3">
      <c r="G1068" s="52"/>
      <c r="H1068" s="53"/>
    </row>
    <row r="1069" spans="7:8" ht="15" customHeight="1" x14ac:dyDescent="0.3">
      <c r="G1069" s="52"/>
      <c r="H1069" s="53"/>
    </row>
    <row r="1070" spans="7:8" ht="15" customHeight="1" x14ac:dyDescent="0.3">
      <c r="G1070" s="52"/>
      <c r="H1070" s="53"/>
    </row>
    <row r="1071" spans="7:8" ht="15" customHeight="1" x14ac:dyDescent="0.3">
      <c r="G1071" s="52"/>
      <c r="H1071" s="53"/>
    </row>
    <row r="1072" spans="7:8" ht="15" customHeight="1" x14ac:dyDescent="0.3">
      <c r="G1072" s="52"/>
      <c r="H1072" s="53"/>
    </row>
    <row r="1073" spans="7:8" ht="15" customHeight="1" x14ac:dyDescent="0.3">
      <c r="G1073" s="52"/>
      <c r="H1073" s="53"/>
    </row>
    <row r="1074" spans="7:8" ht="15" customHeight="1" x14ac:dyDescent="0.3">
      <c r="G1074" s="52"/>
      <c r="H1074" s="53"/>
    </row>
    <row r="1075" spans="7:8" ht="15" customHeight="1" x14ac:dyDescent="0.3">
      <c r="G1075" s="52"/>
      <c r="H1075" s="53"/>
    </row>
    <row r="1076" spans="7:8" ht="15" customHeight="1" x14ac:dyDescent="0.3">
      <c r="G1076" s="52"/>
      <c r="H1076" s="53"/>
    </row>
    <row r="1077" spans="7:8" ht="15" customHeight="1" x14ac:dyDescent="0.3">
      <c r="G1077" s="52"/>
      <c r="H1077" s="53"/>
    </row>
    <row r="1078" spans="7:8" ht="15" customHeight="1" x14ac:dyDescent="0.3">
      <c r="G1078" s="52"/>
      <c r="H1078" s="53"/>
    </row>
    <row r="1079" spans="7:8" ht="15" customHeight="1" x14ac:dyDescent="0.3">
      <c r="G1079" s="52"/>
      <c r="H1079" s="53"/>
    </row>
    <row r="1080" spans="7:8" ht="15" customHeight="1" x14ac:dyDescent="0.3">
      <c r="G1080" s="52"/>
      <c r="H1080" s="53"/>
    </row>
    <row r="1081" spans="7:8" ht="15" customHeight="1" x14ac:dyDescent="0.3">
      <c r="G1081" s="52"/>
      <c r="H1081" s="53"/>
    </row>
    <row r="1082" spans="7:8" ht="15" customHeight="1" x14ac:dyDescent="0.3">
      <c r="G1082" s="52"/>
      <c r="H1082" s="53"/>
    </row>
    <row r="1083" spans="7:8" ht="15" customHeight="1" x14ac:dyDescent="0.3">
      <c r="G1083" s="52"/>
      <c r="H1083" s="53"/>
    </row>
    <row r="1084" spans="7:8" ht="15" customHeight="1" x14ac:dyDescent="0.3">
      <c r="G1084" s="52"/>
      <c r="H1084" s="53"/>
    </row>
    <row r="1085" spans="7:8" ht="15" customHeight="1" x14ac:dyDescent="0.3">
      <c r="G1085" s="52"/>
      <c r="H1085" s="53"/>
    </row>
    <row r="1086" spans="7:8" ht="15" customHeight="1" x14ac:dyDescent="0.3">
      <c r="G1086" s="52"/>
      <c r="H1086" s="53"/>
    </row>
    <row r="1087" spans="7:8" ht="15" customHeight="1" x14ac:dyDescent="0.3">
      <c r="G1087" s="52"/>
      <c r="H1087" s="53"/>
    </row>
    <row r="1088" spans="7:8" ht="15" customHeight="1" x14ac:dyDescent="0.3">
      <c r="G1088" s="52"/>
      <c r="H1088" s="53"/>
    </row>
    <row r="1089" spans="7:8" ht="15" customHeight="1" x14ac:dyDescent="0.3">
      <c r="G1089" s="52"/>
      <c r="H1089" s="53"/>
    </row>
    <row r="1090" spans="7:8" ht="15" customHeight="1" x14ac:dyDescent="0.3">
      <c r="G1090" s="52"/>
      <c r="H1090" s="53"/>
    </row>
    <row r="1091" spans="7:8" ht="15" customHeight="1" x14ac:dyDescent="0.3">
      <c r="G1091" s="52"/>
      <c r="H1091" s="53"/>
    </row>
    <row r="1092" spans="7:8" ht="15" customHeight="1" x14ac:dyDescent="0.3">
      <c r="G1092" s="52"/>
      <c r="H1092" s="53"/>
    </row>
    <row r="1093" spans="7:8" ht="15" customHeight="1" x14ac:dyDescent="0.3">
      <c r="G1093" s="52"/>
      <c r="H1093" s="53"/>
    </row>
    <row r="1094" spans="7:8" ht="15" customHeight="1" x14ac:dyDescent="0.3">
      <c r="G1094" s="52"/>
      <c r="H1094" s="53"/>
    </row>
    <row r="1095" spans="7:8" ht="15" customHeight="1" x14ac:dyDescent="0.3">
      <c r="G1095" s="52"/>
      <c r="H1095" s="53"/>
    </row>
    <row r="1096" spans="7:8" ht="15" customHeight="1" x14ac:dyDescent="0.3">
      <c r="G1096" s="52"/>
      <c r="H1096" s="53"/>
    </row>
    <row r="1097" spans="7:8" ht="15" customHeight="1" x14ac:dyDescent="0.3">
      <c r="G1097" s="52"/>
      <c r="H1097" s="53"/>
    </row>
    <row r="1098" spans="7:8" ht="15" customHeight="1" x14ac:dyDescent="0.3">
      <c r="G1098" s="52"/>
      <c r="H1098" s="53"/>
    </row>
    <row r="1099" spans="7:8" ht="15" customHeight="1" x14ac:dyDescent="0.3">
      <c r="G1099" s="52"/>
      <c r="H1099" s="53"/>
    </row>
    <row r="1100" spans="7:8" ht="15" customHeight="1" x14ac:dyDescent="0.3">
      <c r="G1100" s="52"/>
      <c r="H1100" s="53"/>
    </row>
    <row r="1101" spans="7:8" ht="15" customHeight="1" x14ac:dyDescent="0.3">
      <c r="G1101" s="52"/>
      <c r="H1101" s="53"/>
    </row>
    <row r="1102" spans="7:8" ht="15" customHeight="1" x14ac:dyDescent="0.3">
      <c r="G1102" s="52"/>
      <c r="H1102" s="53"/>
    </row>
    <row r="1103" spans="7:8" ht="15" customHeight="1" x14ac:dyDescent="0.3">
      <c r="G1103" s="52"/>
      <c r="H1103" s="53"/>
    </row>
    <row r="1104" spans="7:8" ht="15" customHeight="1" x14ac:dyDescent="0.3">
      <c r="G1104" s="52"/>
      <c r="H1104" s="53"/>
    </row>
    <row r="1105" spans="7:8" ht="15" customHeight="1" x14ac:dyDescent="0.3">
      <c r="G1105" s="52"/>
      <c r="H1105" s="53"/>
    </row>
    <row r="1106" spans="7:8" ht="15" customHeight="1" x14ac:dyDescent="0.3">
      <c r="G1106" s="52"/>
      <c r="H1106" s="53"/>
    </row>
    <row r="1107" spans="7:8" ht="15" customHeight="1" x14ac:dyDescent="0.3">
      <c r="G1107" s="52"/>
      <c r="H1107" s="53"/>
    </row>
    <row r="1108" spans="7:8" ht="15" customHeight="1" x14ac:dyDescent="0.3">
      <c r="G1108" s="52"/>
      <c r="H1108" s="53"/>
    </row>
    <row r="1109" spans="7:8" ht="15" customHeight="1" x14ac:dyDescent="0.3">
      <c r="G1109" s="52"/>
      <c r="H1109" s="53"/>
    </row>
    <row r="1110" spans="7:8" ht="15" customHeight="1" x14ac:dyDescent="0.3">
      <c r="G1110" s="52"/>
      <c r="H1110" s="53"/>
    </row>
    <row r="1111" spans="7:8" ht="15" customHeight="1" x14ac:dyDescent="0.3">
      <c r="G1111" s="52"/>
      <c r="H1111" s="53"/>
    </row>
    <row r="1112" spans="7:8" ht="15" customHeight="1" x14ac:dyDescent="0.3">
      <c r="G1112" s="52"/>
      <c r="H1112" s="53"/>
    </row>
    <row r="1113" spans="7:8" ht="15" customHeight="1" x14ac:dyDescent="0.3">
      <c r="G1113" s="52"/>
      <c r="H1113" s="53"/>
    </row>
    <row r="1114" spans="7:8" ht="15" customHeight="1" x14ac:dyDescent="0.3">
      <c r="G1114" s="52"/>
      <c r="H1114" s="53"/>
    </row>
    <row r="1115" spans="7:8" ht="15" customHeight="1" x14ac:dyDescent="0.3">
      <c r="G1115" s="52"/>
      <c r="H1115" s="53"/>
    </row>
    <row r="1116" spans="7:8" ht="15" customHeight="1" x14ac:dyDescent="0.3">
      <c r="G1116" s="52"/>
      <c r="H1116" s="53"/>
    </row>
    <row r="1117" spans="7:8" ht="15" customHeight="1" x14ac:dyDescent="0.3">
      <c r="G1117" s="52"/>
      <c r="H1117" s="53"/>
    </row>
    <row r="1118" spans="7:8" ht="15" customHeight="1" x14ac:dyDescent="0.3">
      <c r="G1118" s="52"/>
      <c r="H1118" s="53"/>
    </row>
    <row r="1119" spans="7:8" ht="15" customHeight="1" x14ac:dyDescent="0.3">
      <c r="G1119" s="52"/>
      <c r="H1119" s="53"/>
    </row>
    <row r="1120" spans="7:8" ht="15" customHeight="1" x14ac:dyDescent="0.3">
      <c r="G1120" s="52"/>
      <c r="H1120" s="53"/>
    </row>
    <row r="1121" spans="7:8" ht="15" customHeight="1" x14ac:dyDescent="0.3">
      <c r="G1121" s="52"/>
      <c r="H1121" s="53"/>
    </row>
    <row r="1122" spans="7:8" ht="15" customHeight="1" x14ac:dyDescent="0.3">
      <c r="G1122" s="52"/>
      <c r="H1122" s="53"/>
    </row>
    <row r="1123" spans="7:8" ht="15" customHeight="1" x14ac:dyDescent="0.3">
      <c r="G1123" s="52"/>
      <c r="H1123" s="53"/>
    </row>
    <row r="1124" spans="7:8" ht="15" customHeight="1" x14ac:dyDescent="0.3">
      <c r="G1124" s="52"/>
      <c r="H1124" s="53"/>
    </row>
    <row r="1125" spans="7:8" ht="15" customHeight="1" x14ac:dyDescent="0.3">
      <c r="G1125" s="52"/>
      <c r="H1125" s="53"/>
    </row>
    <row r="1126" spans="7:8" ht="15" customHeight="1" x14ac:dyDescent="0.3">
      <c r="G1126" s="52"/>
      <c r="H1126" s="53"/>
    </row>
    <row r="1127" spans="7:8" ht="15" customHeight="1" x14ac:dyDescent="0.3">
      <c r="G1127" s="52"/>
      <c r="H1127" s="53"/>
    </row>
    <row r="1128" spans="7:8" ht="15" customHeight="1" x14ac:dyDescent="0.3">
      <c r="G1128" s="52"/>
      <c r="H1128" s="53"/>
    </row>
    <row r="1129" spans="7:8" ht="15" customHeight="1" x14ac:dyDescent="0.3">
      <c r="G1129" s="52"/>
      <c r="H1129" s="53"/>
    </row>
    <row r="1130" spans="7:8" ht="15" customHeight="1" x14ac:dyDescent="0.3">
      <c r="G1130" s="52"/>
      <c r="H1130" s="53"/>
    </row>
    <row r="1131" spans="7:8" ht="15" customHeight="1" x14ac:dyDescent="0.3">
      <c r="G1131" s="52"/>
      <c r="H1131" s="53"/>
    </row>
    <row r="1132" spans="7:8" ht="15" customHeight="1" x14ac:dyDescent="0.3">
      <c r="G1132" s="52"/>
      <c r="H1132" s="53"/>
    </row>
    <row r="1133" spans="7:8" ht="15" customHeight="1" x14ac:dyDescent="0.3">
      <c r="G1133" s="52"/>
      <c r="H1133" s="53"/>
    </row>
    <row r="1134" spans="7:8" ht="15" customHeight="1" x14ac:dyDescent="0.3">
      <c r="G1134" s="52"/>
      <c r="H1134" s="53"/>
    </row>
    <row r="1135" spans="7:8" ht="15" customHeight="1" x14ac:dyDescent="0.3">
      <c r="G1135" s="52"/>
      <c r="H1135" s="53"/>
    </row>
    <row r="1136" spans="7:8" ht="15" customHeight="1" x14ac:dyDescent="0.3">
      <c r="G1136" s="52"/>
      <c r="H1136" s="53"/>
    </row>
    <row r="1137" spans="7:8" ht="15" customHeight="1" x14ac:dyDescent="0.3">
      <c r="G1137" s="52"/>
      <c r="H1137" s="53"/>
    </row>
    <row r="1138" spans="7:8" ht="15" customHeight="1" x14ac:dyDescent="0.3">
      <c r="G1138" s="52"/>
      <c r="H1138" s="53"/>
    </row>
    <row r="1139" spans="7:8" ht="15" customHeight="1" x14ac:dyDescent="0.3">
      <c r="G1139" s="52"/>
      <c r="H1139" s="53"/>
    </row>
    <row r="1140" spans="7:8" ht="15" customHeight="1" x14ac:dyDescent="0.3">
      <c r="G1140" s="52"/>
      <c r="H1140" s="53"/>
    </row>
    <row r="1141" spans="7:8" ht="15" customHeight="1" x14ac:dyDescent="0.3">
      <c r="G1141" s="52"/>
      <c r="H1141" s="53"/>
    </row>
    <row r="1142" spans="7:8" ht="15" customHeight="1" x14ac:dyDescent="0.3">
      <c r="G1142" s="52"/>
      <c r="H1142" s="53"/>
    </row>
    <row r="1143" spans="7:8" ht="15" customHeight="1" x14ac:dyDescent="0.3">
      <c r="G1143" s="52"/>
      <c r="H1143" s="53"/>
    </row>
    <row r="1144" spans="7:8" ht="15" customHeight="1" x14ac:dyDescent="0.3">
      <c r="G1144" s="52"/>
      <c r="H1144" s="53"/>
    </row>
    <row r="1145" spans="7:8" ht="15" customHeight="1" x14ac:dyDescent="0.3">
      <c r="G1145" s="52"/>
      <c r="H1145" s="53"/>
    </row>
    <row r="1146" spans="7:8" ht="15" customHeight="1" x14ac:dyDescent="0.3">
      <c r="G1146" s="52"/>
      <c r="H1146" s="53"/>
    </row>
    <row r="1147" spans="7:8" ht="15" customHeight="1" x14ac:dyDescent="0.3">
      <c r="G1147" s="52"/>
      <c r="H1147" s="53"/>
    </row>
    <row r="1148" spans="7:8" ht="15" customHeight="1" x14ac:dyDescent="0.3">
      <c r="G1148" s="52"/>
      <c r="H1148" s="53"/>
    </row>
    <row r="1149" spans="7:8" ht="15" customHeight="1" x14ac:dyDescent="0.3">
      <c r="G1149" s="52"/>
      <c r="H1149" s="53"/>
    </row>
    <row r="1150" spans="7:8" ht="15" customHeight="1" x14ac:dyDescent="0.3">
      <c r="G1150" s="52"/>
      <c r="H1150" s="53"/>
    </row>
    <row r="1151" spans="7:8" ht="15" customHeight="1" x14ac:dyDescent="0.3">
      <c r="G1151" s="52"/>
      <c r="H1151" s="53"/>
    </row>
    <row r="1152" spans="7:8" ht="15" customHeight="1" x14ac:dyDescent="0.3">
      <c r="G1152" s="52"/>
      <c r="H1152" s="53"/>
    </row>
    <row r="1153" spans="7:8" ht="15" customHeight="1" x14ac:dyDescent="0.3">
      <c r="G1153" s="52"/>
      <c r="H1153" s="53"/>
    </row>
    <row r="1154" spans="7:8" ht="15" customHeight="1" x14ac:dyDescent="0.3">
      <c r="G1154" s="52"/>
      <c r="H1154" s="53"/>
    </row>
    <row r="1155" spans="7:8" ht="15" customHeight="1" x14ac:dyDescent="0.3">
      <c r="G1155" s="52"/>
      <c r="H1155" s="53"/>
    </row>
    <row r="1156" spans="7:8" ht="15" customHeight="1" x14ac:dyDescent="0.3">
      <c r="G1156" s="52"/>
      <c r="H1156" s="53"/>
    </row>
    <row r="1157" spans="7:8" ht="15" customHeight="1" x14ac:dyDescent="0.3">
      <c r="G1157" s="52"/>
      <c r="H1157" s="53"/>
    </row>
    <row r="1158" spans="7:8" ht="15" customHeight="1" x14ac:dyDescent="0.3">
      <c r="G1158" s="52"/>
      <c r="H1158" s="53"/>
    </row>
    <row r="1159" spans="7:8" ht="15" customHeight="1" x14ac:dyDescent="0.3">
      <c r="G1159" s="52"/>
      <c r="H1159" s="53"/>
    </row>
    <row r="1160" spans="7:8" ht="15" customHeight="1" x14ac:dyDescent="0.3">
      <c r="G1160" s="52"/>
      <c r="H1160" s="53"/>
    </row>
    <row r="1161" spans="7:8" ht="15" customHeight="1" x14ac:dyDescent="0.3">
      <c r="G1161" s="52"/>
      <c r="H1161" s="53"/>
    </row>
    <row r="1162" spans="7:8" ht="15" customHeight="1" x14ac:dyDescent="0.3">
      <c r="G1162" s="52"/>
      <c r="H1162" s="53"/>
    </row>
    <row r="1163" spans="7:8" ht="15" customHeight="1" x14ac:dyDescent="0.3">
      <c r="G1163" s="52"/>
      <c r="H1163" s="53"/>
    </row>
    <row r="1164" spans="7:8" ht="15" customHeight="1" x14ac:dyDescent="0.3">
      <c r="G1164" s="52"/>
      <c r="H1164" s="53"/>
    </row>
    <row r="1165" spans="7:8" ht="15" customHeight="1" x14ac:dyDescent="0.3">
      <c r="G1165" s="52"/>
      <c r="H1165" s="53"/>
    </row>
    <row r="1166" spans="7:8" ht="15" customHeight="1" x14ac:dyDescent="0.3">
      <c r="G1166" s="52"/>
      <c r="H1166" s="53"/>
    </row>
    <row r="1167" spans="7:8" ht="15" customHeight="1" x14ac:dyDescent="0.3">
      <c r="G1167" s="52"/>
      <c r="H1167" s="53"/>
    </row>
    <row r="1168" spans="7:8" ht="15" customHeight="1" x14ac:dyDescent="0.3">
      <c r="G1168" s="52"/>
      <c r="H1168" s="53"/>
    </row>
    <row r="1169" spans="7:8" ht="15" customHeight="1" x14ac:dyDescent="0.3">
      <c r="G1169" s="52"/>
      <c r="H1169" s="53"/>
    </row>
    <row r="1170" spans="7:8" ht="15" customHeight="1" x14ac:dyDescent="0.3">
      <c r="G1170" s="52"/>
      <c r="H1170" s="53"/>
    </row>
    <row r="1171" spans="7:8" ht="15" customHeight="1" x14ac:dyDescent="0.3">
      <c r="G1171" s="52"/>
      <c r="H1171" s="53"/>
    </row>
    <row r="1172" spans="7:8" ht="15" customHeight="1" x14ac:dyDescent="0.3">
      <c r="G1172" s="52"/>
      <c r="H1172" s="53"/>
    </row>
    <row r="1173" spans="7:8" ht="15" customHeight="1" x14ac:dyDescent="0.3">
      <c r="G1173" s="52"/>
      <c r="H1173" s="53"/>
    </row>
    <row r="1174" spans="7:8" ht="15" customHeight="1" x14ac:dyDescent="0.3">
      <c r="G1174" s="52"/>
      <c r="H1174" s="53"/>
    </row>
    <row r="1175" spans="7:8" ht="15" customHeight="1" x14ac:dyDescent="0.3">
      <c r="G1175" s="52"/>
      <c r="H1175" s="53"/>
    </row>
    <row r="1176" spans="7:8" ht="15" customHeight="1" x14ac:dyDescent="0.3">
      <c r="G1176" s="52"/>
      <c r="H1176" s="53"/>
    </row>
    <row r="1177" spans="7:8" ht="15" customHeight="1" x14ac:dyDescent="0.3">
      <c r="G1177" s="52"/>
      <c r="H1177" s="53"/>
    </row>
    <row r="1178" spans="7:8" ht="15" customHeight="1" x14ac:dyDescent="0.3">
      <c r="G1178" s="52"/>
      <c r="H1178" s="53"/>
    </row>
    <row r="1179" spans="7:8" ht="15" customHeight="1" x14ac:dyDescent="0.3">
      <c r="G1179" s="52"/>
      <c r="H1179" s="53"/>
    </row>
    <row r="1180" spans="7:8" ht="15" customHeight="1" x14ac:dyDescent="0.3">
      <c r="G1180" s="52"/>
      <c r="H1180" s="53"/>
    </row>
    <row r="1181" spans="7:8" ht="15" customHeight="1" x14ac:dyDescent="0.3">
      <c r="G1181" s="52"/>
      <c r="H1181" s="53"/>
    </row>
    <row r="1182" spans="7:8" ht="15" customHeight="1" x14ac:dyDescent="0.3">
      <c r="G1182" s="52"/>
      <c r="H1182" s="53"/>
    </row>
    <row r="1183" spans="7:8" ht="15" customHeight="1" x14ac:dyDescent="0.3">
      <c r="G1183" s="52"/>
      <c r="H1183" s="53"/>
    </row>
    <row r="1184" spans="7:8" ht="15" customHeight="1" x14ac:dyDescent="0.3">
      <c r="G1184" s="52"/>
      <c r="H1184" s="53"/>
    </row>
    <row r="1185" spans="7:8" ht="15" customHeight="1" x14ac:dyDescent="0.3">
      <c r="G1185" s="52"/>
      <c r="H1185" s="53"/>
    </row>
    <row r="1186" spans="7:8" ht="15" customHeight="1" x14ac:dyDescent="0.3">
      <c r="G1186" s="52"/>
      <c r="H1186" s="53"/>
    </row>
    <row r="1187" spans="7:8" ht="15" customHeight="1" x14ac:dyDescent="0.3">
      <c r="G1187" s="52"/>
      <c r="H1187" s="53"/>
    </row>
    <row r="1188" spans="7:8" ht="15" customHeight="1" x14ac:dyDescent="0.3">
      <c r="G1188" s="52"/>
      <c r="H1188" s="53"/>
    </row>
    <row r="1189" spans="7:8" ht="15" customHeight="1" x14ac:dyDescent="0.3">
      <c r="G1189" s="52"/>
      <c r="H1189" s="53"/>
    </row>
    <row r="1190" spans="7:8" ht="15" customHeight="1" x14ac:dyDescent="0.3">
      <c r="G1190" s="52"/>
      <c r="H1190" s="53"/>
    </row>
    <row r="1191" spans="7:8" ht="15" customHeight="1" x14ac:dyDescent="0.3">
      <c r="G1191" s="52"/>
      <c r="H1191" s="53"/>
    </row>
    <row r="1192" spans="7:8" ht="15" customHeight="1" x14ac:dyDescent="0.3">
      <c r="G1192" s="52"/>
      <c r="H1192" s="53"/>
    </row>
    <row r="1193" spans="7:8" ht="15" customHeight="1" x14ac:dyDescent="0.3">
      <c r="G1193" s="52"/>
      <c r="H1193" s="53"/>
    </row>
    <row r="1194" spans="7:8" ht="15" customHeight="1" x14ac:dyDescent="0.3">
      <c r="G1194" s="52"/>
      <c r="H1194" s="53"/>
    </row>
    <row r="1195" spans="7:8" ht="15" customHeight="1" x14ac:dyDescent="0.3">
      <c r="G1195" s="52"/>
      <c r="H1195" s="53"/>
    </row>
    <row r="1196" spans="7:8" ht="15" customHeight="1" x14ac:dyDescent="0.3">
      <c r="G1196" s="52"/>
      <c r="H1196" s="53"/>
    </row>
    <row r="1197" spans="7:8" ht="15" customHeight="1" x14ac:dyDescent="0.3">
      <c r="G1197" s="52"/>
      <c r="H1197" s="53"/>
    </row>
    <row r="1198" spans="7:8" ht="15" customHeight="1" x14ac:dyDescent="0.3">
      <c r="G1198" s="52"/>
      <c r="H1198" s="53"/>
    </row>
    <row r="1199" spans="7:8" ht="15" customHeight="1" x14ac:dyDescent="0.3">
      <c r="G1199" s="52"/>
      <c r="H1199" s="53"/>
    </row>
    <row r="1200" spans="7:8" ht="15" customHeight="1" x14ac:dyDescent="0.3">
      <c r="G1200" s="52"/>
      <c r="H1200" s="53"/>
    </row>
    <row r="1201" spans="7:8" ht="15" customHeight="1" x14ac:dyDescent="0.3">
      <c r="G1201" s="52"/>
      <c r="H1201" s="53"/>
    </row>
    <row r="1202" spans="7:8" ht="15" customHeight="1" x14ac:dyDescent="0.3">
      <c r="G1202" s="52"/>
      <c r="H1202" s="53"/>
    </row>
    <row r="1203" spans="7:8" ht="15" customHeight="1" x14ac:dyDescent="0.3">
      <c r="G1203" s="52"/>
      <c r="H1203" s="53"/>
    </row>
    <row r="1204" spans="7:8" ht="15" customHeight="1" x14ac:dyDescent="0.3">
      <c r="G1204" s="52"/>
      <c r="H1204" s="53"/>
    </row>
    <row r="1205" spans="7:8" ht="15" customHeight="1" x14ac:dyDescent="0.3">
      <c r="G1205" s="52"/>
      <c r="H1205" s="53"/>
    </row>
    <row r="1206" spans="7:8" ht="15" customHeight="1" x14ac:dyDescent="0.3">
      <c r="G1206" s="52"/>
      <c r="H1206" s="53"/>
    </row>
    <row r="1207" spans="7:8" ht="15" customHeight="1" x14ac:dyDescent="0.3">
      <c r="G1207" s="52"/>
      <c r="H1207" s="53"/>
    </row>
    <row r="1208" spans="7:8" ht="15" customHeight="1" x14ac:dyDescent="0.3">
      <c r="G1208" s="52"/>
      <c r="H1208" s="53"/>
    </row>
    <row r="1048556" ht="12.75" customHeight="1" x14ac:dyDescent="0.3"/>
    <row r="1048557" ht="12.75" customHeight="1" x14ac:dyDescent="0.3"/>
    <row r="1048558" ht="12.75" customHeight="1" x14ac:dyDescent="0.3"/>
    <row r="1048559" ht="12.75" customHeight="1" x14ac:dyDescent="0.3"/>
    <row r="1048560" ht="12.75" customHeight="1" x14ac:dyDescent="0.3"/>
    <row r="1048561" ht="12.75" customHeight="1" x14ac:dyDescent="0.3"/>
    <row r="1048562" ht="12.75" customHeight="1" x14ac:dyDescent="0.3"/>
    <row r="1048563" ht="12.75" customHeight="1" x14ac:dyDescent="0.3"/>
    <row r="1048564" ht="12.75" customHeight="1" x14ac:dyDescent="0.3"/>
    <row r="1048565" ht="12.75" customHeight="1" x14ac:dyDescent="0.3"/>
    <row r="1048566" ht="12.75" customHeight="1" x14ac:dyDescent="0.3"/>
    <row r="1048567" ht="12.75" customHeight="1" x14ac:dyDescent="0.3"/>
    <row r="1048568" ht="12.75" customHeight="1" x14ac:dyDescent="0.3"/>
    <row r="1048569" ht="12.75" customHeight="1" x14ac:dyDescent="0.3"/>
    <row r="1048570" ht="12.75" customHeight="1" x14ac:dyDescent="0.3"/>
    <row r="1048571" ht="12.75" customHeight="1" x14ac:dyDescent="0.3"/>
    <row r="1048572" ht="12.75" customHeight="1" x14ac:dyDescent="0.3"/>
    <row r="1048573" ht="12.75" customHeight="1" x14ac:dyDescent="0.3"/>
    <row r="1048574" ht="12.75" customHeight="1" x14ac:dyDescent="0.3"/>
    <row r="1048575" ht="12.75" customHeight="1" x14ac:dyDescent="0.3"/>
    <row r="1048576" ht="12.75" customHeight="1" x14ac:dyDescent="0.3"/>
  </sheetData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F1048576"/>
  <sheetViews>
    <sheetView zoomScaleNormal="100" workbookViewId="0">
      <pane xSplit="1" topLeftCell="B1" activePane="topRight" state="frozen"/>
      <selection pane="topRight"/>
    </sheetView>
  </sheetViews>
  <sheetFormatPr defaultColWidth="9" defaultRowHeight="14.25" customHeight="1" x14ac:dyDescent="0.3"/>
  <cols>
    <col min="1" max="1" width="4.5" style="17" customWidth="1"/>
    <col min="2" max="2" width="33.09765625" style="19" customWidth="1"/>
    <col min="3" max="3" width="7.19921875" style="17" customWidth="1"/>
    <col min="4" max="5" width="3.8984375" style="17" customWidth="1"/>
    <col min="6" max="6" width="4.09765625" style="17" customWidth="1"/>
    <col min="7" max="55" width="3.59765625" style="17" customWidth="1"/>
    <col min="56" max="56" width="6" style="54" customWidth="1"/>
    <col min="57" max="58" width="9" style="29"/>
    <col min="59" max="16384" width="9" style="54"/>
  </cols>
  <sheetData>
    <row r="1" spans="1:56" ht="20.25" customHeight="1" x14ac:dyDescent="0.3">
      <c r="A1" s="55"/>
      <c r="B1" s="56" t="s">
        <v>2136</v>
      </c>
      <c r="C1" s="57" t="s">
        <v>2137</v>
      </c>
      <c r="D1" s="58" t="s">
        <v>2138</v>
      </c>
      <c r="E1" s="59" t="s">
        <v>2139</v>
      </c>
      <c r="F1" s="60" t="s">
        <v>2140</v>
      </c>
      <c r="G1" s="61" t="s">
        <v>2141</v>
      </c>
      <c r="H1" s="62" t="s">
        <v>2141</v>
      </c>
      <c r="I1" s="62" t="s">
        <v>2142</v>
      </c>
      <c r="J1" s="62" t="s">
        <v>2143</v>
      </c>
      <c r="K1" s="62" t="s">
        <v>2144</v>
      </c>
      <c r="L1" s="63" t="s">
        <v>2145</v>
      </c>
      <c r="M1" s="62" t="s">
        <v>2146</v>
      </c>
      <c r="N1" s="62" t="s">
        <v>2147</v>
      </c>
      <c r="O1" s="62" t="s">
        <v>2148</v>
      </c>
      <c r="P1" s="62" t="s">
        <v>2149</v>
      </c>
      <c r="Q1" s="63" t="s">
        <v>2150</v>
      </c>
      <c r="R1" s="62" t="s">
        <v>2151</v>
      </c>
      <c r="S1" s="62" t="s">
        <v>2152</v>
      </c>
      <c r="T1" s="62" t="s">
        <v>2153</v>
      </c>
      <c r="U1" s="64" t="s">
        <v>2154</v>
      </c>
      <c r="V1" s="63" t="s">
        <v>2155</v>
      </c>
      <c r="W1" s="62" t="s">
        <v>2156</v>
      </c>
      <c r="X1" s="62" t="s">
        <v>2157</v>
      </c>
      <c r="Y1" s="62" t="s">
        <v>2158</v>
      </c>
      <c r="Z1" s="62" t="s">
        <v>2159</v>
      </c>
      <c r="AA1" s="63" t="s">
        <v>2160</v>
      </c>
      <c r="AB1" s="62" t="s">
        <v>2161</v>
      </c>
      <c r="AC1" s="62" t="s">
        <v>2162</v>
      </c>
      <c r="AD1" s="62" t="s">
        <v>2163</v>
      </c>
      <c r="AE1" s="64" t="s">
        <v>2164</v>
      </c>
      <c r="AF1" s="62" t="s">
        <v>2165</v>
      </c>
      <c r="AG1" s="65">
        <v>99</v>
      </c>
      <c r="AH1" s="65">
        <v>98</v>
      </c>
      <c r="AI1" s="65">
        <v>97</v>
      </c>
      <c r="AJ1" s="65">
        <v>96</v>
      </c>
      <c r="AK1" s="66">
        <v>95</v>
      </c>
      <c r="AL1" s="65">
        <v>94</v>
      </c>
      <c r="AM1" s="65">
        <v>93</v>
      </c>
      <c r="AN1" s="65">
        <v>92</v>
      </c>
      <c r="AO1" s="67">
        <v>91</v>
      </c>
      <c r="AP1" s="65">
        <v>90</v>
      </c>
      <c r="AQ1" s="65">
        <v>89</v>
      </c>
      <c r="AR1" s="65">
        <v>88</v>
      </c>
      <c r="AS1" s="65">
        <v>87</v>
      </c>
      <c r="AT1" s="65">
        <v>86</v>
      </c>
      <c r="AU1" s="66">
        <v>85</v>
      </c>
      <c r="AV1" s="65">
        <v>84</v>
      </c>
      <c r="AW1" s="65">
        <v>83</v>
      </c>
      <c r="AX1" s="65">
        <v>82</v>
      </c>
      <c r="AY1" s="67">
        <v>81</v>
      </c>
      <c r="AZ1" s="66">
        <v>80</v>
      </c>
      <c r="BA1" s="65">
        <v>79</v>
      </c>
      <c r="BB1" s="65">
        <v>78</v>
      </c>
      <c r="BC1" s="67">
        <v>77</v>
      </c>
    </row>
    <row r="2" spans="1:56" ht="14.25" customHeight="1" x14ac:dyDescent="0.3">
      <c r="A2" s="66"/>
      <c r="B2" s="68" t="s">
        <v>2166</v>
      </c>
      <c r="C2" s="69"/>
      <c r="D2" s="70"/>
      <c r="E2" s="71"/>
      <c r="F2" s="72"/>
      <c r="G2" s="73" t="s">
        <v>2142</v>
      </c>
      <c r="H2" s="74" t="s">
        <v>2144</v>
      </c>
      <c r="I2" s="74" t="s">
        <v>2144</v>
      </c>
      <c r="J2" s="74" t="s">
        <v>2144</v>
      </c>
      <c r="K2" s="74" t="s">
        <v>2142</v>
      </c>
      <c r="L2" s="73" t="s">
        <v>2141</v>
      </c>
      <c r="M2" s="74" t="s">
        <v>2167</v>
      </c>
      <c r="N2" s="75">
        <v>32</v>
      </c>
      <c r="O2" s="75">
        <v>32</v>
      </c>
      <c r="P2" s="75" t="s">
        <v>2168</v>
      </c>
      <c r="Q2" s="76">
        <v>24</v>
      </c>
      <c r="R2" s="75">
        <v>24</v>
      </c>
      <c r="S2" s="75">
        <v>25</v>
      </c>
      <c r="T2" s="75">
        <v>28</v>
      </c>
      <c r="U2" s="77">
        <v>28</v>
      </c>
      <c r="V2" s="76">
        <v>26</v>
      </c>
      <c r="W2" s="75">
        <v>28</v>
      </c>
      <c r="X2" s="75">
        <v>25</v>
      </c>
      <c r="Y2" s="75">
        <v>25</v>
      </c>
      <c r="Z2" s="75">
        <v>21</v>
      </c>
      <c r="AA2" s="76">
        <v>19</v>
      </c>
      <c r="AB2" s="75">
        <v>12</v>
      </c>
      <c r="AC2" s="75">
        <v>12</v>
      </c>
      <c r="AD2" s="75">
        <v>12</v>
      </c>
      <c r="AE2" s="77">
        <v>10</v>
      </c>
      <c r="AF2" s="75">
        <v>9</v>
      </c>
      <c r="AG2" s="78">
        <v>10</v>
      </c>
      <c r="AH2" s="78">
        <v>10</v>
      </c>
      <c r="AI2" s="78">
        <v>11</v>
      </c>
      <c r="AJ2" s="78">
        <v>10</v>
      </c>
      <c r="AK2" s="79">
        <v>23</v>
      </c>
      <c r="AL2" s="78">
        <v>27</v>
      </c>
      <c r="AM2" s="78">
        <v>28</v>
      </c>
      <c r="AN2" s="78">
        <v>18</v>
      </c>
      <c r="AO2" s="80">
        <v>17</v>
      </c>
      <c r="AP2" s="78">
        <v>16</v>
      </c>
      <c r="AQ2" s="78">
        <v>19</v>
      </c>
      <c r="AR2" s="78">
        <v>17</v>
      </c>
      <c r="AS2" s="78">
        <v>15</v>
      </c>
      <c r="AT2" s="78">
        <v>11</v>
      </c>
      <c r="AU2" s="79">
        <v>16</v>
      </c>
      <c r="AV2" s="78"/>
      <c r="AW2" s="78"/>
      <c r="AX2" s="78"/>
      <c r="AY2" s="80"/>
      <c r="AZ2" s="79"/>
      <c r="BA2" s="78"/>
      <c r="BB2" s="78"/>
      <c r="BC2" s="80"/>
    </row>
    <row r="3" spans="1:56" ht="14.25" customHeight="1" x14ac:dyDescent="0.3">
      <c r="A3" s="81">
        <v>1</v>
      </c>
      <c r="B3" s="82" t="s">
        <v>68</v>
      </c>
      <c r="C3" s="83">
        <f t="shared" ref="C3:C34" si="0">PRODUCT(BD3)</f>
        <v>31</v>
      </c>
      <c r="D3" s="55">
        <v>9</v>
      </c>
      <c r="E3" s="84">
        <v>6</v>
      </c>
      <c r="F3" s="85">
        <v>5</v>
      </c>
      <c r="G3" s="55">
        <v>1</v>
      </c>
      <c r="H3" s="86">
        <v>2</v>
      </c>
      <c r="I3" s="86">
        <v>5</v>
      </c>
      <c r="J3" s="86">
        <v>2</v>
      </c>
      <c r="K3" s="87">
        <v>1</v>
      </c>
      <c r="L3" s="88">
        <v>2</v>
      </c>
      <c r="M3" s="89">
        <v>1</v>
      </c>
      <c r="N3" s="90">
        <v>2</v>
      </c>
      <c r="O3" s="90">
        <v>2</v>
      </c>
      <c r="P3" s="90">
        <v>4</v>
      </c>
      <c r="Q3" s="88">
        <v>11</v>
      </c>
      <c r="R3" s="90">
        <v>7</v>
      </c>
      <c r="S3" s="87">
        <v>1</v>
      </c>
      <c r="T3" s="87">
        <v>1</v>
      </c>
      <c r="U3" s="91">
        <v>3</v>
      </c>
      <c r="V3" s="88">
        <v>9</v>
      </c>
      <c r="W3" s="90">
        <v>3</v>
      </c>
      <c r="X3" s="90">
        <v>2</v>
      </c>
      <c r="Y3" s="90">
        <v>7</v>
      </c>
      <c r="Z3" s="90">
        <v>3</v>
      </c>
      <c r="AA3" s="88">
        <v>9</v>
      </c>
      <c r="AB3" s="90">
        <v>4</v>
      </c>
      <c r="AC3" s="87">
        <v>1</v>
      </c>
      <c r="AD3" s="90">
        <v>3</v>
      </c>
      <c r="AE3" s="91">
        <v>3</v>
      </c>
      <c r="AF3" s="87">
        <v>1</v>
      </c>
      <c r="AG3" s="87">
        <v>1</v>
      </c>
      <c r="AH3" s="90">
        <v>8</v>
      </c>
      <c r="AI3" s="90"/>
      <c r="AJ3" s="90"/>
      <c r="AK3" s="88"/>
      <c r="AL3" s="90"/>
      <c r="AM3" s="90"/>
      <c r="AN3" s="90"/>
      <c r="AO3" s="92">
        <v>1</v>
      </c>
      <c r="AP3" s="90">
        <v>5</v>
      </c>
      <c r="AQ3" s="90"/>
      <c r="AR3" s="90">
        <v>16</v>
      </c>
      <c r="AS3" s="90"/>
      <c r="AT3" s="90"/>
      <c r="AU3" s="88"/>
      <c r="AV3" s="90"/>
      <c r="AW3" s="90"/>
      <c r="AX3" s="90"/>
      <c r="AY3" s="91"/>
      <c r="AZ3" s="88"/>
      <c r="BA3" s="90"/>
      <c r="BB3" s="90"/>
      <c r="BC3" s="91"/>
      <c r="BD3" s="54">
        <f t="shared" ref="BD3:BD34" si="1">COUNT(G3:BC3)</f>
        <v>31</v>
      </c>
    </row>
    <row r="4" spans="1:56" ht="14.25" customHeight="1" x14ac:dyDescent="0.3">
      <c r="A4" s="93">
        <v>2</v>
      </c>
      <c r="B4" s="19" t="s">
        <v>66</v>
      </c>
      <c r="C4" s="17">
        <f t="shared" si="0"/>
        <v>35</v>
      </c>
      <c r="D4" s="70">
        <v>6</v>
      </c>
      <c r="E4" s="71">
        <v>3</v>
      </c>
      <c r="F4" s="72">
        <v>4</v>
      </c>
      <c r="G4" s="94">
        <v>4</v>
      </c>
      <c r="H4" s="89">
        <v>1</v>
      </c>
      <c r="I4" s="86">
        <v>3</v>
      </c>
      <c r="J4" s="89">
        <v>1</v>
      </c>
      <c r="K4" s="86"/>
      <c r="L4" s="94">
        <v>9</v>
      </c>
      <c r="M4" s="86">
        <v>7</v>
      </c>
      <c r="N4" s="89">
        <v>1</v>
      </c>
      <c r="O4" s="86">
        <v>4</v>
      </c>
      <c r="P4" s="86">
        <v>5</v>
      </c>
      <c r="Q4" s="94">
        <v>5</v>
      </c>
      <c r="R4" s="86">
        <v>8</v>
      </c>
      <c r="S4" s="86">
        <v>13</v>
      </c>
      <c r="T4" s="86">
        <v>10</v>
      </c>
      <c r="U4" s="95">
        <v>2</v>
      </c>
      <c r="V4" s="94">
        <v>4</v>
      </c>
      <c r="W4" s="86">
        <v>4</v>
      </c>
      <c r="X4" s="86">
        <v>3</v>
      </c>
      <c r="Y4" s="86">
        <v>3</v>
      </c>
      <c r="Z4" s="89">
        <v>1</v>
      </c>
      <c r="AA4" s="70">
        <v>1</v>
      </c>
      <c r="AB4" s="89">
        <v>1</v>
      </c>
      <c r="AC4" s="86">
        <v>5</v>
      </c>
      <c r="AD4" s="86">
        <v>4</v>
      </c>
      <c r="AE4" s="95">
        <v>9</v>
      </c>
      <c r="AF4" s="86"/>
      <c r="AG4" s="86">
        <v>10</v>
      </c>
      <c r="AH4" s="86">
        <v>9</v>
      </c>
      <c r="AI4" s="86">
        <v>7</v>
      </c>
      <c r="AJ4" s="86">
        <v>2</v>
      </c>
      <c r="AK4" s="94">
        <v>5</v>
      </c>
      <c r="AL4" s="86">
        <v>5</v>
      </c>
      <c r="AM4" s="86">
        <v>3</v>
      </c>
      <c r="AN4" s="86">
        <v>13</v>
      </c>
      <c r="AO4" s="95">
        <v>2</v>
      </c>
      <c r="AP4" s="86"/>
      <c r="AQ4" s="86">
        <v>5</v>
      </c>
      <c r="AR4" s="86">
        <v>13</v>
      </c>
      <c r="AS4" s="86"/>
      <c r="AT4" s="86"/>
      <c r="AU4" s="94"/>
      <c r="AV4" s="86"/>
      <c r="AW4" s="86"/>
      <c r="AX4" s="86"/>
      <c r="AY4" s="95"/>
      <c r="AZ4" s="94"/>
      <c r="BA4" s="86"/>
      <c r="BB4" s="86"/>
      <c r="BC4" s="95"/>
      <c r="BD4" s="54">
        <f t="shared" si="1"/>
        <v>35</v>
      </c>
    </row>
    <row r="5" spans="1:56" ht="14.25" customHeight="1" x14ac:dyDescent="0.3">
      <c r="A5" s="96">
        <v>3</v>
      </c>
      <c r="B5" s="19" t="s">
        <v>3</v>
      </c>
      <c r="C5" s="17">
        <f t="shared" si="0"/>
        <v>32</v>
      </c>
      <c r="D5" s="70">
        <v>6</v>
      </c>
      <c r="E5" s="71">
        <v>2</v>
      </c>
      <c r="F5" s="72">
        <v>4</v>
      </c>
      <c r="G5" s="94">
        <v>5</v>
      </c>
      <c r="H5" s="97">
        <v>9</v>
      </c>
      <c r="I5" s="97">
        <v>17</v>
      </c>
      <c r="J5" s="97">
        <v>5</v>
      </c>
      <c r="K5" s="97">
        <v>5</v>
      </c>
      <c r="L5" s="98">
        <v>13</v>
      </c>
      <c r="M5" s="97">
        <v>5</v>
      </c>
      <c r="N5" s="86">
        <v>5</v>
      </c>
      <c r="O5" s="86">
        <v>17</v>
      </c>
      <c r="P5" s="86">
        <v>5</v>
      </c>
      <c r="Q5" s="94">
        <v>3</v>
      </c>
      <c r="R5" s="89">
        <v>1</v>
      </c>
      <c r="S5" s="86">
        <v>8</v>
      </c>
      <c r="T5" s="86">
        <v>3</v>
      </c>
      <c r="U5" s="99">
        <v>1</v>
      </c>
      <c r="V5" s="70">
        <v>1</v>
      </c>
      <c r="W5" s="86">
        <v>13</v>
      </c>
      <c r="X5" s="86">
        <v>8</v>
      </c>
      <c r="Y5" s="89">
        <v>1</v>
      </c>
      <c r="Z5" s="86">
        <v>4</v>
      </c>
      <c r="AA5" s="94">
        <v>2</v>
      </c>
      <c r="AB5" s="86">
        <v>5</v>
      </c>
      <c r="AC5" s="86">
        <v>5</v>
      </c>
      <c r="AD5" s="86"/>
      <c r="AE5" s="95"/>
      <c r="AF5" s="86"/>
      <c r="AG5" s="86">
        <v>6</v>
      </c>
      <c r="AH5" s="86">
        <v>6</v>
      </c>
      <c r="AI5" s="86">
        <v>9</v>
      </c>
      <c r="AJ5" s="86">
        <v>3</v>
      </c>
      <c r="AK5" s="94">
        <v>3</v>
      </c>
      <c r="AL5" s="86">
        <v>2</v>
      </c>
      <c r="AM5" s="86"/>
      <c r="AN5" s="86"/>
      <c r="AO5" s="95"/>
      <c r="AP5" s="86">
        <v>16</v>
      </c>
      <c r="AQ5" s="86"/>
      <c r="AR5" s="86"/>
      <c r="AS5" s="86"/>
      <c r="AT5" s="86"/>
      <c r="AU5" s="94"/>
      <c r="AV5" s="86"/>
      <c r="AW5" s="86"/>
      <c r="AX5" s="86"/>
      <c r="AY5" s="95"/>
      <c r="AZ5" s="94"/>
      <c r="BA5" s="86"/>
      <c r="BB5" s="89">
        <v>1</v>
      </c>
      <c r="BC5" s="99">
        <v>1</v>
      </c>
      <c r="BD5" s="54">
        <f t="shared" si="1"/>
        <v>32</v>
      </c>
    </row>
    <row r="6" spans="1:56" ht="14.25" customHeight="1" x14ac:dyDescent="0.3">
      <c r="A6" s="81">
        <v>4</v>
      </c>
      <c r="B6" s="82" t="s">
        <v>19</v>
      </c>
      <c r="C6" s="83">
        <f t="shared" si="0"/>
        <v>35</v>
      </c>
      <c r="D6" s="55">
        <v>5</v>
      </c>
      <c r="E6" s="84">
        <v>1</v>
      </c>
      <c r="F6" s="85">
        <v>4</v>
      </c>
      <c r="G6" s="88">
        <v>17</v>
      </c>
      <c r="H6" s="90">
        <v>13</v>
      </c>
      <c r="I6" s="90">
        <v>13</v>
      </c>
      <c r="J6" s="90">
        <v>13</v>
      </c>
      <c r="K6" s="86">
        <v>13</v>
      </c>
      <c r="L6" s="94">
        <v>11</v>
      </c>
      <c r="M6" s="86">
        <v>13</v>
      </c>
      <c r="N6" s="90">
        <v>11</v>
      </c>
      <c r="O6" s="90">
        <v>3</v>
      </c>
      <c r="P6" s="90">
        <v>3</v>
      </c>
      <c r="Q6" s="88">
        <v>5</v>
      </c>
      <c r="R6" s="90">
        <v>11</v>
      </c>
      <c r="S6" s="90"/>
      <c r="T6" s="90"/>
      <c r="U6" s="91"/>
      <c r="V6" s="88">
        <v>5</v>
      </c>
      <c r="W6" s="90">
        <v>9</v>
      </c>
      <c r="X6" s="90">
        <v>10</v>
      </c>
      <c r="Y6" s="90">
        <v>11</v>
      </c>
      <c r="Z6" s="90">
        <v>21</v>
      </c>
      <c r="AA6" s="88"/>
      <c r="AB6" s="90"/>
      <c r="AC6" s="90"/>
      <c r="AD6" s="90"/>
      <c r="AE6" s="91"/>
      <c r="AF6" s="90"/>
      <c r="AG6" s="90">
        <v>7</v>
      </c>
      <c r="AH6" s="90">
        <v>5</v>
      </c>
      <c r="AI6" s="90">
        <v>10</v>
      </c>
      <c r="AJ6" s="90">
        <v>10</v>
      </c>
      <c r="AK6" s="88">
        <v>9</v>
      </c>
      <c r="AL6" s="90"/>
      <c r="AM6" s="90">
        <v>13</v>
      </c>
      <c r="AN6" s="87">
        <v>1</v>
      </c>
      <c r="AO6" s="91">
        <v>3</v>
      </c>
      <c r="AP6" s="87">
        <v>1</v>
      </c>
      <c r="AQ6" s="90">
        <v>2</v>
      </c>
      <c r="AR6" s="90">
        <v>5</v>
      </c>
      <c r="AS6" s="90">
        <v>5</v>
      </c>
      <c r="AT6" s="90">
        <v>4</v>
      </c>
      <c r="AU6" s="88">
        <v>5</v>
      </c>
      <c r="AV6" s="90"/>
      <c r="AW6" s="90">
        <v>3</v>
      </c>
      <c r="AX6" s="87">
        <v>1</v>
      </c>
      <c r="AY6" s="92">
        <v>1</v>
      </c>
      <c r="AZ6" s="55">
        <v>1</v>
      </c>
      <c r="BA6" s="90"/>
      <c r="BB6" s="90"/>
      <c r="BC6" s="91"/>
      <c r="BD6" s="54">
        <f t="shared" si="1"/>
        <v>35</v>
      </c>
    </row>
    <row r="7" spans="1:56" ht="14.25" customHeight="1" x14ac:dyDescent="0.3">
      <c r="A7" s="93">
        <v>5</v>
      </c>
      <c r="B7" s="19" t="s">
        <v>46</v>
      </c>
      <c r="C7" s="17">
        <f t="shared" si="0"/>
        <v>27</v>
      </c>
      <c r="D7" s="70">
        <v>3</v>
      </c>
      <c r="E7" s="71">
        <v>1</v>
      </c>
      <c r="F7" s="72">
        <v>3</v>
      </c>
      <c r="G7" s="94">
        <v>5</v>
      </c>
      <c r="H7" s="86">
        <v>3</v>
      </c>
      <c r="I7" s="86">
        <v>5</v>
      </c>
      <c r="J7" s="86">
        <v>9</v>
      </c>
      <c r="K7" s="86">
        <v>13</v>
      </c>
      <c r="L7" s="94">
        <v>17</v>
      </c>
      <c r="M7" s="86">
        <v>10</v>
      </c>
      <c r="N7" s="86">
        <v>9</v>
      </c>
      <c r="O7" s="86">
        <v>5</v>
      </c>
      <c r="P7" s="86">
        <v>7</v>
      </c>
      <c r="Q7" s="94">
        <v>9</v>
      </c>
      <c r="R7" s="86">
        <v>9</v>
      </c>
      <c r="S7" s="86">
        <v>3</v>
      </c>
      <c r="T7" s="86">
        <v>5</v>
      </c>
      <c r="U7" s="95">
        <v>9</v>
      </c>
      <c r="V7" s="94"/>
      <c r="W7" s="86"/>
      <c r="X7" s="86"/>
      <c r="Y7" s="86"/>
      <c r="Z7" s="86"/>
      <c r="AA7" s="94"/>
      <c r="AB7" s="86"/>
      <c r="AC7" s="86"/>
      <c r="AD7" s="86"/>
      <c r="AE7" s="95"/>
      <c r="AF7" s="86"/>
      <c r="AG7" s="86"/>
      <c r="AH7" s="86"/>
      <c r="AI7" s="86">
        <v>8</v>
      </c>
      <c r="AJ7" s="89">
        <v>1</v>
      </c>
      <c r="AK7" s="94">
        <v>2</v>
      </c>
      <c r="AL7" s="89">
        <v>1</v>
      </c>
      <c r="AM7" s="89">
        <v>1</v>
      </c>
      <c r="AN7" s="86">
        <v>5</v>
      </c>
      <c r="AO7" s="95">
        <v>5</v>
      </c>
      <c r="AP7" s="86">
        <v>3</v>
      </c>
      <c r="AQ7" s="86">
        <v>4</v>
      </c>
      <c r="AR7" s="86">
        <v>16</v>
      </c>
      <c r="AS7" s="86">
        <v>11</v>
      </c>
      <c r="AT7" s="86"/>
      <c r="AU7" s="94">
        <v>13</v>
      </c>
      <c r="AV7" s="86"/>
      <c r="AW7" s="86"/>
      <c r="AX7" s="86"/>
      <c r="AY7" s="95"/>
      <c r="AZ7" s="94"/>
      <c r="BA7" s="86"/>
      <c r="BB7" s="86"/>
      <c r="BC7" s="95"/>
      <c r="BD7" s="54">
        <f t="shared" si="1"/>
        <v>27</v>
      </c>
    </row>
    <row r="8" spans="1:56" ht="14.25" customHeight="1" x14ac:dyDescent="0.3">
      <c r="A8" s="96">
        <v>6</v>
      </c>
      <c r="B8" s="100" t="s">
        <v>485</v>
      </c>
      <c r="C8" s="101">
        <f t="shared" si="0"/>
        <v>5</v>
      </c>
      <c r="D8" s="58">
        <v>3</v>
      </c>
      <c r="E8" s="59"/>
      <c r="F8" s="60"/>
      <c r="G8" s="98"/>
      <c r="H8" s="97"/>
      <c r="I8" s="97"/>
      <c r="J8" s="97"/>
      <c r="K8" s="97"/>
      <c r="L8" s="98"/>
      <c r="M8" s="97">
        <v>29</v>
      </c>
      <c r="N8" s="97">
        <v>21</v>
      </c>
      <c r="O8" s="102">
        <v>1</v>
      </c>
      <c r="P8" s="102">
        <v>1</v>
      </c>
      <c r="Q8" s="58">
        <v>1</v>
      </c>
      <c r="R8" s="97"/>
      <c r="S8" s="97"/>
      <c r="T8" s="97"/>
      <c r="U8" s="103"/>
      <c r="V8" s="98"/>
      <c r="W8" s="97"/>
      <c r="X8" s="97"/>
      <c r="Y8" s="97"/>
      <c r="Z8" s="97"/>
      <c r="AA8" s="98"/>
      <c r="AB8" s="97"/>
      <c r="AC8" s="97"/>
      <c r="AD8" s="97"/>
      <c r="AE8" s="103"/>
      <c r="AF8" s="97"/>
      <c r="AG8" s="97"/>
      <c r="AH8" s="97"/>
      <c r="AI8" s="97"/>
      <c r="AJ8" s="97"/>
      <c r="AK8" s="98"/>
      <c r="AL8" s="97"/>
      <c r="AM8" s="97"/>
      <c r="AN8" s="97"/>
      <c r="AO8" s="103"/>
      <c r="AP8" s="97"/>
      <c r="AQ8" s="97"/>
      <c r="AR8" s="97"/>
      <c r="AS8" s="97"/>
      <c r="AT8" s="97"/>
      <c r="AU8" s="98"/>
      <c r="AV8" s="97"/>
      <c r="AW8" s="97"/>
      <c r="AX8" s="97"/>
      <c r="AY8" s="103"/>
      <c r="AZ8" s="98"/>
      <c r="BA8" s="97"/>
      <c r="BB8" s="97"/>
      <c r="BC8" s="103"/>
      <c r="BD8" s="54">
        <f t="shared" si="1"/>
        <v>5</v>
      </c>
    </row>
    <row r="9" spans="1:56" ht="14.25" customHeight="1" x14ac:dyDescent="0.3">
      <c r="A9" s="81">
        <v>7</v>
      </c>
      <c r="B9" s="19" t="s">
        <v>8</v>
      </c>
      <c r="C9" s="17">
        <f t="shared" si="0"/>
        <v>19</v>
      </c>
      <c r="D9" s="70">
        <v>2</v>
      </c>
      <c r="E9" s="71">
        <v>5</v>
      </c>
      <c r="F9" s="72"/>
      <c r="G9" s="88"/>
      <c r="H9" s="86"/>
      <c r="I9" s="86"/>
      <c r="J9" s="86"/>
      <c r="K9" s="86"/>
      <c r="L9" s="94"/>
      <c r="M9" s="86"/>
      <c r="N9" s="86"/>
      <c r="O9" s="86"/>
      <c r="P9" s="86"/>
      <c r="Q9" s="94"/>
      <c r="R9" s="86"/>
      <c r="S9" s="86"/>
      <c r="T9" s="86"/>
      <c r="U9" s="95"/>
      <c r="V9" s="94"/>
      <c r="W9" s="86"/>
      <c r="X9" s="86"/>
      <c r="Y9" s="86"/>
      <c r="Z9" s="86">
        <v>9</v>
      </c>
      <c r="AA9" s="94">
        <v>4</v>
      </c>
      <c r="AB9" s="86">
        <v>2</v>
      </c>
      <c r="AC9" s="86"/>
      <c r="AD9" s="86"/>
      <c r="AE9" s="95">
        <v>4</v>
      </c>
      <c r="AF9" s="86">
        <v>9</v>
      </c>
      <c r="AG9" s="86">
        <v>5</v>
      </c>
      <c r="AH9" s="89">
        <v>1</v>
      </c>
      <c r="AI9" s="89">
        <v>1</v>
      </c>
      <c r="AJ9" s="86"/>
      <c r="AK9" s="94">
        <v>9</v>
      </c>
      <c r="AL9" s="86">
        <v>4</v>
      </c>
      <c r="AM9" s="86">
        <v>6</v>
      </c>
      <c r="AN9" s="86">
        <v>5</v>
      </c>
      <c r="AO9" s="95"/>
      <c r="AP9" s="86"/>
      <c r="AQ9" s="86"/>
      <c r="AR9" s="86"/>
      <c r="AS9" s="86">
        <v>5</v>
      </c>
      <c r="AT9" s="86">
        <v>9</v>
      </c>
      <c r="AU9" s="94">
        <v>13</v>
      </c>
      <c r="AV9" s="86"/>
      <c r="AW9" s="86"/>
      <c r="AX9" s="86"/>
      <c r="AY9" s="95">
        <v>2</v>
      </c>
      <c r="AZ9" s="94">
        <v>2</v>
      </c>
      <c r="BA9" s="86">
        <v>2</v>
      </c>
      <c r="BB9" s="86">
        <v>2</v>
      </c>
      <c r="BC9" s="95"/>
      <c r="BD9" s="54">
        <f t="shared" si="1"/>
        <v>19</v>
      </c>
    </row>
    <row r="10" spans="1:56" ht="14.25" customHeight="1" x14ac:dyDescent="0.3">
      <c r="A10" s="93">
        <v>8</v>
      </c>
      <c r="B10" s="19" t="s">
        <v>25</v>
      </c>
      <c r="C10" s="17">
        <f t="shared" si="0"/>
        <v>14</v>
      </c>
      <c r="D10" s="70">
        <v>2</v>
      </c>
      <c r="E10" s="71">
        <v>2</v>
      </c>
      <c r="F10" s="72"/>
      <c r="G10" s="94"/>
      <c r="H10" s="86"/>
      <c r="I10" s="86"/>
      <c r="J10" s="86"/>
      <c r="K10" s="86"/>
      <c r="L10" s="94"/>
      <c r="M10" s="86"/>
      <c r="N10" s="86"/>
      <c r="O10" s="86"/>
      <c r="P10" s="86"/>
      <c r="Q10" s="94"/>
      <c r="R10" s="86"/>
      <c r="S10" s="86"/>
      <c r="T10" s="86"/>
      <c r="U10" s="95"/>
      <c r="V10" s="94"/>
      <c r="W10" s="86"/>
      <c r="X10" s="86"/>
      <c r="Y10" s="86"/>
      <c r="Z10" s="86"/>
      <c r="AA10" s="94"/>
      <c r="AB10" s="86">
        <v>5</v>
      </c>
      <c r="AC10" s="86">
        <v>11</v>
      </c>
      <c r="AD10" s="86">
        <v>10</v>
      </c>
      <c r="AE10" s="95">
        <v>7</v>
      </c>
      <c r="AF10" s="86"/>
      <c r="AG10" s="86"/>
      <c r="AH10" s="86"/>
      <c r="AI10" s="86"/>
      <c r="AJ10" s="86"/>
      <c r="AK10" s="94">
        <v>9</v>
      </c>
      <c r="AL10" s="86">
        <v>11</v>
      </c>
      <c r="AM10" s="86"/>
      <c r="AN10" s="86">
        <v>9</v>
      </c>
      <c r="AO10" s="95">
        <v>9</v>
      </c>
      <c r="AP10" s="86">
        <v>2</v>
      </c>
      <c r="AQ10" s="89">
        <v>1</v>
      </c>
      <c r="AR10" s="89">
        <v>1</v>
      </c>
      <c r="AS10" s="86">
        <v>2</v>
      </c>
      <c r="AT10" s="86">
        <v>9</v>
      </c>
      <c r="AU10" s="94">
        <v>4</v>
      </c>
      <c r="AV10" s="86"/>
      <c r="AW10" s="86"/>
      <c r="AX10" s="86"/>
      <c r="AY10" s="95"/>
      <c r="AZ10" s="94"/>
      <c r="BA10" s="86"/>
      <c r="BB10" s="86"/>
      <c r="BC10" s="95"/>
      <c r="BD10" s="54">
        <f t="shared" si="1"/>
        <v>14</v>
      </c>
    </row>
    <row r="11" spans="1:56" ht="14.25" customHeight="1" x14ac:dyDescent="0.3">
      <c r="A11" s="96">
        <v>9</v>
      </c>
      <c r="B11" s="100" t="s">
        <v>40</v>
      </c>
      <c r="C11" s="101">
        <f t="shared" si="0"/>
        <v>9</v>
      </c>
      <c r="D11" s="58">
        <v>2</v>
      </c>
      <c r="E11" s="59">
        <v>1</v>
      </c>
      <c r="F11" s="60"/>
      <c r="G11" s="98"/>
      <c r="H11" s="97"/>
      <c r="I11" s="97"/>
      <c r="J11" s="97"/>
      <c r="K11" s="97"/>
      <c r="L11" s="98"/>
      <c r="M11" s="97">
        <v>17</v>
      </c>
      <c r="N11" s="97"/>
      <c r="O11" s="97"/>
      <c r="P11" s="97"/>
      <c r="Q11" s="98"/>
      <c r="R11" s="97"/>
      <c r="S11" s="97"/>
      <c r="T11" s="97"/>
      <c r="U11" s="103"/>
      <c r="V11" s="98"/>
      <c r="W11" s="97"/>
      <c r="X11" s="97"/>
      <c r="Y11" s="97"/>
      <c r="Z11" s="97"/>
      <c r="AA11" s="98"/>
      <c r="AB11" s="97"/>
      <c r="AC11" s="97"/>
      <c r="AD11" s="97"/>
      <c r="AE11" s="103"/>
      <c r="AF11" s="97"/>
      <c r="AG11" s="97"/>
      <c r="AH11" s="97"/>
      <c r="AI11" s="97"/>
      <c r="AJ11" s="97"/>
      <c r="AK11" s="98">
        <v>13</v>
      </c>
      <c r="AL11" s="97">
        <v>26</v>
      </c>
      <c r="AM11" s="97"/>
      <c r="AN11" s="97"/>
      <c r="AO11" s="103">
        <v>13</v>
      </c>
      <c r="AP11" s="97"/>
      <c r="AQ11" s="97">
        <v>19</v>
      </c>
      <c r="AR11" s="97">
        <v>4</v>
      </c>
      <c r="AS11" s="102">
        <v>1</v>
      </c>
      <c r="AT11" s="102">
        <v>1</v>
      </c>
      <c r="AU11" s="98">
        <v>2</v>
      </c>
      <c r="AV11" s="97"/>
      <c r="AW11" s="97"/>
      <c r="AX11" s="97"/>
      <c r="AY11" s="103"/>
      <c r="AZ11" s="98"/>
      <c r="BA11" s="97"/>
      <c r="BB11" s="97"/>
      <c r="BC11" s="103"/>
      <c r="BD11" s="54">
        <f t="shared" si="1"/>
        <v>9</v>
      </c>
    </row>
    <row r="12" spans="1:56" ht="14.25" customHeight="1" x14ac:dyDescent="0.3">
      <c r="A12" s="81">
        <v>10</v>
      </c>
      <c r="B12" s="19" t="s">
        <v>243</v>
      </c>
      <c r="C12" s="17">
        <f t="shared" si="0"/>
        <v>21</v>
      </c>
      <c r="D12" s="70">
        <v>2</v>
      </c>
      <c r="E12" s="71"/>
      <c r="F12" s="72"/>
      <c r="G12" s="88">
        <v>17</v>
      </c>
      <c r="H12" s="86"/>
      <c r="I12" s="86"/>
      <c r="J12" s="86">
        <v>9</v>
      </c>
      <c r="K12" s="86">
        <v>5</v>
      </c>
      <c r="L12" s="94">
        <v>7</v>
      </c>
      <c r="M12" s="86">
        <v>19</v>
      </c>
      <c r="N12" s="86">
        <v>25</v>
      </c>
      <c r="O12" s="86">
        <v>23</v>
      </c>
      <c r="P12" s="86">
        <v>25</v>
      </c>
      <c r="Q12" s="94">
        <v>18</v>
      </c>
      <c r="R12" s="86">
        <v>13</v>
      </c>
      <c r="S12" s="86">
        <v>21</v>
      </c>
      <c r="T12" s="86"/>
      <c r="U12" s="95"/>
      <c r="V12" s="94"/>
      <c r="W12" s="86">
        <v>10</v>
      </c>
      <c r="X12" s="86">
        <v>13</v>
      </c>
      <c r="Y12" s="86">
        <v>13</v>
      </c>
      <c r="Z12" s="86">
        <v>10</v>
      </c>
      <c r="AA12" s="94">
        <v>13</v>
      </c>
      <c r="AB12" s="86">
        <v>9</v>
      </c>
      <c r="AC12" s="86">
        <v>5</v>
      </c>
      <c r="AD12" s="89">
        <v>1</v>
      </c>
      <c r="AE12" s="99">
        <v>1</v>
      </c>
      <c r="AF12" s="86">
        <v>5</v>
      </c>
      <c r="AG12" s="86"/>
      <c r="AH12" s="86"/>
      <c r="AI12" s="86"/>
      <c r="AJ12" s="86"/>
      <c r="AK12" s="94"/>
      <c r="AL12" s="86"/>
      <c r="AM12" s="86"/>
      <c r="AN12" s="86"/>
      <c r="AO12" s="95"/>
      <c r="AP12" s="86"/>
      <c r="AQ12" s="86"/>
      <c r="AR12" s="86"/>
      <c r="AS12" s="86"/>
      <c r="AT12" s="86"/>
      <c r="AU12" s="94"/>
      <c r="AV12" s="86"/>
      <c r="AW12" s="86"/>
      <c r="AX12" s="86"/>
      <c r="AY12" s="95"/>
      <c r="AZ12" s="94"/>
      <c r="BA12" s="90"/>
      <c r="BB12" s="86"/>
      <c r="BC12" s="95"/>
      <c r="BD12" s="54">
        <f t="shared" si="1"/>
        <v>21</v>
      </c>
    </row>
    <row r="13" spans="1:56" ht="14.25" customHeight="1" x14ac:dyDescent="0.3">
      <c r="A13" s="93">
        <v>11</v>
      </c>
      <c r="B13" s="19" t="s">
        <v>57</v>
      </c>
      <c r="C13" s="17">
        <f t="shared" si="0"/>
        <v>22</v>
      </c>
      <c r="D13" s="70">
        <v>1</v>
      </c>
      <c r="E13" s="71">
        <v>3</v>
      </c>
      <c r="F13" s="72">
        <v>1</v>
      </c>
      <c r="G13" s="94">
        <v>3</v>
      </c>
      <c r="H13" s="86">
        <v>5</v>
      </c>
      <c r="I13" s="86">
        <v>9</v>
      </c>
      <c r="J13" s="86">
        <v>5</v>
      </c>
      <c r="K13" s="86">
        <v>9</v>
      </c>
      <c r="L13" s="94">
        <v>5</v>
      </c>
      <c r="M13" s="86">
        <v>11</v>
      </c>
      <c r="N13" s="86">
        <v>17</v>
      </c>
      <c r="O13" s="86">
        <v>19</v>
      </c>
      <c r="P13" s="86">
        <v>17</v>
      </c>
      <c r="Q13" s="94">
        <v>2</v>
      </c>
      <c r="R13" s="86">
        <v>13</v>
      </c>
      <c r="S13" s="86"/>
      <c r="T13" s="86">
        <v>25</v>
      </c>
      <c r="U13" s="95">
        <v>17</v>
      </c>
      <c r="V13" s="94"/>
      <c r="W13" s="86"/>
      <c r="X13" s="89">
        <v>1</v>
      </c>
      <c r="Y13" s="86">
        <v>2</v>
      </c>
      <c r="Z13" s="86">
        <v>2</v>
      </c>
      <c r="AA13" s="94">
        <v>8</v>
      </c>
      <c r="AB13" s="86"/>
      <c r="AC13" s="86"/>
      <c r="AD13" s="86"/>
      <c r="AE13" s="95"/>
      <c r="AF13" s="86"/>
      <c r="AG13" s="86"/>
      <c r="AH13" s="86"/>
      <c r="AI13" s="86"/>
      <c r="AJ13" s="86"/>
      <c r="AK13" s="94">
        <v>21</v>
      </c>
      <c r="AL13" s="86"/>
      <c r="AM13" s="86">
        <v>13</v>
      </c>
      <c r="AN13" s="86">
        <v>13</v>
      </c>
      <c r="AO13" s="95"/>
      <c r="AP13" s="86"/>
      <c r="AQ13" s="86"/>
      <c r="AR13" s="86"/>
      <c r="AS13" s="86">
        <v>9</v>
      </c>
      <c r="AT13" s="86"/>
      <c r="AU13" s="94"/>
      <c r="AV13" s="86"/>
      <c r="AW13" s="86"/>
      <c r="AX13" s="86"/>
      <c r="AY13" s="95"/>
      <c r="AZ13" s="94"/>
      <c r="BA13" s="86"/>
      <c r="BB13" s="86"/>
      <c r="BC13" s="95"/>
      <c r="BD13" s="54">
        <f t="shared" si="1"/>
        <v>22</v>
      </c>
    </row>
    <row r="14" spans="1:56" ht="14.25" customHeight="1" x14ac:dyDescent="0.3">
      <c r="A14" s="96">
        <v>12</v>
      </c>
      <c r="B14" s="19" t="s">
        <v>400</v>
      </c>
      <c r="C14" s="17">
        <f t="shared" si="0"/>
        <v>17</v>
      </c>
      <c r="D14" s="70">
        <v>1</v>
      </c>
      <c r="E14" s="71">
        <v>2</v>
      </c>
      <c r="F14" s="72">
        <v>1</v>
      </c>
      <c r="G14" s="98">
        <v>21</v>
      </c>
      <c r="H14" s="97">
        <v>17</v>
      </c>
      <c r="I14" s="97">
        <v>5</v>
      </c>
      <c r="J14" s="86">
        <v>5</v>
      </c>
      <c r="K14" s="86">
        <v>3</v>
      </c>
      <c r="L14" s="70">
        <v>1</v>
      </c>
      <c r="M14" s="86">
        <v>2</v>
      </c>
      <c r="N14" s="86">
        <v>6</v>
      </c>
      <c r="O14" s="86">
        <v>5</v>
      </c>
      <c r="P14" s="86">
        <v>2</v>
      </c>
      <c r="Q14" s="94">
        <v>5</v>
      </c>
      <c r="R14" s="86">
        <v>6</v>
      </c>
      <c r="S14" s="86">
        <v>9</v>
      </c>
      <c r="T14" s="86"/>
      <c r="U14" s="95">
        <v>5</v>
      </c>
      <c r="V14" s="94">
        <v>11</v>
      </c>
      <c r="W14" s="97">
        <v>17</v>
      </c>
      <c r="X14" s="86">
        <v>25</v>
      </c>
      <c r="Y14" s="86"/>
      <c r="Z14" s="86"/>
      <c r="AA14" s="94"/>
      <c r="AB14" s="86"/>
      <c r="AC14" s="86"/>
      <c r="AD14" s="86"/>
      <c r="AE14" s="95"/>
      <c r="AF14" s="86"/>
      <c r="AG14" s="86"/>
      <c r="AH14" s="86"/>
      <c r="AI14" s="86"/>
      <c r="AJ14" s="86"/>
      <c r="AK14" s="94"/>
      <c r="AL14" s="86"/>
      <c r="AM14" s="86"/>
      <c r="AN14" s="86"/>
      <c r="AO14" s="95"/>
      <c r="AP14" s="86"/>
      <c r="AQ14" s="86"/>
      <c r="AR14" s="86"/>
      <c r="AS14" s="86"/>
      <c r="AT14" s="86"/>
      <c r="AU14" s="94"/>
      <c r="AV14" s="86"/>
      <c r="AW14" s="86"/>
      <c r="AX14" s="86"/>
      <c r="AY14" s="95"/>
      <c r="AZ14" s="94"/>
      <c r="BA14" s="86"/>
      <c r="BB14" s="86"/>
      <c r="BC14" s="95"/>
      <c r="BD14" s="54">
        <f t="shared" si="1"/>
        <v>17</v>
      </c>
    </row>
    <row r="15" spans="1:56" ht="14.25" customHeight="1" x14ac:dyDescent="0.3">
      <c r="A15" s="81">
        <v>13</v>
      </c>
      <c r="B15" s="82" t="s">
        <v>12</v>
      </c>
      <c r="C15" s="83">
        <f t="shared" si="0"/>
        <v>15</v>
      </c>
      <c r="D15" s="55">
        <v>1</v>
      </c>
      <c r="E15" s="84">
        <v>1</v>
      </c>
      <c r="F15" s="85">
        <v>4</v>
      </c>
      <c r="G15" s="88"/>
      <c r="H15" s="86"/>
      <c r="I15" s="86"/>
      <c r="J15" s="90"/>
      <c r="K15" s="90"/>
      <c r="L15" s="88">
        <v>23</v>
      </c>
      <c r="M15" s="90"/>
      <c r="N15" s="90">
        <v>17</v>
      </c>
      <c r="O15" s="90">
        <v>9</v>
      </c>
      <c r="P15" s="90">
        <v>9</v>
      </c>
      <c r="Q15" s="88"/>
      <c r="R15" s="90"/>
      <c r="S15" s="90"/>
      <c r="T15" s="90"/>
      <c r="U15" s="91"/>
      <c r="V15" s="88"/>
      <c r="W15" s="90"/>
      <c r="X15" s="90"/>
      <c r="Y15" s="90"/>
      <c r="Z15" s="90">
        <v>17</v>
      </c>
      <c r="AA15" s="88"/>
      <c r="AB15" s="90"/>
      <c r="AC15" s="90"/>
      <c r="AD15" s="90"/>
      <c r="AE15" s="91"/>
      <c r="AF15" s="90"/>
      <c r="AG15" s="90"/>
      <c r="AH15" s="90"/>
      <c r="AI15" s="90"/>
      <c r="AJ15" s="90"/>
      <c r="AK15" s="88"/>
      <c r="AL15" s="90"/>
      <c r="AM15" s="90"/>
      <c r="AN15" s="90"/>
      <c r="AO15" s="91"/>
      <c r="AP15" s="90">
        <v>13</v>
      </c>
      <c r="AQ15" s="90">
        <v>3</v>
      </c>
      <c r="AR15" s="90">
        <v>5</v>
      </c>
      <c r="AS15" s="90"/>
      <c r="AT15" s="90">
        <v>5</v>
      </c>
      <c r="AU15" s="88">
        <v>5</v>
      </c>
      <c r="AV15" s="90">
        <v>2</v>
      </c>
      <c r="AW15" s="90"/>
      <c r="AX15" s="90">
        <v>3</v>
      </c>
      <c r="AY15" s="91">
        <v>3</v>
      </c>
      <c r="AZ15" s="88">
        <v>3</v>
      </c>
      <c r="BA15" s="87">
        <v>1</v>
      </c>
      <c r="BB15" s="90"/>
      <c r="BC15" s="91"/>
      <c r="BD15" s="54">
        <f t="shared" si="1"/>
        <v>15</v>
      </c>
    </row>
    <row r="16" spans="1:56" ht="14.25" customHeight="1" x14ac:dyDescent="0.3">
      <c r="A16" s="93">
        <v>14</v>
      </c>
      <c r="B16" s="19" t="s">
        <v>30</v>
      </c>
      <c r="C16" s="17">
        <f t="shared" si="0"/>
        <v>7</v>
      </c>
      <c r="D16" s="70">
        <v>1</v>
      </c>
      <c r="E16" s="71">
        <v>1</v>
      </c>
      <c r="F16" s="72">
        <v>2</v>
      </c>
      <c r="G16" s="94"/>
      <c r="H16" s="86"/>
      <c r="I16" s="86"/>
      <c r="J16" s="86"/>
      <c r="K16" s="86"/>
      <c r="L16" s="94"/>
      <c r="M16" s="86"/>
      <c r="N16" s="86"/>
      <c r="O16" s="86"/>
      <c r="P16" s="86"/>
      <c r="Q16" s="94"/>
      <c r="R16" s="86"/>
      <c r="S16" s="86"/>
      <c r="T16" s="86"/>
      <c r="U16" s="95"/>
      <c r="V16" s="94"/>
      <c r="W16" s="86"/>
      <c r="X16" s="86"/>
      <c r="Y16" s="86"/>
      <c r="Z16" s="86"/>
      <c r="AA16" s="94"/>
      <c r="AB16" s="86"/>
      <c r="AC16" s="86"/>
      <c r="AD16" s="86"/>
      <c r="AE16" s="95"/>
      <c r="AF16" s="86"/>
      <c r="AG16" s="86"/>
      <c r="AH16" s="86">
        <v>10</v>
      </c>
      <c r="AI16" s="86"/>
      <c r="AJ16" s="95"/>
      <c r="AK16" s="86"/>
      <c r="AL16" s="86"/>
      <c r="AM16" s="86"/>
      <c r="AN16" s="86"/>
      <c r="AO16" s="95"/>
      <c r="AP16" s="86"/>
      <c r="AQ16" s="86"/>
      <c r="AR16" s="86"/>
      <c r="AS16" s="86">
        <v>11</v>
      </c>
      <c r="AT16" s="86">
        <v>3</v>
      </c>
      <c r="AU16" s="94">
        <v>5</v>
      </c>
      <c r="AV16" s="86">
        <v>3</v>
      </c>
      <c r="AW16" s="89">
        <v>1</v>
      </c>
      <c r="AX16" s="86">
        <v>2</v>
      </c>
      <c r="AY16" s="95"/>
      <c r="AZ16" s="94"/>
      <c r="BA16" s="86"/>
      <c r="BB16" s="86"/>
      <c r="BC16" s="95"/>
      <c r="BD16" s="54">
        <f t="shared" si="1"/>
        <v>7</v>
      </c>
    </row>
    <row r="17" spans="1:56" ht="14.25" customHeight="1" x14ac:dyDescent="0.3">
      <c r="A17" s="93">
        <v>15</v>
      </c>
      <c r="B17" s="100" t="s">
        <v>347</v>
      </c>
      <c r="C17" s="101">
        <f t="shared" si="0"/>
        <v>8</v>
      </c>
      <c r="D17" s="58">
        <v>1</v>
      </c>
      <c r="E17" s="59">
        <v>1</v>
      </c>
      <c r="F17" s="60">
        <v>1</v>
      </c>
      <c r="G17" s="98"/>
      <c r="H17" s="97"/>
      <c r="I17" s="97"/>
      <c r="J17" s="97"/>
      <c r="K17" s="97"/>
      <c r="L17" s="98"/>
      <c r="M17" s="97"/>
      <c r="N17" s="97"/>
      <c r="O17" s="97"/>
      <c r="P17" s="97"/>
      <c r="Q17" s="98"/>
      <c r="R17" s="97"/>
      <c r="S17" s="97"/>
      <c r="T17" s="97">
        <v>17</v>
      </c>
      <c r="U17" s="103">
        <v>21</v>
      </c>
      <c r="V17" s="98">
        <v>2</v>
      </c>
      <c r="W17" s="102">
        <v>1</v>
      </c>
      <c r="X17" s="97">
        <v>4</v>
      </c>
      <c r="Y17" s="97">
        <v>4</v>
      </c>
      <c r="Z17" s="97">
        <v>11</v>
      </c>
      <c r="AA17" s="98">
        <v>3</v>
      </c>
      <c r="AB17" s="97"/>
      <c r="AC17" s="97"/>
      <c r="AD17" s="97"/>
      <c r="AE17" s="103"/>
      <c r="AF17" s="97"/>
      <c r="AG17" s="97"/>
      <c r="AH17" s="97"/>
      <c r="AI17" s="97"/>
      <c r="AJ17" s="97"/>
      <c r="AK17" s="98"/>
      <c r="AL17" s="97"/>
      <c r="AM17" s="97"/>
      <c r="AN17" s="97"/>
      <c r="AO17" s="103"/>
      <c r="AP17" s="97"/>
      <c r="AQ17" s="97"/>
      <c r="AR17" s="97"/>
      <c r="AS17" s="97"/>
      <c r="AT17" s="97"/>
      <c r="AU17" s="98"/>
      <c r="AV17" s="97"/>
      <c r="AW17" s="97"/>
      <c r="AX17" s="97"/>
      <c r="AY17" s="103"/>
      <c r="AZ17" s="98"/>
      <c r="BA17" s="97"/>
      <c r="BB17" s="97"/>
      <c r="BC17" s="103"/>
      <c r="BD17" s="54">
        <f t="shared" si="1"/>
        <v>8</v>
      </c>
    </row>
    <row r="18" spans="1:56" ht="14.25" customHeight="1" x14ac:dyDescent="0.3">
      <c r="A18" s="81">
        <v>16</v>
      </c>
      <c r="B18" s="19" t="s">
        <v>118</v>
      </c>
      <c r="C18" s="17">
        <f t="shared" si="0"/>
        <v>7</v>
      </c>
      <c r="D18" s="70">
        <v>1</v>
      </c>
      <c r="E18" s="71"/>
      <c r="F18" s="72">
        <v>1</v>
      </c>
      <c r="G18" s="88"/>
      <c r="H18" s="90"/>
      <c r="I18" s="90"/>
      <c r="J18" s="90"/>
      <c r="K18" s="90"/>
      <c r="L18" s="88"/>
      <c r="M18" s="90"/>
      <c r="N18" s="90"/>
      <c r="O18" s="90"/>
      <c r="P18" s="90"/>
      <c r="Q18" s="88">
        <v>11</v>
      </c>
      <c r="R18" s="86">
        <v>11</v>
      </c>
      <c r="S18" s="86">
        <v>11</v>
      </c>
      <c r="T18" s="86"/>
      <c r="U18" s="95"/>
      <c r="V18" s="94"/>
      <c r="W18" s="86"/>
      <c r="X18" s="86"/>
      <c r="Y18" s="86"/>
      <c r="Z18" s="86"/>
      <c r="AA18" s="94"/>
      <c r="AB18" s="86"/>
      <c r="AC18" s="86"/>
      <c r="AD18" s="86"/>
      <c r="AE18" s="95"/>
      <c r="AF18" s="86"/>
      <c r="AG18" s="86"/>
      <c r="AH18" s="86"/>
      <c r="AI18" s="86">
        <v>6</v>
      </c>
      <c r="AJ18" s="86">
        <v>4</v>
      </c>
      <c r="AK18" s="70">
        <v>1</v>
      </c>
      <c r="AL18" s="86">
        <v>3</v>
      </c>
      <c r="AM18" s="86"/>
      <c r="AN18" s="86"/>
      <c r="AO18" s="95"/>
      <c r="AP18" s="86"/>
      <c r="AQ18" s="86"/>
      <c r="AR18" s="86"/>
      <c r="AS18" s="86"/>
      <c r="AT18" s="86"/>
      <c r="AU18" s="94"/>
      <c r="AV18" s="86"/>
      <c r="AW18" s="86"/>
      <c r="AX18" s="86"/>
      <c r="AY18" s="95"/>
      <c r="AZ18" s="94"/>
      <c r="BA18" s="86"/>
      <c r="BB18" s="86"/>
      <c r="BC18" s="95"/>
      <c r="BD18" s="54">
        <f t="shared" si="1"/>
        <v>7</v>
      </c>
    </row>
    <row r="19" spans="1:56" ht="14.25" customHeight="1" x14ac:dyDescent="0.3">
      <c r="A19" s="93">
        <v>17</v>
      </c>
      <c r="B19" s="19" t="s">
        <v>36</v>
      </c>
      <c r="C19" s="17">
        <f t="shared" si="0"/>
        <v>5</v>
      </c>
      <c r="D19" s="70">
        <v>1</v>
      </c>
      <c r="E19" s="71"/>
      <c r="F19" s="72">
        <v>1</v>
      </c>
      <c r="G19" s="94"/>
      <c r="H19" s="86"/>
      <c r="I19" s="86"/>
      <c r="J19" s="86"/>
      <c r="K19" s="86"/>
      <c r="L19" s="94"/>
      <c r="M19" s="86"/>
      <c r="N19" s="86">
        <v>4</v>
      </c>
      <c r="O19" s="86">
        <v>13</v>
      </c>
      <c r="P19" s="86"/>
      <c r="Q19" s="94"/>
      <c r="R19" s="86"/>
      <c r="S19" s="86"/>
      <c r="T19" s="86"/>
      <c r="U19" s="95"/>
      <c r="V19" s="94"/>
      <c r="W19" s="86"/>
      <c r="X19" s="86"/>
      <c r="Y19" s="86"/>
      <c r="Z19" s="86"/>
      <c r="AA19" s="94"/>
      <c r="AB19" s="86"/>
      <c r="AC19" s="86"/>
      <c r="AD19" s="86"/>
      <c r="AE19" s="95"/>
      <c r="AF19" s="86"/>
      <c r="AG19" s="86"/>
      <c r="AH19" s="86"/>
      <c r="AI19" s="86"/>
      <c r="AJ19" s="86"/>
      <c r="AK19" s="94"/>
      <c r="AL19" s="86"/>
      <c r="AM19" s="86"/>
      <c r="AN19" s="86"/>
      <c r="AO19" s="95"/>
      <c r="AP19" s="86"/>
      <c r="AQ19" s="86"/>
      <c r="AR19" s="86">
        <v>3</v>
      </c>
      <c r="AS19" s="86">
        <v>5</v>
      </c>
      <c r="AT19" s="86"/>
      <c r="AU19" s="94"/>
      <c r="AV19" s="89">
        <v>1</v>
      </c>
      <c r="AW19" s="86"/>
      <c r="AX19" s="86"/>
      <c r="AY19" s="95"/>
      <c r="AZ19" s="94"/>
      <c r="BA19" s="86"/>
      <c r="BB19" s="86"/>
      <c r="BC19" s="95"/>
      <c r="BD19" s="54">
        <f t="shared" si="1"/>
        <v>5</v>
      </c>
    </row>
    <row r="20" spans="1:56" ht="14.25" customHeight="1" x14ac:dyDescent="0.3">
      <c r="A20" s="96">
        <v>18</v>
      </c>
      <c r="B20" s="100" t="s">
        <v>44</v>
      </c>
      <c r="C20" s="101">
        <f t="shared" si="0"/>
        <v>23</v>
      </c>
      <c r="D20" s="58">
        <v>1</v>
      </c>
      <c r="E20" s="59"/>
      <c r="F20" s="60"/>
      <c r="G20" s="98"/>
      <c r="H20" s="97">
        <v>17</v>
      </c>
      <c r="I20" s="97">
        <v>17</v>
      </c>
      <c r="J20" s="97">
        <v>21</v>
      </c>
      <c r="K20" s="97">
        <v>5</v>
      </c>
      <c r="L20" s="98">
        <v>5</v>
      </c>
      <c r="M20" s="97">
        <v>9</v>
      </c>
      <c r="N20" s="97">
        <v>6</v>
      </c>
      <c r="O20" s="97">
        <v>13</v>
      </c>
      <c r="P20" s="97">
        <v>19</v>
      </c>
      <c r="Q20" s="98">
        <v>16</v>
      </c>
      <c r="R20" s="97">
        <v>10</v>
      </c>
      <c r="S20" s="97">
        <v>5</v>
      </c>
      <c r="T20" s="97">
        <v>4</v>
      </c>
      <c r="U20" s="103">
        <v>6</v>
      </c>
      <c r="V20" s="98">
        <v>24</v>
      </c>
      <c r="W20" s="97"/>
      <c r="X20" s="97"/>
      <c r="Y20" s="97">
        <v>17</v>
      </c>
      <c r="Z20" s="97"/>
      <c r="AA20" s="98"/>
      <c r="AB20" s="97"/>
      <c r="AC20" s="97"/>
      <c r="AD20" s="97"/>
      <c r="AE20" s="103"/>
      <c r="AF20" s="97"/>
      <c r="AG20" s="97"/>
      <c r="AH20" s="97"/>
      <c r="AI20" s="97"/>
      <c r="AJ20" s="97"/>
      <c r="AK20" s="98"/>
      <c r="AL20" s="97">
        <v>6</v>
      </c>
      <c r="AM20" s="97">
        <v>19</v>
      </c>
      <c r="AN20" s="97"/>
      <c r="AO20" s="103">
        <v>9</v>
      </c>
      <c r="AP20" s="97">
        <v>13</v>
      </c>
      <c r="AQ20" s="97">
        <v>9</v>
      </c>
      <c r="AR20" s="97">
        <v>5</v>
      </c>
      <c r="AS20" s="97"/>
      <c r="AT20" s="97"/>
      <c r="AU20" s="58">
        <v>1</v>
      </c>
      <c r="AV20" s="97"/>
      <c r="AW20" s="97"/>
      <c r="AX20" s="97"/>
      <c r="AY20" s="103"/>
      <c r="AZ20" s="98"/>
      <c r="BA20" s="97"/>
      <c r="BB20" s="97"/>
      <c r="BC20" s="103"/>
      <c r="BD20" s="54">
        <f t="shared" si="1"/>
        <v>23</v>
      </c>
    </row>
    <row r="21" spans="1:56" ht="14.25" customHeight="1" x14ac:dyDescent="0.3">
      <c r="A21" s="93">
        <v>19</v>
      </c>
      <c r="B21" s="19" t="s">
        <v>482</v>
      </c>
      <c r="C21" s="17">
        <f t="shared" si="0"/>
        <v>9</v>
      </c>
      <c r="D21" s="70">
        <v>1</v>
      </c>
      <c r="E21" s="71"/>
      <c r="F21" s="72"/>
      <c r="G21" s="88">
        <v>9</v>
      </c>
      <c r="H21" s="86">
        <v>5</v>
      </c>
      <c r="I21" s="89">
        <v>1</v>
      </c>
      <c r="J21" s="90">
        <v>9</v>
      </c>
      <c r="K21" s="90">
        <v>10</v>
      </c>
      <c r="L21" s="88">
        <v>9</v>
      </c>
      <c r="M21" s="86"/>
      <c r="N21" s="86"/>
      <c r="O21" s="86"/>
      <c r="P21" s="86">
        <v>19</v>
      </c>
      <c r="Q21" s="94">
        <v>13</v>
      </c>
      <c r="R21" s="86">
        <v>21</v>
      </c>
      <c r="S21" s="86"/>
      <c r="T21" s="86"/>
      <c r="U21" s="95"/>
      <c r="V21" s="94"/>
      <c r="W21" s="86"/>
      <c r="X21" s="86"/>
      <c r="Y21" s="86"/>
      <c r="Z21" s="86"/>
      <c r="AA21" s="94"/>
      <c r="AB21" s="86"/>
      <c r="AC21" s="86"/>
      <c r="AD21" s="86"/>
      <c r="AE21" s="95"/>
      <c r="AF21" s="86"/>
      <c r="AG21" s="86"/>
      <c r="AH21" s="86"/>
      <c r="AI21" s="86"/>
      <c r="AJ21" s="86"/>
      <c r="AK21" s="94"/>
      <c r="AL21" s="86"/>
      <c r="AM21" s="86"/>
      <c r="AN21" s="86"/>
      <c r="AO21" s="95"/>
      <c r="AP21" s="86"/>
      <c r="AQ21" s="86"/>
      <c r="AR21" s="86"/>
      <c r="AS21" s="86"/>
      <c r="AT21" s="86"/>
      <c r="AU21" s="94"/>
      <c r="AV21" s="86"/>
      <c r="AW21" s="86"/>
      <c r="AX21" s="86"/>
      <c r="AY21" s="95"/>
      <c r="AZ21" s="94"/>
      <c r="BA21" s="86"/>
      <c r="BB21" s="86"/>
      <c r="BC21" s="95"/>
      <c r="BD21" s="54">
        <f t="shared" si="1"/>
        <v>9</v>
      </c>
    </row>
    <row r="22" spans="1:56" ht="14.25" customHeight="1" x14ac:dyDescent="0.3">
      <c r="A22" s="93">
        <v>20</v>
      </c>
      <c r="B22" s="19" t="s">
        <v>71</v>
      </c>
      <c r="C22" s="17">
        <f t="shared" si="0"/>
        <v>21</v>
      </c>
      <c r="D22" s="70"/>
      <c r="E22" s="71">
        <v>2</v>
      </c>
      <c r="F22" s="72">
        <v>2</v>
      </c>
      <c r="G22" s="94"/>
      <c r="H22" s="86"/>
      <c r="I22" s="86"/>
      <c r="J22" s="86"/>
      <c r="K22" s="86">
        <v>22</v>
      </c>
      <c r="L22" s="94">
        <v>17</v>
      </c>
      <c r="M22" s="86"/>
      <c r="N22" s="86"/>
      <c r="O22" s="86"/>
      <c r="P22" s="86">
        <v>23</v>
      </c>
      <c r="Q22" s="94">
        <v>16</v>
      </c>
      <c r="R22" s="86"/>
      <c r="S22" s="86"/>
      <c r="T22" s="86">
        <v>21</v>
      </c>
      <c r="U22" s="95">
        <v>25</v>
      </c>
      <c r="V22" s="94">
        <v>10</v>
      </c>
      <c r="W22" s="86">
        <v>13</v>
      </c>
      <c r="X22" s="86">
        <v>13</v>
      </c>
      <c r="Y22" s="86">
        <v>5</v>
      </c>
      <c r="Z22" s="86">
        <v>8</v>
      </c>
      <c r="AA22" s="94"/>
      <c r="AB22" s="86"/>
      <c r="AC22" s="86">
        <v>3</v>
      </c>
      <c r="AD22" s="86">
        <v>5</v>
      </c>
      <c r="AE22" s="95">
        <v>2</v>
      </c>
      <c r="AF22" s="86">
        <v>6</v>
      </c>
      <c r="AG22" s="86">
        <v>4</v>
      </c>
      <c r="AH22" s="86">
        <v>2</v>
      </c>
      <c r="AI22" s="86">
        <v>3</v>
      </c>
      <c r="AJ22" s="86"/>
      <c r="AK22" s="94">
        <v>17</v>
      </c>
      <c r="AL22" s="86"/>
      <c r="AM22" s="86"/>
      <c r="AN22" s="86"/>
      <c r="AO22" s="95"/>
      <c r="AP22" s="86">
        <v>4</v>
      </c>
      <c r="AQ22" s="86">
        <v>9</v>
      </c>
      <c r="AR22" s="86"/>
      <c r="AS22" s="86"/>
      <c r="AT22" s="86"/>
      <c r="AU22" s="94"/>
      <c r="AV22" s="86"/>
      <c r="AW22" s="86"/>
      <c r="AX22" s="86"/>
      <c r="AY22" s="95"/>
      <c r="AZ22" s="94"/>
      <c r="BA22" s="86"/>
      <c r="BB22" s="86"/>
      <c r="BC22" s="95"/>
      <c r="BD22" s="54">
        <f t="shared" si="1"/>
        <v>21</v>
      </c>
    </row>
    <row r="23" spans="1:56" ht="14.25" customHeight="1" x14ac:dyDescent="0.3">
      <c r="A23" s="93">
        <v>21</v>
      </c>
      <c r="B23" s="19" t="s">
        <v>353</v>
      </c>
      <c r="C23" s="17">
        <f t="shared" si="0"/>
        <v>19</v>
      </c>
      <c r="D23" s="70"/>
      <c r="E23" s="71">
        <v>2</v>
      </c>
      <c r="F23" s="72">
        <v>1</v>
      </c>
      <c r="G23" s="98">
        <v>21</v>
      </c>
      <c r="H23" s="97"/>
      <c r="I23" s="97">
        <v>17</v>
      </c>
      <c r="J23" s="97">
        <v>4</v>
      </c>
      <c r="K23" s="97">
        <v>2</v>
      </c>
      <c r="L23" s="98">
        <v>13</v>
      </c>
      <c r="M23" s="97"/>
      <c r="N23" s="97">
        <v>9</v>
      </c>
      <c r="O23" s="97">
        <v>11</v>
      </c>
      <c r="P23" s="86">
        <v>7</v>
      </c>
      <c r="Q23" s="94">
        <v>4</v>
      </c>
      <c r="R23" s="86">
        <v>3</v>
      </c>
      <c r="S23" s="86">
        <v>2</v>
      </c>
      <c r="T23" s="86">
        <v>11</v>
      </c>
      <c r="U23" s="95">
        <v>13</v>
      </c>
      <c r="V23" s="94">
        <v>11</v>
      </c>
      <c r="W23" s="86">
        <v>11</v>
      </c>
      <c r="X23" s="86">
        <v>9</v>
      </c>
      <c r="Y23" s="86">
        <v>13</v>
      </c>
      <c r="Z23" s="86">
        <v>7</v>
      </c>
      <c r="AA23" s="94">
        <v>9</v>
      </c>
      <c r="AB23" s="86"/>
      <c r="AC23" s="86"/>
      <c r="AD23" s="86"/>
      <c r="AE23" s="95"/>
      <c r="AF23" s="86"/>
      <c r="AG23" s="86"/>
      <c r="AH23" s="86"/>
      <c r="AI23" s="86"/>
      <c r="AJ23" s="86"/>
      <c r="AK23" s="94"/>
      <c r="AL23" s="86"/>
      <c r="AM23" s="86"/>
      <c r="AN23" s="86"/>
      <c r="AO23" s="95"/>
      <c r="AP23" s="86"/>
      <c r="AQ23" s="86"/>
      <c r="AR23" s="86"/>
      <c r="AS23" s="86"/>
      <c r="AT23" s="86"/>
      <c r="AU23" s="94"/>
      <c r="AV23" s="86"/>
      <c r="AW23" s="86"/>
      <c r="AX23" s="86"/>
      <c r="AY23" s="95"/>
      <c r="AZ23" s="94"/>
      <c r="BA23" s="86"/>
      <c r="BB23" s="86"/>
      <c r="BC23" s="95"/>
      <c r="BD23" s="54">
        <f t="shared" si="1"/>
        <v>19</v>
      </c>
    </row>
    <row r="24" spans="1:56" ht="14.25" customHeight="1" x14ac:dyDescent="0.3">
      <c r="A24" s="81">
        <v>22</v>
      </c>
      <c r="B24" s="82" t="s">
        <v>43</v>
      </c>
      <c r="C24" s="83">
        <f t="shared" si="0"/>
        <v>5</v>
      </c>
      <c r="D24" s="55"/>
      <c r="E24" s="84">
        <v>2</v>
      </c>
      <c r="F24" s="85"/>
      <c r="G24" s="88"/>
      <c r="H24" s="90"/>
      <c r="I24" s="90"/>
      <c r="J24" s="90"/>
      <c r="K24" s="90"/>
      <c r="L24" s="88"/>
      <c r="M24" s="90"/>
      <c r="N24" s="90"/>
      <c r="O24" s="90"/>
      <c r="P24" s="90"/>
      <c r="Q24" s="88"/>
      <c r="R24" s="90"/>
      <c r="S24" s="90"/>
      <c r="T24" s="90"/>
      <c r="U24" s="91"/>
      <c r="V24" s="88"/>
      <c r="W24" s="90"/>
      <c r="X24" s="90"/>
      <c r="Y24" s="90"/>
      <c r="Z24" s="90"/>
      <c r="AA24" s="88"/>
      <c r="AB24" s="90"/>
      <c r="AC24" s="90"/>
      <c r="AD24" s="90"/>
      <c r="AE24" s="91"/>
      <c r="AF24" s="90"/>
      <c r="AG24" s="90"/>
      <c r="AH24" s="90"/>
      <c r="AI24" s="90"/>
      <c r="AJ24" s="90"/>
      <c r="AK24" s="88"/>
      <c r="AL24" s="90"/>
      <c r="AM24" s="90">
        <v>2</v>
      </c>
      <c r="AN24" s="90">
        <v>2</v>
      </c>
      <c r="AO24" s="91"/>
      <c r="AP24" s="90">
        <v>5</v>
      </c>
      <c r="AQ24" s="90">
        <v>9</v>
      </c>
      <c r="AR24" s="90"/>
      <c r="AS24" s="90"/>
      <c r="AT24" s="90"/>
      <c r="AU24" s="88">
        <v>9</v>
      </c>
      <c r="AV24" s="90"/>
      <c r="AW24" s="90"/>
      <c r="AX24" s="90"/>
      <c r="AY24" s="91"/>
      <c r="AZ24" s="88"/>
      <c r="BA24" s="90"/>
      <c r="BB24" s="90"/>
      <c r="BC24" s="91"/>
      <c r="BD24" s="54">
        <f t="shared" si="1"/>
        <v>5</v>
      </c>
    </row>
    <row r="25" spans="1:56" ht="14.25" customHeight="1" x14ac:dyDescent="0.3">
      <c r="A25" s="93">
        <v>23</v>
      </c>
      <c r="B25" s="19" t="s">
        <v>414</v>
      </c>
      <c r="C25" s="17">
        <f t="shared" si="0"/>
        <v>8</v>
      </c>
      <c r="D25" s="70"/>
      <c r="E25" s="71">
        <v>2</v>
      </c>
      <c r="F25" s="72"/>
      <c r="G25" s="94"/>
      <c r="H25" s="86"/>
      <c r="I25" s="86"/>
      <c r="J25" s="86"/>
      <c r="K25" s="86"/>
      <c r="L25" s="94"/>
      <c r="M25" s="86"/>
      <c r="N25" s="86"/>
      <c r="O25" s="86"/>
      <c r="P25" s="86">
        <v>11</v>
      </c>
      <c r="Q25" s="94">
        <v>5</v>
      </c>
      <c r="R25" s="86">
        <v>2</v>
      </c>
      <c r="S25" s="86">
        <v>6</v>
      </c>
      <c r="T25" s="86">
        <v>2</v>
      </c>
      <c r="U25" s="95">
        <v>7</v>
      </c>
      <c r="V25" s="94">
        <v>13</v>
      </c>
      <c r="W25" s="86">
        <v>21</v>
      </c>
      <c r="X25" s="86"/>
      <c r="Y25" s="86"/>
      <c r="Z25" s="86"/>
      <c r="AA25" s="94"/>
      <c r="AB25" s="86"/>
      <c r="AC25" s="86"/>
      <c r="AD25" s="86"/>
      <c r="AE25" s="95"/>
      <c r="AF25" s="86"/>
      <c r="AG25" s="86"/>
      <c r="AH25" s="86"/>
      <c r="AI25" s="86"/>
      <c r="AJ25" s="86"/>
      <c r="AK25" s="94"/>
      <c r="AL25" s="86"/>
      <c r="AM25" s="86"/>
      <c r="AN25" s="86"/>
      <c r="AO25" s="95"/>
      <c r="AP25" s="86"/>
      <c r="AQ25" s="86"/>
      <c r="AR25" s="86"/>
      <c r="AS25" s="86"/>
      <c r="AT25" s="86"/>
      <c r="AU25" s="94"/>
      <c r="AV25" s="86"/>
      <c r="AW25" s="86"/>
      <c r="AX25" s="86"/>
      <c r="AY25" s="95"/>
      <c r="AZ25" s="94"/>
      <c r="BA25" s="86"/>
      <c r="BB25" s="86"/>
      <c r="BC25" s="95"/>
      <c r="BD25" s="54">
        <f t="shared" si="1"/>
        <v>8</v>
      </c>
    </row>
    <row r="26" spans="1:56" ht="14.25" customHeight="1" x14ac:dyDescent="0.3">
      <c r="A26" s="96">
        <v>24</v>
      </c>
      <c r="B26" s="100" t="s">
        <v>176</v>
      </c>
      <c r="C26" s="101">
        <f t="shared" si="0"/>
        <v>11</v>
      </c>
      <c r="D26" s="58"/>
      <c r="E26" s="59">
        <v>1</v>
      </c>
      <c r="F26" s="60">
        <v>3</v>
      </c>
      <c r="G26" s="98"/>
      <c r="H26" s="97"/>
      <c r="I26" s="97"/>
      <c r="J26" s="97"/>
      <c r="K26" s="97"/>
      <c r="L26" s="98"/>
      <c r="M26" s="97"/>
      <c r="N26" s="97"/>
      <c r="O26" s="97"/>
      <c r="P26" s="97"/>
      <c r="Q26" s="98"/>
      <c r="R26" s="97"/>
      <c r="S26" s="97"/>
      <c r="T26" s="97"/>
      <c r="U26" s="103"/>
      <c r="V26" s="98">
        <v>17</v>
      </c>
      <c r="W26" s="97">
        <v>6</v>
      </c>
      <c r="X26" s="97">
        <v>5</v>
      </c>
      <c r="Y26" s="97">
        <v>10</v>
      </c>
      <c r="Z26" s="97"/>
      <c r="AA26" s="98"/>
      <c r="AB26" s="97"/>
      <c r="AC26" s="97">
        <v>9</v>
      </c>
      <c r="AD26" s="97">
        <v>2</v>
      </c>
      <c r="AE26" s="103">
        <v>5</v>
      </c>
      <c r="AF26" s="97">
        <v>3</v>
      </c>
      <c r="AG26" s="97">
        <v>3</v>
      </c>
      <c r="AH26" s="97">
        <v>3</v>
      </c>
      <c r="AI26" s="97">
        <v>4</v>
      </c>
      <c r="AJ26" s="97"/>
      <c r="AK26" s="98"/>
      <c r="AL26" s="97"/>
      <c r="AM26" s="97"/>
      <c r="AN26" s="97"/>
      <c r="AO26" s="103"/>
      <c r="AP26" s="97"/>
      <c r="AQ26" s="97"/>
      <c r="AR26" s="97"/>
      <c r="AS26" s="97"/>
      <c r="AT26" s="97"/>
      <c r="AU26" s="98"/>
      <c r="AV26" s="97"/>
      <c r="AW26" s="97"/>
      <c r="AX26" s="97"/>
      <c r="AY26" s="103"/>
      <c r="AZ26" s="98"/>
      <c r="BA26" s="97"/>
      <c r="BB26" s="97"/>
      <c r="BC26" s="103"/>
      <c r="BD26" s="54">
        <f t="shared" si="1"/>
        <v>11</v>
      </c>
    </row>
    <row r="27" spans="1:56" ht="14.25" customHeight="1" x14ac:dyDescent="0.3">
      <c r="A27" s="93">
        <v>25</v>
      </c>
      <c r="B27" s="19" t="s">
        <v>56</v>
      </c>
      <c r="C27" s="17">
        <f t="shared" si="0"/>
        <v>3</v>
      </c>
      <c r="D27" s="70"/>
      <c r="E27" s="71">
        <v>1</v>
      </c>
      <c r="F27" s="72">
        <v>1</v>
      </c>
      <c r="G27" s="88"/>
      <c r="H27" s="86"/>
      <c r="I27" s="86"/>
      <c r="J27" s="86"/>
      <c r="K27" s="86"/>
      <c r="L27" s="94"/>
      <c r="M27" s="86"/>
      <c r="N27" s="86"/>
      <c r="O27" s="86"/>
      <c r="P27" s="86"/>
      <c r="Q27" s="94"/>
      <c r="R27" s="86"/>
      <c r="S27" s="86"/>
      <c r="T27" s="86"/>
      <c r="U27" s="95"/>
      <c r="V27" s="94"/>
      <c r="W27" s="86"/>
      <c r="X27" s="86"/>
      <c r="Y27" s="86"/>
      <c r="Z27" s="86"/>
      <c r="AA27" s="94"/>
      <c r="AB27" s="86"/>
      <c r="AC27" s="86"/>
      <c r="AD27" s="86"/>
      <c r="AE27" s="95"/>
      <c r="AF27" s="86"/>
      <c r="AG27" s="86"/>
      <c r="AH27" s="86"/>
      <c r="AI27" s="86"/>
      <c r="AJ27" s="86"/>
      <c r="AK27" s="94"/>
      <c r="AL27" s="86"/>
      <c r="AM27" s="86"/>
      <c r="AN27" s="86"/>
      <c r="AO27" s="95"/>
      <c r="AP27" s="86"/>
      <c r="AQ27" s="86">
        <v>5</v>
      </c>
      <c r="AR27" s="86">
        <v>2</v>
      </c>
      <c r="AS27" s="86">
        <v>3</v>
      </c>
      <c r="AT27" s="86"/>
      <c r="AU27" s="94"/>
      <c r="AV27" s="86"/>
      <c r="AW27" s="86"/>
      <c r="AX27" s="86"/>
      <c r="AY27" s="95"/>
      <c r="AZ27" s="94"/>
      <c r="BA27" s="86"/>
      <c r="BB27" s="86"/>
      <c r="BC27" s="95"/>
      <c r="BD27" s="54">
        <f t="shared" si="1"/>
        <v>3</v>
      </c>
    </row>
    <row r="28" spans="1:56" ht="14.25" customHeight="1" x14ac:dyDescent="0.3">
      <c r="A28" s="93">
        <v>26</v>
      </c>
      <c r="B28" s="19" t="s">
        <v>41</v>
      </c>
      <c r="C28" s="17">
        <f t="shared" si="0"/>
        <v>3</v>
      </c>
      <c r="D28" s="70"/>
      <c r="E28" s="71">
        <v>1</v>
      </c>
      <c r="F28" s="72">
        <v>1</v>
      </c>
      <c r="G28" s="94"/>
      <c r="H28" s="86"/>
      <c r="I28" s="86"/>
      <c r="J28" s="86"/>
      <c r="K28" s="86"/>
      <c r="L28" s="94"/>
      <c r="M28" s="86"/>
      <c r="N28" s="86"/>
      <c r="O28" s="86"/>
      <c r="P28" s="86">
        <v>21</v>
      </c>
      <c r="Q28" s="94"/>
      <c r="R28" s="86"/>
      <c r="S28" s="86"/>
      <c r="T28" s="86"/>
      <c r="U28" s="95"/>
      <c r="V28" s="94"/>
      <c r="W28" s="86"/>
      <c r="X28" s="86"/>
      <c r="Y28" s="86"/>
      <c r="Z28" s="86"/>
      <c r="AA28" s="94"/>
      <c r="AB28" s="86"/>
      <c r="AC28" s="86"/>
      <c r="AD28" s="86"/>
      <c r="AE28" s="95"/>
      <c r="AF28" s="86"/>
      <c r="AG28" s="86"/>
      <c r="AH28" s="86"/>
      <c r="AI28" s="86"/>
      <c r="AJ28" s="86"/>
      <c r="AK28" s="94"/>
      <c r="AL28" s="86"/>
      <c r="AM28" s="86"/>
      <c r="AN28" s="86"/>
      <c r="AO28" s="95"/>
      <c r="AP28" s="86"/>
      <c r="AQ28" s="86"/>
      <c r="AR28" s="86"/>
      <c r="AS28" s="86"/>
      <c r="AT28" s="86">
        <v>2</v>
      </c>
      <c r="AU28" s="94">
        <v>3</v>
      </c>
      <c r="AV28" s="86"/>
      <c r="AW28" s="86"/>
      <c r="AX28" s="86"/>
      <c r="AY28" s="95"/>
      <c r="AZ28" s="94"/>
      <c r="BA28" s="86"/>
      <c r="BB28" s="86"/>
      <c r="BC28" s="95"/>
      <c r="BD28" s="54">
        <f t="shared" si="1"/>
        <v>3</v>
      </c>
    </row>
    <row r="29" spans="1:56" ht="14.25" customHeight="1" x14ac:dyDescent="0.3">
      <c r="A29" s="93">
        <v>27</v>
      </c>
      <c r="B29" s="100" t="s">
        <v>73</v>
      </c>
      <c r="C29" s="101">
        <f t="shared" si="0"/>
        <v>12</v>
      </c>
      <c r="D29" s="58"/>
      <c r="E29" s="59">
        <v>1</v>
      </c>
      <c r="F29" s="60">
        <v>1</v>
      </c>
      <c r="G29" s="98"/>
      <c r="H29" s="97"/>
      <c r="I29" s="97"/>
      <c r="J29" s="97"/>
      <c r="K29" s="97"/>
      <c r="L29" s="98">
        <v>11</v>
      </c>
      <c r="M29" s="97"/>
      <c r="N29" s="97"/>
      <c r="O29" s="97"/>
      <c r="P29" s="97"/>
      <c r="Q29" s="98">
        <v>15</v>
      </c>
      <c r="R29" s="97">
        <v>5</v>
      </c>
      <c r="S29" s="97">
        <v>4</v>
      </c>
      <c r="T29" s="97">
        <v>6</v>
      </c>
      <c r="U29" s="103">
        <v>8</v>
      </c>
      <c r="V29" s="98">
        <v>3</v>
      </c>
      <c r="W29" s="97">
        <v>2</v>
      </c>
      <c r="X29" s="97">
        <v>17</v>
      </c>
      <c r="Y29" s="97"/>
      <c r="Z29" s="97"/>
      <c r="AA29" s="98"/>
      <c r="AB29" s="97"/>
      <c r="AC29" s="97"/>
      <c r="AD29" s="97"/>
      <c r="AE29" s="103"/>
      <c r="AF29" s="97"/>
      <c r="AG29" s="97"/>
      <c r="AH29" s="97"/>
      <c r="AI29" s="97"/>
      <c r="AJ29" s="97"/>
      <c r="AK29" s="98"/>
      <c r="AL29" s="97"/>
      <c r="AM29" s="97">
        <v>5</v>
      </c>
      <c r="AN29" s="97">
        <v>5</v>
      </c>
      <c r="AO29" s="103"/>
      <c r="AP29" s="97"/>
      <c r="AQ29" s="97">
        <v>9</v>
      </c>
      <c r="AR29" s="97"/>
      <c r="AS29" s="97"/>
      <c r="AT29" s="97"/>
      <c r="AU29" s="98"/>
      <c r="AV29" s="97"/>
      <c r="AW29" s="97"/>
      <c r="AX29" s="97"/>
      <c r="AY29" s="103"/>
      <c r="AZ29" s="98"/>
      <c r="BA29" s="97"/>
      <c r="BB29" s="97"/>
      <c r="BC29" s="103"/>
      <c r="BD29" s="54">
        <f t="shared" si="1"/>
        <v>12</v>
      </c>
    </row>
    <row r="30" spans="1:56" ht="14.25" customHeight="1" x14ac:dyDescent="0.3">
      <c r="A30" s="81">
        <v>28</v>
      </c>
      <c r="B30" s="19" t="s">
        <v>385</v>
      </c>
      <c r="C30" s="17">
        <f t="shared" si="0"/>
        <v>9</v>
      </c>
      <c r="D30" s="70"/>
      <c r="E30" s="71">
        <v>1</v>
      </c>
      <c r="F30" s="72">
        <v>1</v>
      </c>
      <c r="G30" s="88">
        <v>9</v>
      </c>
      <c r="H30" s="86">
        <v>9</v>
      </c>
      <c r="I30" s="86">
        <v>2</v>
      </c>
      <c r="J30" s="86">
        <v>3</v>
      </c>
      <c r="K30" s="86">
        <v>10</v>
      </c>
      <c r="L30" s="94"/>
      <c r="M30" s="86"/>
      <c r="N30" s="86"/>
      <c r="O30" s="86"/>
      <c r="P30" s="86"/>
      <c r="Q30" s="94"/>
      <c r="R30" s="86"/>
      <c r="S30" s="86"/>
      <c r="T30" s="86"/>
      <c r="U30" s="95"/>
      <c r="V30" s="94">
        <v>7</v>
      </c>
      <c r="W30" s="86">
        <v>13</v>
      </c>
      <c r="X30" s="86">
        <v>17</v>
      </c>
      <c r="Y30" s="86">
        <v>17</v>
      </c>
      <c r="Z30" s="86"/>
      <c r="AA30" s="94"/>
      <c r="AB30" s="86"/>
      <c r="AC30" s="86"/>
      <c r="AD30" s="86"/>
      <c r="AE30" s="95"/>
      <c r="AF30" s="86"/>
      <c r="AG30" s="86"/>
      <c r="AH30" s="86"/>
      <c r="AI30" s="86"/>
      <c r="AJ30" s="86"/>
      <c r="AK30" s="94"/>
      <c r="AL30" s="86"/>
      <c r="AM30" s="86"/>
      <c r="AN30" s="86"/>
      <c r="AO30" s="95"/>
      <c r="AP30" s="86"/>
      <c r="AQ30" s="86"/>
      <c r="AR30" s="86"/>
      <c r="AS30" s="86"/>
      <c r="AT30" s="86"/>
      <c r="AU30" s="94"/>
      <c r="AV30" s="86"/>
      <c r="AW30" s="86"/>
      <c r="AX30" s="86"/>
      <c r="AY30" s="95"/>
      <c r="AZ30" s="94"/>
      <c r="BA30" s="86"/>
      <c r="BB30" s="86"/>
      <c r="BC30" s="95"/>
      <c r="BD30" s="54">
        <f t="shared" si="1"/>
        <v>9</v>
      </c>
    </row>
    <row r="31" spans="1:56" ht="14.25" customHeight="1" x14ac:dyDescent="0.3">
      <c r="A31" s="93">
        <v>29</v>
      </c>
      <c r="B31" s="19" t="s">
        <v>201</v>
      </c>
      <c r="C31" s="17">
        <f t="shared" si="0"/>
        <v>3</v>
      </c>
      <c r="D31" s="70"/>
      <c r="E31" s="71">
        <v>1</v>
      </c>
      <c r="F31" s="72"/>
      <c r="G31" s="94"/>
      <c r="H31" s="86"/>
      <c r="I31" s="86"/>
      <c r="J31" s="86"/>
      <c r="K31" s="86"/>
      <c r="L31" s="94"/>
      <c r="M31" s="86"/>
      <c r="N31" s="86"/>
      <c r="O31" s="86"/>
      <c r="P31" s="86"/>
      <c r="Q31" s="94"/>
      <c r="R31" s="86"/>
      <c r="S31" s="86"/>
      <c r="T31" s="86"/>
      <c r="U31" s="95"/>
      <c r="V31" s="94"/>
      <c r="W31" s="86"/>
      <c r="X31" s="86"/>
      <c r="Y31" s="86"/>
      <c r="Z31" s="86"/>
      <c r="AA31" s="94"/>
      <c r="AB31" s="86"/>
      <c r="AC31" s="86"/>
      <c r="AD31" s="86"/>
      <c r="AE31" s="95"/>
      <c r="AF31" s="86">
        <v>7</v>
      </c>
      <c r="AG31" s="86">
        <v>2</v>
      </c>
      <c r="AH31" s="86">
        <v>4</v>
      </c>
      <c r="AI31" s="86"/>
      <c r="AJ31" s="86"/>
      <c r="AK31" s="94"/>
      <c r="AL31" s="86"/>
      <c r="AM31" s="86"/>
      <c r="AN31" s="86"/>
      <c r="AO31" s="95"/>
      <c r="AP31" s="86"/>
      <c r="AQ31" s="86"/>
      <c r="AR31" s="86"/>
      <c r="AS31" s="86"/>
      <c r="AT31" s="86"/>
      <c r="AU31" s="94"/>
      <c r="AV31" s="86"/>
      <c r="AW31" s="86"/>
      <c r="AX31" s="86"/>
      <c r="AY31" s="95"/>
      <c r="AZ31" s="94"/>
      <c r="BA31" s="86"/>
      <c r="BB31" s="86"/>
      <c r="BC31" s="95"/>
      <c r="BD31" s="54">
        <f t="shared" si="1"/>
        <v>3</v>
      </c>
    </row>
    <row r="32" spans="1:56" ht="14.25" customHeight="1" x14ac:dyDescent="0.3">
      <c r="A32" s="96">
        <v>30</v>
      </c>
      <c r="B32" s="100" t="s">
        <v>276</v>
      </c>
      <c r="C32" s="101">
        <f t="shared" si="0"/>
        <v>12</v>
      </c>
      <c r="D32" s="58"/>
      <c r="E32" s="59">
        <v>1</v>
      </c>
      <c r="F32" s="60"/>
      <c r="G32" s="98"/>
      <c r="H32" s="97"/>
      <c r="I32" s="97"/>
      <c r="J32" s="97"/>
      <c r="K32" s="97"/>
      <c r="L32" s="98"/>
      <c r="M32" s="97"/>
      <c r="N32" s="97"/>
      <c r="O32" s="97">
        <v>5</v>
      </c>
      <c r="P32" s="97">
        <v>11</v>
      </c>
      <c r="Q32" s="98">
        <v>22</v>
      </c>
      <c r="R32" s="97">
        <v>17</v>
      </c>
      <c r="S32" s="97"/>
      <c r="T32" s="97">
        <v>13</v>
      </c>
      <c r="U32" s="103">
        <v>17</v>
      </c>
      <c r="V32" s="98"/>
      <c r="W32" s="97"/>
      <c r="X32" s="97"/>
      <c r="Y32" s="97">
        <v>8</v>
      </c>
      <c r="Z32" s="97">
        <v>13</v>
      </c>
      <c r="AA32" s="98">
        <v>7</v>
      </c>
      <c r="AB32" s="97">
        <v>5</v>
      </c>
      <c r="AC32" s="97">
        <v>2</v>
      </c>
      <c r="AD32" s="97">
        <v>5</v>
      </c>
      <c r="AE32" s="103"/>
      <c r="AF32" s="97"/>
      <c r="AG32" s="97"/>
      <c r="AH32" s="97"/>
      <c r="AI32" s="97"/>
      <c r="AJ32" s="97"/>
      <c r="AK32" s="98"/>
      <c r="AL32" s="97"/>
      <c r="AM32" s="97"/>
      <c r="AN32" s="97"/>
      <c r="AO32" s="103"/>
      <c r="AP32" s="97"/>
      <c r="AQ32" s="97"/>
      <c r="AR32" s="97"/>
      <c r="AS32" s="97"/>
      <c r="AT32" s="97"/>
      <c r="AU32" s="98"/>
      <c r="AV32" s="97"/>
      <c r="AW32" s="97"/>
      <c r="AX32" s="97"/>
      <c r="AY32" s="103"/>
      <c r="AZ32" s="98"/>
      <c r="BA32" s="97"/>
      <c r="BB32" s="97"/>
      <c r="BC32" s="103"/>
      <c r="BD32" s="54">
        <f t="shared" si="1"/>
        <v>12</v>
      </c>
    </row>
    <row r="33" spans="1:56" ht="14.25" customHeight="1" x14ac:dyDescent="0.3">
      <c r="A33" s="93">
        <v>31</v>
      </c>
      <c r="B33" s="19" t="s">
        <v>119</v>
      </c>
      <c r="C33" s="17">
        <f t="shared" si="0"/>
        <v>4</v>
      </c>
      <c r="D33" s="70"/>
      <c r="E33" s="71">
        <v>1</v>
      </c>
      <c r="F33" s="72"/>
      <c r="G33" s="88"/>
      <c r="H33" s="86"/>
      <c r="I33" s="86"/>
      <c r="J33" s="86"/>
      <c r="K33" s="86"/>
      <c r="L33" s="94"/>
      <c r="M33" s="86"/>
      <c r="N33" s="86"/>
      <c r="O33" s="86"/>
      <c r="P33" s="86"/>
      <c r="Q33" s="94"/>
      <c r="R33" s="86"/>
      <c r="S33" s="86"/>
      <c r="T33" s="86"/>
      <c r="U33" s="95"/>
      <c r="V33" s="94"/>
      <c r="W33" s="86"/>
      <c r="X33" s="86"/>
      <c r="Y33" s="86"/>
      <c r="Z33" s="86"/>
      <c r="AA33" s="94"/>
      <c r="AB33" s="86"/>
      <c r="AC33" s="86"/>
      <c r="AD33" s="86"/>
      <c r="AE33" s="95"/>
      <c r="AF33" s="86"/>
      <c r="AG33" s="86"/>
      <c r="AH33" s="86"/>
      <c r="AI33" s="86">
        <v>2</v>
      </c>
      <c r="AJ33" s="86">
        <v>6</v>
      </c>
      <c r="AK33" s="94">
        <v>5</v>
      </c>
      <c r="AL33" s="86">
        <v>11</v>
      </c>
      <c r="AM33" s="86"/>
      <c r="AN33" s="86"/>
      <c r="AO33" s="95"/>
      <c r="AP33" s="86"/>
      <c r="AQ33" s="86"/>
      <c r="AR33" s="86"/>
      <c r="AS33" s="86"/>
      <c r="AT33" s="86"/>
      <c r="AU33" s="94"/>
      <c r="AV33" s="86"/>
      <c r="AW33" s="86"/>
      <c r="AX33" s="86"/>
      <c r="AY33" s="95"/>
      <c r="AZ33" s="94"/>
      <c r="BA33" s="86"/>
      <c r="BB33" s="86"/>
      <c r="BC33" s="95"/>
      <c r="BD33" s="54">
        <f t="shared" si="1"/>
        <v>4</v>
      </c>
    </row>
    <row r="34" spans="1:56" ht="14.25" customHeight="1" x14ac:dyDescent="0.3">
      <c r="A34" s="93">
        <v>32</v>
      </c>
      <c r="B34" s="19" t="s">
        <v>33</v>
      </c>
      <c r="C34" s="17">
        <f t="shared" si="0"/>
        <v>1</v>
      </c>
      <c r="D34" s="70"/>
      <c r="E34" s="71">
        <v>1</v>
      </c>
      <c r="F34" s="72"/>
      <c r="G34" s="94"/>
      <c r="H34" s="86"/>
      <c r="I34" s="86"/>
      <c r="J34" s="86"/>
      <c r="K34" s="86"/>
      <c r="L34" s="94"/>
      <c r="M34" s="86"/>
      <c r="N34" s="86"/>
      <c r="O34" s="86"/>
      <c r="P34" s="86"/>
      <c r="Q34" s="94"/>
      <c r="R34" s="86"/>
      <c r="S34" s="86"/>
      <c r="T34" s="86"/>
      <c r="U34" s="95"/>
      <c r="V34" s="94"/>
      <c r="W34" s="86"/>
      <c r="X34" s="86"/>
      <c r="Y34" s="86"/>
      <c r="Z34" s="86"/>
      <c r="AA34" s="94"/>
      <c r="AB34" s="86"/>
      <c r="AC34" s="86"/>
      <c r="AD34" s="86"/>
      <c r="AE34" s="95"/>
      <c r="AF34" s="86"/>
      <c r="AG34" s="86"/>
      <c r="AH34" s="86"/>
      <c r="AI34" s="86"/>
      <c r="AJ34" s="86"/>
      <c r="AK34" s="94"/>
      <c r="AL34" s="86"/>
      <c r="AM34" s="86"/>
      <c r="AN34" s="86"/>
      <c r="AO34" s="95"/>
      <c r="AP34" s="86"/>
      <c r="AQ34" s="86"/>
      <c r="AR34" s="86"/>
      <c r="AS34" s="86"/>
      <c r="AT34" s="86"/>
      <c r="AU34" s="94"/>
      <c r="AV34" s="86"/>
      <c r="AW34" s="86">
        <v>2</v>
      </c>
      <c r="AX34" s="86"/>
      <c r="AY34" s="95"/>
      <c r="AZ34" s="94"/>
      <c r="BA34" s="86"/>
      <c r="BB34" s="86"/>
      <c r="BC34" s="95"/>
      <c r="BD34" s="54">
        <f t="shared" si="1"/>
        <v>1</v>
      </c>
    </row>
    <row r="35" spans="1:56" ht="14.25" customHeight="1" x14ac:dyDescent="0.3">
      <c r="A35" s="93">
        <v>33</v>
      </c>
      <c r="B35" s="19" t="s">
        <v>4</v>
      </c>
      <c r="C35" s="17">
        <f t="shared" ref="C35:C66" si="2">PRODUCT(BD35)</f>
        <v>4</v>
      </c>
      <c r="D35" s="70"/>
      <c r="E35" s="71">
        <v>1</v>
      </c>
      <c r="F35" s="72"/>
      <c r="G35" s="98"/>
      <c r="H35" s="86"/>
      <c r="I35" s="86"/>
      <c r="J35" s="86"/>
      <c r="K35" s="86"/>
      <c r="L35" s="94"/>
      <c r="M35" s="86"/>
      <c r="N35" s="86"/>
      <c r="O35" s="86"/>
      <c r="P35" s="86"/>
      <c r="Q35" s="94"/>
      <c r="R35" s="86"/>
      <c r="S35" s="86"/>
      <c r="T35" s="86"/>
      <c r="U35" s="95"/>
      <c r="V35" s="94"/>
      <c r="W35" s="86"/>
      <c r="X35" s="86"/>
      <c r="Y35" s="86"/>
      <c r="Z35" s="86"/>
      <c r="AA35" s="94"/>
      <c r="AB35" s="86"/>
      <c r="AC35" s="86"/>
      <c r="AD35" s="86"/>
      <c r="AE35" s="95"/>
      <c r="AF35" s="86"/>
      <c r="AG35" s="86"/>
      <c r="AH35" s="86"/>
      <c r="AI35" s="86"/>
      <c r="AJ35" s="86"/>
      <c r="AK35" s="94">
        <v>21</v>
      </c>
      <c r="AL35" s="86"/>
      <c r="AM35" s="86">
        <v>4</v>
      </c>
      <c r="AN35" s="86">
        <v>9</v>
      </c>
      <c r="AO35" s="95"/>
      <c r="AP35" s="86"/>
      <c r="AQ35" s="86"/>
      <c r="AR35" s="86"/>
      <c r="AS35" s="86"/>
      <c r="AT35" s="86"/>
      <c r="AU35" s="94"/>
      <c r="AV35" s="86"/>
      <c r="AW35" s="86"/>
      <c r="AX35" s="86"/>
      <c r="AY35" s="95"/>
      <c r="AZ35" s="94"/>
      <c r="BA35" s="86"/>
      <c r="BB35" s="86"/>
      <c r="BC35" s="95">
        <v>2</v>
      </c>
      <c r="BD35" s="54">
        <f t="shared" ref="BD35:BD66" si="3">COUNT(G35:BC35)</f>
        <v>4</v>
      </c>
    </row>
    <row r="36" spans="1:56" ht="14.25" customHeight="1" x14ac:dyDescent="0.3">
      <c r="A36" s="81">
        <v>34</v>
      </c>
      <c r="B36" s="82" t="s">
        <v>100</v>
      </c>
      <c r="C36" s="83">
        <f t="shared" si="2"/>
        <v>9</v>
      </c>
      <c r="D36" s="55"/>
      <c r="E36" s="84">
        <v>1</v>
      </c>
      <c r="F36" s="85"/>
      <c r="G36" s="88"/>
      <c r="H36" s="90"/>
      <c r="I36" s="90"/>
      <c r="J36" s="90"/>
      <c r="K36" s="90"/>
      <c r="L36" s="88"/>
      <c r="M36" s="90"/>
      <c r="N36" s="90"/>
      <c r="O36" s="90"/>
      <c r="P36" s="90"/>
      <c r="Q36" s="88"/>
      <c r="R36" s="90"/>
      <c r="S36" s="90">
        <v>17</v>
      </c>
      <c r="T36" s="90"/>
      <c r="U36" s="91">
        <v>21</v>
      </c>
      <c r="V36" s="88">
        <v>17</v>
      </c>
      <c r="W36" s="90"/>
      <c r="X36" s="90"/>
      <c r="Y36" s="90"/>
      <c r="Z36" s="90"/>
      <c r="AA36" s="88"/>
      <c r="AB36" s="90"/>
      <c r="AC36" s="90"/>
      <c r="AD36" s="90">
        <v>12</v>
      </c>
      <c r="AE36" s="91">
        <v>10</v>
      </c>
      <c r="AF36" s="90">
        <v>2</v>
      </c>
      <c r="AG36" s="90">
        <v>9</v>
      </c>
      <c r="AH36" s="90"/>
      <c r="AI36" s="90"/>
      <c r="AJ36" s="90"/>
      <c r="AK36" s="88"/>
      <c r="AL36" s="90">
        <v>6</v>
      </c>
      <c r="AM36" s="90">
        <v>13</v>
      </c>
      <c r="AN36" s="90"/>
      <c r="AO36" s="91"/>
      <c r="AP36" s="90"/>
      <c r="AQ36" s="90"/>
      <c r="AR36" s="90"/>
      <c r="AS36" s="90"/>
      <c r="AT36" s="90"/>
      <c r="AU36" s="88"/>
      <c r="AV36" s="90"/>
      <c r="AW36" s="90"/>
      <c r="AX36" s="90"/>
      <c r="AY36" s="91"/>
      <c r="AZ36" s="88"/>
      <c r="BA36" s="90"/>
      <c r="BB36" s="90"/>
      <c r="BC36" s="91"/>
      <c r="BD36" s="54">
        <f t="shared" si="3"/>
        <v>9</v>
      </c>
    </row>
    <row r="37" spans="1:56" ht="14.25" customHeight="1" x14ac:dyDescent="0.3">
      <c r="A37" s="17">
        <v>35</v>
      </c>
      <c r="B37" s="19" t="s">
        <v>14</v>
      </c>
      <c r="C37" s="17">
        <f t="shared" si="2"/>
        <v>16</v>
      </c>
      <c r="D37" s="70"/>
      <c r="E37" s="71">
        <v>1</v>
      </c>
      <c r="F37" s="72"/>
      <c r="G37" s="94">
        <v>2</v>
      </c>
      <c r="H37" s="86">
        <v>4</v>
      </c>
      <c r="I37" s="86">
        <v>9</v>
      </c>
      <c r="J37" s="86">
        <v>5</v>
      </c>
      <c r="K37" s="86">
        <v>16</v>
      </c>
      <c r="L37" s="94">
        <v>7</v>
      </c>
      <c r="M37" s="86">
        <v>15</v>
      </c>
      <c r="N37" s="86">
        <v>13</v>
      </c>
      <c r="O37" s="86">
        <v>19</v>
      </c>
      <c r="P37" s="86">
        <v>15</v>
      </c>
      <c r="Q37" s="94"/>
      <c r="R37" s="86"/>
      <c r="S37" s="86"/>
      <c r="T37" s="86"/>
      <c r="U37" s="95"/>
      <c r="V37" s="94"/>
      <c r="W37" s="86"/>
      <c r="X37" s="86"/>
      <c r="Y37" s="86"/>
      <c r="Z37" s="86"/>
      <c r="AA37" s="94"/>
      <c r="AB37" s="86"/>
      <c r="AC37" s="86"/>
      <c r="AD37" s="86"/>
      <c r="AE37" s="95"/>
      <c r="AF37" s="86"/>
      <c r="AG37" s="86"/>
      <c r="AH37" s="86"/>
      <c r="AI37" s="86"/>
      <c r="AJ37" s="86">
        <v>8</v>
      </c>
      <c r="AK37" s="94">
        <v>5</v>
      </c>
      <c r="AL37" s="86">
        <v>6</v>
      </c>
      <c r="AM37" s="86">
        <v>7</v>
      </c>
      <c r="AN37" s="86"/>
      <c r="AO37" s="95"/>
      <c r="AP37" s="86"/>
      <c r="AQ37" s="86"/>
      <c r="AR37" s="86"/>
      <c r="AS37" s="86"/>
      <c r="AT37" s="86">
        <v>5</v>
      </c>
      <c r="AU37" s="94">
        <v>9</v>
      </c>
      <c r="AV37" s="86"/>
      <c r="AW37" s="86"/>
      <c r="AX37" s="86"/>
      <c r="AY37" s="95"/>
      <c r="AZ37" s="94"/>
      <c r="BA37" s="86"/>
      <c r="BB37" s="86"/>
      <c r="BC37" s="95"/>
      <c r="BD37" s="54">
        <f t="shared" si="3"/>
        <v>16</v>
      </c>
    </row>
    <row r="38" spans="1:56" ht="14.25" customHeight="1" x14ac:dyDescent="0.3">
      <c r="A38" s="93">
        <v>36</v>
      </c>
      <c r="B38" s="19" t="s">
        <v>9</v>
      </c>
      <c r="C38" s="17">
        <f t="shared" si="2"/>
        <v>8</v>
      </c>
      <c r="D38" s="70"/>
      <c r="E38" s="71"/>
      <c r="F38" s="72">
        <v>2</v>
      </c>
      <c r="G38" s="94"/>
      <c r="H38" s="86"/>
      <c r="I38" s="86"/>
      <c r="J38" s="86"/>
      <c r="K38" s="86"/>
      <c r="L38" s="94"/>
      <c r="M38" s="86"/>
      <c r="N38" s="86"/>
      <c r="O38" s="86"/>
      <c r="P38" s="86"/>
      <c r="Q38" s="94"/>
      <c r="R38" s="86"/>
      <c r="S38" s="86"/>
      <c r="T38" s="86"/>
      <c r="U38" s="95"/>
      <c r="V38" s="94"/>
      <c r="W38" s="86"/>
      <c r="X38" s="86"/>
      <c r="Y38" s="86"/>
      <c r="Z38" s="86"/>
      <c r="AA38" s="94"/>
      <c r="AB38" s="86"/>
      <c r="AC38" s="86"/>
      <c r="AD38" s="86"/>
      <c r="AE38" s="95"/>
      <c r="AF38" s="86"/>
      <c r="AG38" s="86"/>
      <c r="AH38" s="86"/>
      <c r="AI38" s="86"/>
      <c r="AJ38" s="86"/>
      <c r="AK38" s="94">
        <v>13</v>
      </c>
      <c r="AL38" s="86">
        <v>6</v>
      </c>
      <c r="AM38" s="86">
        <v>13</v>
      </c>
      <c r="AN38" s="86"/>
      <c r="AO38" s="95"/>
      <c r="AP38" s="86"/>
      <c r="AQ38" s="86">
        <v>17</v>
      </c>
      <c r="AR38" s="86">
        <v>13</v>
      </c>
      <c r="AS38" s="86"/>
      <c r="AT38" s="86"/>
      <c r="AU38" s="94">
        <v>13</v>
      </c>
      <c r="AV38" s="86"/>
      <c r="AW38" s="86"/>
      <c r="AX38" s="86"/>
      <c r="AY38" s="95"/>
      <c r="AZ38" s="94"/>
      <c r="BA38" s="86">
        <v>3</v>
      </c>
      <c r="BB38" s="86">
        <v>3</v>
      </c>
      <c r="BC38" s="95"/>
      <c r="BD38" s="54">
        <f t="shared" si="3"/>
        <v>8</v>
      </c>
    </row>
    <row r="39" spans="1:56" ht="14.25" customHeight="1" x14ac:dyDescent="0.3">
      <c r="A39" s="81">
        <v>37</v>
      </c>
      <c r="B39" s="82" t="s">
        <v>5</v>
      </c>
      <c r="C39" s="83">
        <f t="shared" si="2"/>
        <v>9</v>
      </c>
      <c r="D39" s="55"/>
      <c r="E39" s="84"/>
      <c r="F39" s="85">
        <v>2</v>
      </c>
      <c r="G39" s="90"/>
      <c r="H39" s="90"/>
      <c r="I39" s="90"/>
      <c r="J39" s="90"/>
      <c r="K39" s="90"/>
      <c r="L39" s="88"/>
      <c r="M39" s="90"/>
      <c r="N39" s="90"/>
      <c r="O39" s="90"/>
      <c r="P39" s="91"/>
      <c r="Q39" s="88"/>
      <c r="R39" s="90"/>
      <c r="S39" s="90"/>
      <c r="T39" s="90"/>
      <c r="U39" s="90"/>
      <c r="V39" s="88"/>
      <c r="W39" s="90"/>
      <c r="X39" s="90"/>
      <c r="Y39" s="90">
        <v>21</v>
      </c>
      <c r="Z39" s="91">
        <v>11</v>
      </c>
      <c r="AA39" s="90">
        <v>13</v>
      </c>
      <c r="AB39" s="90"/>
      <c r="AC39" s="90"/>
      <c r="AD39" s="90"/>
      <c r="AE39" s="90"/>
      <c r="AF39" s="88"/>
      <c r="AG39" s="90"/>
      <c r="AH39" s="90"/>
      <c r="AI39" s="90"/>
      <c r="AJ39" s="91"/>
      <c r="AK39" s="90"/>
      <c r="AL39" s="90">
        <v>21</v>
      </c>
      <c r="AM39" s="90">
        <v>7</v>
      </c>
      <c r="AN39" s="90">
        <v>3</v>
      </c>
      <c r="AO39" s="90"/>
      <c r="AP39" s="88"/>
      <c r="AQ39" s="90">
        <v>13</v>
      </c>
      <c r="AR39" s="90">
        <v>5</v>
      </c>
      <c r="AS39" s="90"/>
      <c r="AT39" s="91"/>
      <c r="AU39" s="90"/>
      <c r="AV39" s="90"/>
      <c r="AW39" s="90"/>
      <c r="AX39" s="90"/>
      <c r="AY39" s="90"/>
      <c r="AZ39" s="88"/>
      <c r="BA39" s="90"/>
      <c r="BB39" s="90"/>
      <c r="BC39" s="91">
        <v>3</v>
      </c>
      <c r="BD39" s="54">
        <f t="shared" si="3"/>
        <v>9</v>
      </c>
    </row>
    <row r="40" spans="1:56" ht="14.25" customHeight="1" x14ac:dyDescent="0.3">
      <c r="A40" s="93">
        <v>38</v>
      </c>
      <c r="B40" s="19" t="s">
        <v>281</v>
      </c>
      <c r="C40" s="17">
        <f t="shared" si="2"/>
        <v>11</v>
      </c>
      <c r="D40" s="70"/>
      <c r="E40" s="71"/>
      <c r="F40" s="72">
        <v>1</v>
      </c>
      <c r="G40" s="86"/>
      <c r="H40" s="86"/>
      <c r="I40" s="86"/>
      <c r="J40" s="86"/>
      <c r="K40" s="86"/>
      <c r="L40" s="94"/>
      <c r="M40" s="86"/>
      <c r="N40" s="86">
        <v>13</v>
      </c>
      <c r="O40" s="86">
        <v>5</v>
      </c>
      <c r="P40" s="95">
        <v>9</v>
      </c>
      <c r="Q40" s="94"/>
      <c r="R40" s="86"/>
      <c r="S40" s="86"/>
      <c r="T40" s="86"/>
      <c r="U40" s="86"/>
      <c r="V40" s="94"/>
      <c r="W40" s="86">
        <v>7</v>
      </c>
      <c r="X40" s="86">
        <v>7</v>
      </c>
      <c r="Y40" s="86">
        <v>17</v>
      </c>
      <c r="Z40" s="95">
        <v>17</v>
      </c>
      <c r="AA40" s="86">
        <v>9</v>
      </c>
      <c r="AB40" s="86">
        <v>3</v>
      </c>
      <c r="AC40" s="86">
        <v>4</v>
      </c>
      <c r="AD40" s="86">
        <v>5</v>
      </c>
      <c r="AE40" s="86"/>
      <c r="AF40" s="94"/>
      <c r="AG40" s="86"/>
      <c r="AH40" s="86"/>
      <c r="AI40" s="86"/>
      <c r="AJ40" s="95"/>
      <c r="AK40" s="86"/>
      <c r="AL40" s="86"/>
      <c r="AM40" s="86"/>
      <c r="AN40" s="86"/>
      <c r="AO40" s="86"/>
      <c r="AP40" s="94"/>
      <c r="AQ40" s="86"/>
      <c r="AR40" s="86"/>
      <c r="AS40" s="86"/>
      <c r="AT40" s="95"/>
      <c r="AU40" s="86"/>
      <c r="AV40" s="86"/>
      <c r="AW40" s="86"/>
      <c r="AX40" s="86"/>
      <c r="AY40" s="86"/>
      <c r="AZ40" s="94"/>
      <c r="BA40" s="86"/>
      <c r="BB40" s="86"/>
      <c r="BC40" s="95"/>
      <c r="BD40" s="54">
        <f t="shared" si="3"/>
        <v>11</v>
      </c>
    </row>
    <row r="41" spans="1:56" ht="14.25" customHeight="1" x14ac:dyDescent="0.3">
      <c r="A41" s="96">
        <v>39</v>
      </c>
      <c r="B41" s="100" t="s">
        <v>556</v>
      </c>
      <c r="C41" s="101">
        <f t="shared" si="2"/>
        <v>1</v>
      </c>
      <c r="D41" s="58"/>
      <c r="E41" s="59"/>
      <c r="F41" s="60">
        <v>1</v>
      </c>
      <c r="G41" s="97"/>
      <c r="H41" s="97"/>
      <c r="I41" s="97"/>
      <c r="J41" s="97"/>
      <c r="K41" s="97"/>
      <c r="L41" s="98"/>
      <c r="M41" s="97"/>
      <c r="N41" s="97">
        <v>3</v>
      </c>
      <c r="O41" s="97"/>
      <c r="P41" s="103"/>
      <c r="Q41" s="98"/>
      <c r="R41" s="97"/>
      <c r="S41" s="97"/>
      <c r="T41" s="97"/>
      <c r="U41" s="97"/>
      <c r="V41" s="98"/>
      <c r="W41" s="97"/>
      <c r="X41" s="97"/>
      <c r="Y41" s="97"/>
      <c r="Z41" s="103"/>
      <c r="AA41" s="97"/>
      <c r="AB41" s="97"/>
      <c r="AC41" s="97"/>
      <c r="AD41" s="97"/>
      <c r="AE41" s="97"/>
      <c r="AF41" s="98"/>
      <c r="AG41" s="97"/>
      <c r="AH41" s="97"/>
      <c r="AI41" s="97"/>
      <c r="AJ41" s="103"/>
      <c r="AK41" s="97"/>
      <c r="AL41" s="97"/>
      <c r="AM41" s="97"/>
      <c r="AN41" s="97"/>
      <c r="AO41" s="97"/>
      <c r="AP41" s="98"/>
      <c r="AQ41" s="97"/>
      <c r="AR41" s="97"/>
      <c r="AS41" s="97"/>
      <c r="AT41" s="103"/>
      <c r="AU41" s="97"/>
      <c r="AV41" s="97"/>
      <c r="AW41" s="97"/>
      <c r="AX41" s="97"/>
      <c r="AY41" s="97"/>
      <c r="AZ41" s="98"/>
      <c r="BA41" s="97"/>
      <c r="BB41" s="97"/>
      <c r="BC41" s="103"/>
      <c r="BD41" s="54">
        <f t="shared" si="3"/>
        <v>1</v>
      </c>
    </row>
    <row r="42" spans="1:56" ht="14.25" customHeight="1" x14ac:dyDescent="0.3">
      <c r="A42" s="17">
        <v>40</v>
      </c>
      <c r="B42" s="19" t="s">
        <v>63</v>
      </c>
      <c r="C42" s="17">
        <f t="shared" si="2"/>
        <v>24</v>
      </c>
      <c r="D42" s="70"/>
      <c r="E42" s="71"/>
      <c r="F42" s="72">
        <v>1</v>
      </c>
      <c r="G42" s="86"/>
      <c r="H42" s="86"/>
      <c r="I42" s="86">
        <v>9</v>
      </c>
      <c r="J42" s="86">
        <v>13</v>
      </c>
      <c r="K42" s="86">
        <v>19</v>
      </c>
      <c r="L42" s="94"/>
      <c r="M42" s="86">
        <v>3</v>
      </c>
      <c r="N42" s="86">
        <v>13</v>
      </c>
      <c r="O42" s="86">
        <v>9</v>
      </c>
      <c r="P42" s="95">
        <v>13</v>
      </c>
      <c r="Q42" s="86"/>
      <c r="R42" s="86">
        <v>21</v>
      </c>
      <c r="S42" s="86">
        <v>21</v>
      </c>
      <c r="T42" s="86">
        <v>17</v>
      </c>
      <c r="U42" s="86">
        <v>17</v>
      </c>
      <c r="V42" s="94">
        <v>21</v>
      </c>
      <c r="W42" s="86">
        <v>25</v>
      </c>
      <c r="X42" s="86">
        <v>13</v>
      </c>
      <c r="Y42" s="86">
        <v>6</v>
      </c>
      <c r="Z42" s="95">
        <v>6</v>
      </c>
      <c r="AA42" s="86">
        <v>6</v>
      </c>
      <c r="AB42" s="86">
        <v>9</v>
      </c>
      <c r="AC42" s="86">
        <v>5</v>
      </c>
      <c r="AD42" s="86"/>
      <c r="AE42" s="86"/>
      <c r="AF42" s="94"/>
      <c r="AG42" s="86"/>
      <c r="AH42" s="86"/>
      <c r="AI42" s="86"/>
      <c r="AJ42" s="95"/>
      <c r="AK42" s="86"/>
      <c r="AL42" s="86"/>
      <c r="AM42" s="86"/>
      <c r="AN42" s="86">
        <v>17</v>
      </c>
      <c r="AO42" s="86">
        <v>9</v>
      </c>
      <c r="AP42" s="94">
        <v>16</v>
      </c>
      <c r="AQ42" s="86">
        <v>5</v>
      </c>
      <c r="AR42" s="86">
        <v>9</v>
      </c>
      <c r="AS42" s="86"/>
      <c r="AT42" s="95"/>
      <c r="AU42" s="86"/>
      <c r="AV42" s="86"/>
      <c r="AW42" s="86"/>
      <c r="AX42" s="86"/>
      <c r="AY42" s="86"/>
      <c r="AZ42" s="94"/>
      <c r="BA42" s="86"/>
      <c r="BB42" s="86"/>
      <c r="BC42" s="95"/>
      <c r="BD42" s="54">
        <f t="shared" si="3"/>
        <v>24</v>
      </c>
    </row>
    <row r="43" spans="1:56" ht="14.25" customHeight="1" x14ac:dyDescent="0.3">
      <c r="A43" s="17">
        <v>41</v>
      </c>
      <c r="B43" s="19" t="s">
        <v>94</v>
      </c>
      <c r="C43" s="17">
        <f t="shared" si="2"/>
        <v>13</v>
      </c>
      <c r="D43" s="70"/>
      <c r="E43" s="71"/>
      <c r="F43" s="72">
        <v>1</v>
      </c>
      <c r="G43" s="86"/>
      <c r="H43" s="86">
        <v>9</v>
      </c>
      <c r="I43" s="86">
        <v>4</v>
      </c>
      <c r="J43" s="86">
        <v>13</v>
      </c>
      <c r="K43" s="86">
        <v>5</v>
      </c>
      <c r="L43" s="94">
        <v>3</v>
      </c>
      <c r="M43" s="86">
        <v>8</v>
      </c>
      <c r="N43" s="86">
        <v>11</v>
      </c>
      <c r="O43" s="86">
        <v>25</v>
      </c>
      <c r="P43" s="95"/>
      <c r="Q43" s="86"/>
      <c r="R43" s="86"/>
      <c r="S43" s="86"/>
      <c r="T43" s="86"/>
      <c r="U43" s="86"/>
      <c r="V43" s="94"/>
      <c r="W43" s="86"/>
      <c r="X43" s="86"/>
      <c r="Y43" s="86">
        <v>21</v>
      </c>
      <c r="Z43" s="95"/>
      <c r="AA43" s="86">
        <v>17</v>
      </c>
      <c r="AB43" s="86"/>
      <c r="AC43" s="86"/>
      <c r="AD43" s="86"/>
      <c r="AE43" s="86"/>
      <c r="AF43" s="94"/>
      <c r="AG43" s="86"/>
      <c r="AH43" s="86"/>
      <c r="AI43" s="86"/>
      <c r="AJ43" s="95"/>
      <c r="AK43" s="86"/>
      <c r="AL43" s="86">
        <v>26</v>
      </c>
      <c r="AM43" s="86">
        <v>25</v>
      </c>
      <c r="AN43" s="86">
        <v>13</v>
      </c>
      <c r="AO43" s="86"/>
      <c r="AP43" s="94"/>
      <c r="AQ43" s="86"/>
      <c r="AR43" s="86"/>
      <c r="AS43" s="86"/>
      <c r="AT43" s="95"/>
      <c r="AU43" s="86"/>
      <c r="AV43" s="86"/>
      <c r="AW43" s="86"/>
      <c r="AX43" s="86"/>
      <c r="AY43" s="86"/>
      <c r="AZ43" s="94"/>
      <c r="BA43" s="86"/>
      <c r="BB43" s="86"/>
      <c r="BC43" s="95"/>
      <c r="BD43" s="54">
        <f t="shared" si="3"/>
        <v>13</v>
      </c>
    </row>
    <row r="44" spans="1:56" ht="14.25" customHeight="1" x14ac:dyDescent="0.3">
      <c r="A44" s="17">
        <v>42</v>
      </c>
      <c r="B44" s="19" t="s">
        <v>24</v>
      </c>
      <c r="C44" s="17">
        <f t="shared" si="2"/>
        <v>7</v>
      </c>
      <c r="D44" s="70"/>
      <c r="E44" s="71"/>
      <c r="F44" s="72"/>
      <c r="G44" s="86">
        <v>5</v>
      </c>
      <c r="H44" s="86">
        <v>5</v>
      </c>
      <c r="I44" s="86"/>
      <c r="J44" s="86"/>
      <c r="K44" s="86"/>
      <c r="L44" s="94"/>
      <c r="M44" s="86"/>
      <c r="N44" s="86"/>
      <c r="O44" s="86"/>
      <c r="P44" s="95"/>
      <c r="Q44" s="86"/>
      <c r="R44" s="86"/>
      <c r="S44" s="86">
        <v>21</v>
      </c>
      <c r="T44" s="86"/>
      <c r="U44" s="86"/>
      <c r="V44" s="94"/>
      <c r="W44" s="86"/>
      <c r="X44" s="86"/>
      <c r="Y44" s="86"/>
      <c r="Z44" s="95"/>
      <c r="AA44" s="86"/>
      <c r="AB44" s="86"/>
      <c r="AC44" s="86"/>
      <c r="AD44" s="86"/>
      <c r="AE44" s="86"/>
      <c r="AF44" s="94"/>
      <c r="AG44" s="86"/>
      <c r="AH44" s="86"/>
      <c r="AI44" s="86"/>
      <c r="AJ44" s="95"/>
      <c r="AK44" s="86"/>
      <c r="AL44" s="86"/>
      <c r="AM44" s="86">
        <v>19</v>
      </c>
      <c r="AN44" s="86"/>
      <c r="AO44" s="86"/>
      <c r="AP44" s="94"/>
      <c r="AQ44" s="86"/>
      <c r="AR44" s="86"/>
      <c r="AS44" s="86">
        <v>15</v>
      </c>
      <c r="AT44" s="95">
        <v>9</v>
      </c>
      <c r="AU44" s="86">
        <v>9</v>
      </c>
      <c r="AV44" s="86"/>
      <c r="AW44" s="86"/>
      <c r="AX44" s="86"/>
      <c r="AY44" s="86"/>
      <c r="AZ44" s="94"/>
      <c r="BA44" s="86"/>
      <c r="BB44" s="86"/>
      <c r="BC44" s="95"/>
      <c r="BD44" s="54">
        <f t="shared" si="3"/>
        <v>7</v>
      </c>
    </row>
    <row r="45" spans="1:56" ht="14.25" customHeight="1" x14ac:dyDescent="0.3">
      <c r="A45" s="81">
        <v>43</v>
      </c>
      <c r="B45" s="82" t="s">
        <v>457</v>
      </c>
      <c r="C45" s="83">
        <f t="shared" si="2"/>
        <v>4</v>
      </c>
      <c r="D45" s="55"/>
      <c r="E45" s="84"/>
      <c r="F45" s="85"/>
      <c r="G45" s="90">
        <v>13</v>
      </c>
      <c r="H45" s="90"/>
      <c r="I45" s="90"/>
      <c r="J45" s="90"/>
      <c r="K45" s="90">
        <v>22</v>
      </c>
      <c r="L45" s="88"/>
      <c r="M45" s="90"/>
      <c r="N45" s="90"/>
      <c r="O45" s="90"/>
      <c r="P45" s="91">
        <v>29</v>
      </c>
      <c r="Q45" s="88"/>
      <c r="R45" s="90"/>
      <c r="S45" s="90"/>
      <c r="T45" s="90">
        <v>25</v>
      </c>
      <c r="U45" s="90"/>
      <c r="V45" s="88"/>
      <c r="W45" s="90"/>
      <c r="X45" s="90"/>
      <c r="Y45" s="90"/>
      <c r="Z45" s="91"/>
      <c r="AA45" s="90"/>
      <c r="AB45" s="90"/>
      <c r="AC45" s="90"/>
      <c r="AD45" s="90"/>
      <c r="AE45" s="90"/>
      <c r="AF45" s="88"/>
      <c r="AG45" s="90"/>
      <c r="AH45" s="90"/>
      <c r="AI45" s="90"/>
      <c r="AJ45" s="91"/>
      <c r="AK45" s="90"/>
      <c r="AL45" s="90"/>
      <c r="AM45" s="90"/>
      <c r="AN45" s="90"/>
      <c r="AO45" s="90"/>
      <c r="AP45" s="88"/>
      <c r="AQ45" s="90"/>
      <c r="AR45" s="90"/>
      <c r="AS45" s="90"/>
      <c r="AT45" s="91"/>
      <c r="AU45" s="90"/>
      <c r="AV45" s="90"/>
      <c r="AW45" s="90"/>
      <c r="AX45" s="90"/>
      <c r="AY45" s="90"/>
      <c r="AZ45" s="88"/>
      <c r="BA45" s="90"/>
      <c r="BB45" s="90"/>
      <c r="BC45" s="91"/>
      <c r="BD45" s="54">
        <f t="shared" si="3"/>
        <v>4</v>
      </c>
    </row>
    <row r="46" spans="1:56" ht="14.25" customHeight="1" x14ac:dyDescent="0.3">
      <c r="A46" s="93">
        <v>44</v>
      </c>
      <c r="B46" s="19" t="s">
        <v>442</v>
      </c>
      <c r="C46" s="17">
        <f t="shared" si="2"/>
        <v>5</v>
      </c>
      <c r="D46" s="70"/>
      <c r="E46" s="71"/>
      <c r="F46" s="72"/>
      <c r="G46" s="86"/>
      <c r="H46" s="86"/>
      <c r="I46" s="86"/>
      <c r="J46" s="86"/>
      <c r="K46" s="86"/>
      <c r="L46" s="94"/>
      <c r="M46" s="86"/>
      <c r="N46" s="86">
        <v>25</v>
      </c>
      <c r="O46" s="86">
        <v>29</v>
      </c>
      <c r="P46" s="95"/>
      <c r="Q46" s="94"/>
      <c r="R46" s="86"/>
      <c r="S46" s="86">
        <v>11</v>
      </c>
      <c r="T46" s="86">
        <v>25</v>
      </c>
      <c r="U46" s="86">
        <v>21</v>
      </c>
      <c r="V46" s="94"/>
      <c r="W46" s="86"/>
      <c r="X46" s="86"/>
      <c r="Y46" s="86"/>
      <c r="Z46" s="95"/>
      <c r="AA46" s="86"/>
      <c r="AB46" s="86"/>
      <c r="AC46" s="86"/>
      <c r="AD46" s="86"/>
      <c r="AE46" s="86"/>
      <c r="AF46" s="94"/>
      <c r="AG46" s="86"/>
      <c r="AH46" s="86"/>
      <c r="AI46" s="86"/>
      <c r="AJ46" s="95"/>
      <c r="AK46" s="86"/>
      <c r="AL46" s="86"/>
      <c r="AM46" s="86"/>
      <c r="AN46" s="86"/>
      <c r="AO46" s="86"/>
      <c r="AP46" s="94"/>
      <c r="AQ46" s="86"/>
      <c r="AR46" s="86"/>
      <c r="AS46" s="86"/>
      <c r="AT46" s="95"/>
      <c r="AU46" s="86"/>
      <c r="AV46" s="86"/>
      <c r="AW46" s="86"/>
      <c r="AX46" s="86"/>
      <c r="AY46" s="86"/>
      <c r="AZ46" s="94"/>
      <c r="BA46" s="86"/>
      <c r="BB46" s="86"/>
      <c r="BC46" s="95"/>
      <c r="BD46" s="54">
        <f t="shared" si="3"/>
        <v>5</v>
      </c>
    </row>
    <row r="47" spans="1:56" ht="14.25" customHeight="1" x14ac:dyDescent="0.3">
      <c r="A47" s="96">
        <v>45</v>
      </c>
      <c r="B47" s="100" t="s">
        <v>455</v>
      </c>
      <c r="C47" s="101">
        <f t="shared" si="2"/>
        <v>1</v>
      </c>
      <c r="D47" s="58"/>
      <c r="E47" s="59"/>
      <c r="F47" s="60"/>
      <c r="G47" s="97"/>
      <c r="H47" s="97"/>
      <c r="I47" s="97"/>
      <c r="J47" s="97"/>
      <c r="K47" s="97"/>
      <c r="L47" s="98"/>
      <c r="M47" s="97"/>
      <c r="N47" s="97"/>
      <c r="O47" s="97"/>
      <c r="P47" s="103"/>
      <c r="Q47" s="98"/>
      <c r="R47" s="97"/>
      <c r="S47" s="97"/>
      <c r="T47" s="97">
        <v>13</v>
      </c>
      <c r="U47" s="97"/>
      <c r="V47" s="98"/>
      <c r="W47" s="97"/>
      <c r="X47" s="97"/>
      <c r="Y47" s="97"/>
      <c r="Z47" s="103"/>
      <c r="AA47" s="97"/>
      <c r="AB47" s="97"/>
      <c r="AC47" s="97"/>
      <c r="AD47" s="97"/>
      <c r="AE47" s="97"/>
      <c r="AF47" s="98"/>
      <c r="AG47" s="97"/>
      <c r="AH47" s="97"/>
      <c r="AI47" s="97"/>
      <c r="AJ47" s="103"/>
      <c r="AK47" s="97"/>
      <c r="AL47" s="97"/>
      <c r="AM47" s="97"/>
      <c r="AN47" s="97"/>
      <c r="AO47" s="97"/>
      <c r="AP47" s="98"/>
      <c r="AQ47" s="97"/>
      <c r="AR47" s="97"/>
      <c r="AS47" s="97"/>
      <c r="AT47" s="103"/>
      <c r="AU47" s="97"/>
      <c r="AV47" s="97"/>
      <c r="AW47" s="97"/>
      <c r="AX47" s="97"/>
      <c r="AY47" s="97"/>
      <c r="AZ47" s="98"/>
      <c r="BA47" s="97"/>
      <c r="BB47" s="97"/>
      <c r="BC47" s="103"/>
      <c r="BD47" s="54">
        <f t="shared" si="3"/>
        <v>1</v>
      </c>
    </row>
    <row r="48" spans="1:56" ht="14.25" customHeight="1" x14ac:dyDescent="0.3">
      <c r="A48" s="17">
        <v>46</v>
      </c>
      <c r="B48" s="19" t="s">
        <v>58</v>
      </c>
      <c r="C48" s="17">
        <f t="shared" si="2"/>
        <v>1</v>
      </c>
      <c r="D48" s="70"/>
      <c r="E48" s="71"/>
      <c r="F48" s="72"/>
      <c r="G48" s="86"/>
      <c r="H48" s="86"/>
      <c r="I48" s="86"/>
      <c r="J48" s="86"/>
      <c r="K48" s="86"/>
      <c r="L48" s="94"/>
      <c r="M48" s="86"/>
      <c r="N48" s="86"/>
      <c r="O48" s="86"/>
      <c r="P48" s="95"/>
      <c r="Q48" s="86"/>
      <c r="R48" s="86"/>
      <c r="S48" s="86"/>
      <c r="T48" s="86"/>
      <c r="U48" s="86"/>
      <c r="V48" s="94"/>
      <c r="W48" s="86"/>
      <c r="X48" s="86"/>
      <c r="Y48" s="86"/>
      <c r="Z48" s="95"/>
      <c r="AA48" s="86"/>
      <c r="AB48" s="86"/>
      <c r="AC48" s="86"/>
      <c r="AD48" s="86"/>
      <c r="AE48" s="86"/>
      <c r="AF48" s="94"/>
      <c r="AG48" s="86"/>
      <c r="AH48" s="86"/>
      <c r="AI48" s="86"/>
      <c r="AJ48" s="95"/>
      <c r="AK48" s="86"/>
      <c r="AL48" s="86"/>
      <c r="AM48" s="86"/>
      <c r="AN48" s="86"/>
      <c r="AO48" s="86"/>
      <c r="AP48" s="94"/>
      <c r="AQ48" s="86"/>
      <c r="AR48" s="86"/>
      <c r="AS48" s="86">
        <v>9</v>
      </c>
      <c r="AT48" s="95"/>
      <c r="AU48" s="86"/>
      <c r="AV48" s="86"/>
      <c r="AW48" s="86"/>
      <c r="AX48" s="86"/>
      <c r="AY48" s="86"/>
      <c r="AZ48" s="94"/>
      <c r="BA48" s="86"/>
      <c r="BB48" s="86"/>
      <c r="BC48" s="95"/>
      <c r="BD48" s="54">
        <f t="shared" si="3"/>
        <v>1</v>
      </c>
    </row>
    <row r="49" spans="1:56" ht="14.25" customHeight="1" x14ac:dyDescent="0.3">
      <c r="A49" s="17">
        <v>47</v>
      </c>
      <c r="B49" s="19" t="s">
        <v>96</v>
      </c>
      <c r="C49" s="17">
        <f t="shared" si="2"/>
        <v>18</v>
      </c>
      <c r="D49" s="70"/>
      <c r="E49" s="71"/>
      <c r="F49" s="72"/>
      <c r="G49" s="86">
        <v>13</v>
      </c>
      <c r="H49" s="86">
        <v>13</v>
      </c>
      <c r="I49" s="86">
        <v>9</v>
      </c>
      <c r="J49" s="86">
        <v>17</v>
      </c>
      <c r="K49" s="86">
        <v>19</v>
      </c>
      <c r="L49" s="94">
        <v>23</v>
      </c>
      <c r="M49" s="86">
        <v>23</v>
      </c>
      <c r="N49" s="86">
        <v>13</v>
      </c>
      <c r="O49" s="86">
        <v>21</v>
      </c>
      <c r="P49" s="95">
        <v>27</v>
      </c>
      <c r="Q49" s="86"/>
      <c r="R49" s="86"/>
      <c r="S49" s="86"/>
      <c r="T49" s="86"/>
      <c r="U49" s="86"/>
      <c r="V49" s="94">
        <v>13</v>
      </c>
      <c r="W49" s="86">
        <v>25</v>
      </c>
      <c r="X49" s="86"/>
      <c r="Y49" s="86"/>
      <c r="Z49" s="95"/>
      <c r="AA49" s="86"/>
      <c r="AB49" s="86">
        <v>11</v>
      </c>
      <c r="AC49" s="86">
        <v>11</v>
      </c>
      <c r="AD49" s="86">
        <v>11</v>
      </c>
      <c r="AE49" s="86">
        <v>6</v>
      </c>
      <c r="AF49" s="94"/>
      <c r="AG49" s="86"/>
      <c r="AH49" s="86"/>
      <c r="AI49" s="86"/>
      <c r="AJ49" s="95"/>
      <c r="AK49" s="86"/>
      <c r="AL49" s="86"/>
      <c r="AM49" s="86">
        <v>13</v>
      </c>
      <c r="AN49" s="86">
        <v>17</v>
      </c>
      <c r="AO49" s="86"/>
      <c r="AP49" s="94"/>
      <c r="AQ49" s="86"/>
      <c r="AR49" s="86"/>
      <c r="AS49" s="86"/>
      <c r="AT49" s="95"/>
      <c r="AU49" s="86"/>
      <c r="AV49" s="86"/>
      <c r="AW49" s="86"/>
      <c r="AX49" s="86"/>
      <c r="AY49" s="86"/>
      <c r="AZ49" s="94"/>
      <c r="BA49" s="86"/>
      <c r="BB49" s="86"/>
      <c r="BC49" s="95"/>
      <c r="BD49" s="54">
        <f t="shared" si="3"/>
        <v>18</v>
      </c>
    </row>
    <row r="50" spans="1:56" ht="14.25" customHeight="1" x14ac:dyDescent="0.3">
      <c r="A50" s="96">
        <v>48</v>
      </c>
      <c r="B50" s="19" t="s">
        <v>47</v>
      </c>
      <c r="C50" s="17">
        <f t="shared" si="2"/>
        <v>1</v>
      </c>
      <c r="D50" s="58"/>
      <c r="E50" s="59"/>
      <c r="F50" s="60"/>
      <c r="G50" s="94"/>
      <c r="H50" s="86"/>
      <c r="I50" s="86"/>
      <c r="J50" s="86"/>
      <c r="K50" s="86"/>
      <c r="L50" s="98"/>
      <c r="M50" s="97"/>
      <c r="N50" s="97"/>
      <c r="O50" s="97"/>
      <c r="P50" s="103"/>
      <c r="Q50" s="94"/>
      <c r="R50" s="86"/>
      <c r="S50" s="86"/>
      <c r="T50" s="86"/>
      <c r="U50" s="95"/>
      <c r="V50" s="98"/>
      <c r="W50" s="97"/>
      <c r="X50" s="97"/>
      <c r="Y50" s="97"/>
      <c r="Z50" s="103"/>
      <c r="AA50" s="94"/>
      <c r="AB50" s="86"/>
      <c r="AC50" s="86"/>
      <c r="AD50" s="86"/>
      <c r="AE50" s="95"/>
      <c r="AF50" s="98"/>
      <c r="AG50" s="97"/>
      <c r="AH50" s="97"/>
      <c r="AI50" s="97"/>
      <c r="AJ50" s="103"/>
      <c r="AK50" s="94"/>
      <c r="AL50" s="86"/>
      <c r="AM50" s="86"/>
      <c r="AN50" s="86"/>
      <c r="AO50" s="95"/>
      <c r="AP50" s="98"/>
      <c r="AQ50" s="97"/>
      <c r="AR50" s="97"/>
      <c r="AS50" s="97"/>
      <c r="AT50" s="103"/>
      <c r="AU50" s="94">
        <v>13</v>
      </c>
      <c r="AV50" s="86"/>
      <c r="AW50" s="86"/>
      <c r="AX50" s="86"/>
      <c r="AY50" s="95"/>
      <c r="AZ50" s="98"/>
      <c r="BA50" s="97"/>
      <c r="BB50" s="97"/>
      <c r="BC50" s="103"/>
      <c r="BD50" s="54">
        <f t="shared" si="3"/>
        <v>1</v>
      </c>
    </row>
    <row r="51" spans="1:56" ht="14.25" customHeight="1" x14ac:dyDescent="0.3">
      <c r="A51" s="17">
        <v>49</v>
      </c>
      <c r="B51" s="82" t="s">
        <v>120</v>
      </c>
      <c r="C51" s="83">
        <f t="shared" si="2"/>
        <v>1</v>
      </c>
      <c r="D51" s="55"/>
      <c r="E51" s="84"/>
      <c r="F51" s="85"/>
      <c r="G51" s="88"/>
      <c r="H51" s="90"/>
      <c r="I51" s="90"/>
      <c r="J51" s="90"/>
      <c r="K51" s="90"/>
      <c r="L51" s="88"/>
      <c r="M51" s="90"/>
      <c r="N51" s="90"/>
      <c r="O51" s="90"/>
      <c r="P51" s="90"/>
      <c r="Q51" s="88"/>
      <c r="R51" s="90"/>
      <c r="S51" s="90"/>
      <c r="T51" s="90"/>
      <c r="U51" s="91"/>
      <c r="V51" s="88"/>
      <c r="W51" s="90"/>
      <c r="X51" s="90"/>
      <c r="Y51" s="90"/>
      <c r="Z51" s="90"/>
      <c r="AA51" s="88"/>
      <c r="AB51" s="90"/>
      <c r="AC51" s="90"/>
      <c r="AD51" s="90"/>
      <c r="AE51" s="91"/>
      <c r="AF51" s="90"/>
      <c r="AG51" s="90"/>
      <c r="AH51" s="90"/>
      <c r="AI51" s="90"/>
      <c r="AJ51" s="90"/>
      <c r="AK51" s="88"/>
      <c r="AL51" s="90">
        <v>16</v>
      </c>
      <c r="AM51" s="90"/>
      <c r="AN51" s="90"/>
      <c r="AO51" s="91"/>
      <c r="AP51" s="90"/>
      <c r="AQ51" s="90"/>
      <c r="AR51" s="90"/>
      <c r="AS51" s="90"/>
      <c r="AT51" s="90"/>
      <c r="AU51" s="88"/>
      <c r="AV51" s="90"/>
      <c r="AW51" s="90"/>
      <c r="AX51" s="90"/>
      <c r="AY51" s="91"/>
      <c r="AZ51" s="88"/>
      <c r="BA51" s="90"/>
      <c r="BB51" s="90"/>
      <c r="BC51" s="91"/>
      <c r="BD51" s="54">
        <f t="shared" si="3"/>
        <v>1</v>
      </c>
    </row>
    <row r="52" spans="1:56" ht="14.25" customHeight="1" x14ac:dyDescent="0.3">
      <c r="A52" s="17">
        <v>50</v>
      </c>
      <c r="B52" s="19" t="s">
        <v>542</v>
      </c>
      <c r="C52" s="17">
        <f t="shared" si="2"/>
        <v>4</v>
      </c>
      <c r="D52" s="70"/>
      <c r="E52" s="71"/>
      <c r="F52" s="72"/>
      <c r="G52" s="94"/>
      <c r="H52" s="86"/>
      <c r="I52" s="86"/>
      <c r="J52" s="86">
        <v>17</v>
      </c>
      <c r="K52" s="86"/>
      <c r="L52" s="94">
        <v>21</v>
      </c>
      <c r="M52" s="86">
        <v>19</v>
      </c>
      <c r="N52" s="86"/>
      <c r="O52" s="86">
        <v>17</v>
      </c>
      <c r="P52" s="86"/>
      <c r="Q52" s="94"/>
      <c r="R52" s="86"/>
      <c r="S52" s="86"/>
      <c r="T52" s="86"/>
      <c r="U52" s="95"/>
      <c r="V52" s="94"/>
      <c r="W52" s="86"/>
      <c r="X52" s="86"/>
      <c r="Y52" s="86"/>
      <c r="Z52" s="86"/>
      <c r="AA52" s="94"/>
      <c r="AB52" s="86"/>
      <c r="AC52" s="86"/>
      <c r="AD52" s="86"/>
      <c r="AE52" s="95"/>
      <c r="AF52" s="86"/>
      <c r="AG52" s="86"/>
      <c r="AH52" s="86"/>
      <c r="AI52" s="86"/>
      <c r="AJ52" s="86"/>
      <c r="AK52" s="94"/>
      <c r="AL52" s="86"/>
      <c r="AM52" s="86"/>
      <c r="AN52" s="86"/>
      <c r="AO52" s="95"/>
      <c r="AP52" s="86"/>
      <c r="AQ52" s="86"/>
      <c r="AR52" s="86"/>
      <c r="AS52" s="86"/>
      <c r="AT52" s="86"/>
      <c r="AU52" s="94"/>
      <c r="AV52" s="86"/>
      <c r="AW52" s="86"/>
      <c r="AX52" s="86"/>
      <c r="AY52" s="95"/>
      <c r="AZ52" s="94"/>
      <c r="BA52" s="86"/>
      <c r="BB52" s="86"/>
      <c r="BC52" s="95"/>
      <c r="BD52" s="54">
        <f t="shared" si="3"/>
        <v>4</v>
      </c>
    </row>
    <row r="53" spans="1:56" ht="14.25" customHeight="1" x14ac:dyDescent="0.3">
      <c r="A53" s="17">
        <v>51</v>
      </c>
      <c r="B53" s="100" t="s">
        <v>60</v>
      </c>
      <c r="C53" s="101">
        <f t="shared" si="2"/>
        <v>1</v>
      </c>
      <c r="D53" s="58"/>
      <c r="E53" s="59"/>
      <c r="F53" s="60"/>
      <c r="G53" s="98"/>
      <c r="H53" s="86"/>
      <c r="I53" s="86"/>
      <c r="J53" s="97"/>
      <c r="K53" s="97"/>
      <c r="L53" s="98"/>
      <c r="M53" s="97"/>
      <c r="N53" s="97"/>
      <c r="O53" s="97"/>
      <c r="P53" s="97"/>
      <c r="Q53" s="98"/>
      <c r="R53" s="97"/>
      <c r="S53" s="97"/>
      <c r="T53" s="97"/>
      <c r="U53" s="103"/>
      <c r="V53" s="98"/>
      <c r="W53" s="97"/>
      <c r="X53" s="97"/>
      <c r="Y53" s="97"/>
      <c r="Z53" s="97"/>
      <c r="AA53" s="98"/>
      <c r="AB53" s="97"/>
      <c r="AC53" s="97"/>
      <c r="AD53" s="97"/>
      <c r="AE53" s="103"/>
      <c r="AF53" s="97"/>
      <c r="AG53" s="97"/>
      <c r="AH53" s="97"/>
      <c r="AI53" s="97"/>
      <c r="AJ53" s="97"/>
      <c r="AK53" s="98"/>
      <c r="AL53" s="97"/>
      <c r="AM53" s="97"/>
      <c r="AN53" s="97"/>
      <c r="AO53" s="103"/>
      <c r="AP53" s="97"/>
      <c r="AQ53" s="97"/>
      <c r="AR53" s="97"/>
      <c r="AS53" s="97">
        <v>11</v>
      </c>
      <c r="AT53" s="97"/>
      <c r="AU53" s="98"/>
      <c r="AV53" s="97"/>
      <c r="AW53" s="97"/>
      <c r="AX53" s="97"/>
      <c r="AY53" s="103"/>
      <c r="AZ53" s="98"/>
      <c r="BA53" s="97"/>
      <c r="BB53" s="97"/>
      <c r="BC53" s="103"/>
      <c r="BD53" s="54">
        <f t="shared" si="3"/>
        <v>1</v>
      </c>
    </row>
    <row r="54" spans="1:56" ht="14.25" customHeight="1" x14ac:dyDescent="0.3">
      <c r="A54" s="81">
        <v>52</v>
      </c>
      <c r="B54" s="19" t="s">
        <v>413</v>
      </c>
      <c r="C54" s="17">
        <f t="shared" si="2"/>
        <v>1</v>
      </c>
      <c r="D54" s="70"/>
      <c r="E54" s="71"/>
      <c r="F54" s="72"/>
      <c r="G54" s="94"/>
      <c r="H54" s="90"/>
      <c r="I54" s="90"/>
      <c r="J54" s="86"/>
      <c r="K54" s="86"/>
      <c r="L54" s="94"/>
      <c r="M54" s="86"/>
      <c r="N54" s="86"/>
      <c r="O54" s="86"/>
      <c r="P54" s="86"/>
      <c r="Q54" s="94"/>
      <c r="R54" s="86"/>
      <c r="S54" s="86"/>
      <c r="T54" s="86"/>
      <c r="U54" s="95"/>
      <c r="V54" s="94"/>
      <c r="W54" s="86">
        <v>17</v>
      </c>
      <c r="X54" s="86"/>
      <c r="Y54" s="86"/>
      <c r="Z54" s="86"/>
      <c r="AA54" s="94"/>
      <c r="AB54" s="86"/>
      <c r="AC54" s="86"/>
      <c r="AD54" s="86"/>
      <c r="AE54" s="95"/>
      <c r="AF54" s="86"/>
      <c r="AG54" s="86"/>
      <c r="AH54" s="86"/>
      <c r="AI54" s="86"/>
      <c r="AJ54" s="86"/>
      <c r="AK54" s="94"/>
      <c r="AL54" s="86"/>
      <c r="AM54" s="86"/>
      <c r="AN54" s="86"/>
      <c r="AO54" s="95"/>
      <c r="AP54" s="86"/>
      <c r="AQ54" s="86"/>
      <c r="AR54" s="86"/>
      <c r="AS54" s="86"/>
      <c r="AT54" s="86"/>
      <c r="AU54" s="94"/>
      <c r="AV54" s="86"/>
      <c r="AW54" s="86"/>
      <c r="AX54" s="86"/>
      <c r="AY54" s="95"/>
      <c r="AZ54" s="94"/>
      <c r="BA54" s="86"/>
      <c r="BB54" s="86"/>
      <c r="BC54" s="95"/>
      <c r="BD54" s="54">
        <f t="shared" si="3"/>
        <v>1</v>
      </c>
    </row>
    <row r="55" spans="1:56" ht="14.25" customHeight="1" x14ac:dyDescent="0.3">
      <c r="A55" s="93">
        <v>53</v>
      </c>
      <c r="B55" s="19" t="s">
        <v>106</v>
      </c>
      <c r="C55" s="17">
        <f t="shared" si="2"/>
        <v>1</v>
      </c>
      <c r="D55" s="70"/>
      <c r="E55" s="71"/>
      <c r="F55" s="72"/>
      <c r="G55" s="94"/>
      <c r="H55" s="86"/>
      <c r="I55" s="86"/>
      <c r="J55" s="86"/>
      <c r="K55" s="86"/>
      <c r="L55" s="94"/>
      <c r="M55" s="86"/>
      <c r="N55" s="86"/>
      <c r="O55" s="86"/>
      <c r="P55" s="86"/>
      <c r="Q55" s="94"/>
      <c r="R55" s="86"/>
      <c r="S55" s="86"/>
      <c r="T55" s="86"/>
      <c r="U55" s="95"/>
      <c r="V55" s="94"/>
      <c r="W55" s="86"/>
      <c r="X55" s="86"/>
      <c r="Y55" s="86"/>
      <c r="Z55" s="86"/>
      <c r="AA55" s="94"/>
      <c r="AB55" s="86"/>
      <c r="AC55" s="86"/>
      <c r="AD55" s="86"/>
      <c r="AE55" s="95"/>
      <c r="AF55" s="86"/>
      <c r="AG55" s="86"/>
      <c r="AH55" s="86"/>
      <c r="AI55" s="86"/>
      <c r="AJ55" s="86"/>
      <c r="AK55" s="94"/>
      <c r="AL55" s="86"/>
      <c r="AM55" s="86">
        <v>28</v>
      </c>
      <c r="AN55" s="86"/>
      <c r="AO55" s="95"/>
      <c r="AP55" s="86"/>
      <c r="AQ55" s="86"/>
      <c r="AR55" s="86"/>
      <c r="AS55" s="86"/>
      <c r="AT55" s="86"/>
      <c r="AU55" s="94"/>
      <c r="AV55" s="86"/>
      <c r="AW55" s="86"/>
      <c r="AX55" s="86"/>
      <c r="AY55" s="95"/>
      <c r="AZ55" s="94"/>
      <c r="BA55" s="86"/>
      <c r="BB55" s="86"/>
      <c r="BC55" s="95"/>
      <c r="BD55" s="54">
        <f t="shared" si="3"/>
        <v>1</v>
      </c>
    </row>
    <row r="56" spans="1:56" ht="14.25" customHeight="1" x14ac:dyDescent="0.3">
      <c r="A56" s="96">
        <v>54</v>
      </c>
      <c r="B56" s="100" t="s">
        <v>443</v>
      </c>
      <c r="C56" s="101">
        <f t="shared" si="2"/>
        <v>3</v>
      </c>
      <c r="D56" s="58"/>
      <c r="E56" s="59"/>
      <c r="F56" s="60"/>
      <c r="G56" s="98"/>
      <c r="H56" s="86"/>
      <c r="I56" s="86"/>
      <c r="J56" s="97"/>
      <c r="K56" s="97"/>
      <c r="L56" s="98"/>
      <c r="M56" s="97"/>
      <c r="N56" s="97"/>
      <c r="O56" s="97"/>
      <c r="P56" s="97"/>
      <c r="Q56" s="98"/>
      <c r="R56" s="97"/>
      <c r="S56" s="97">
        <v>17</v>
      </c>
      <c r="T56" s="97">
        <v>17</v>
      </c>
      <c r="U56" s="103">
        <v>28</v>
      </c>
      <c r="V56" s="98"/>
      <c r="W56" s="97"/>
      <c r="X56" s="97"/>
      <c r="Y56" s="97"/>
      <c r="Z56" s="97"/>
      <c r="AA56" s="98"/>
      <c r="AB56" s="97"/>
      <c r="AC56" s="97"/>
      <c r="AD56" s="97"/>
      <c r="AE56" s="103"/>
      <c r="AF56" s="97"/>
      <c r="AG56" s="97"/>
      <c r="AH56" s="97"/>
      <c r="AI56" s="97"/>
      <c r="AJ56" s="97"/>
      <c r="AK56" s="98"/>
      <c r="AL56" s="97"/>
      <c r="AM56" s="97"/>
      <c r="AN56" s="97"/>
      <c r="AO56" s="103"/>
      <c r="AP56" s="97"/>
      <c r="AQ56" s="97"/>
      <c r="AR56" s="97"/>
      <c r="AS56" s="97"/>
      <c r="AT56" s="97"/>
      <c r="AU56" s="98"/>
      <c r="AV56" s="97"/>
      <c r="AW56" s="97"/>
      <c r="AX56" s="97"/>
      <c r="AY56" s="103"/>
      <c r="AZ56" s="98"/>
      <c r="BA56" s="97"/>
      <c r="BB56" s="97"/>
      <c r="BC56" s="103"/>
      <c r="BD56" s="54">
        <f t="shared" si="3"/>
        <v>3</v>
      </c>
    </row>
    <row r="57" spans="1:56" ht="14.25" customHeight="1" x14ac:dyDescent="0.3">
      <c r="A57" s="81">
        <v>55</v>
      </c>
      <c r="B57" s="19" t="s">
        <v>77</v>
      </c>
      <c r="C57" s="17">
        <f t="shared" si="2"/>
        <v>9</v>
      </c>
      <c r="D57" s="70"/>
      <c r="E57" s="71"/>
      <c r="F57" s="72"/>
      <c r="G57" s="94"/>
      <c r="H57" s="90"/>
      <c r="I57" s="90"/>
      <c r="J57" s="86"/>
      <c r="K57" s="86"/>
      <c r="L57" s="94"/>
      <c r="M57" s="86"/>
      <c r="N57" s="86"/>
      <c r="O57" s="86"/>
      <c r="P57" s="86"/>
      <c r="Q57" s="94"/>
      <c r="R57" s="86"/>
      <c r="S57" s="86">
        <v>13</v>
      </c>
      <c r="T57" s="86">
        <v>9</v>
      </c>
      <c r="U57" s="95">
        <v>10</v>
      </c>
      <c r="V57" s="94">
        <v>13</v>
      </c>
      <c r="W57" s="86">
        <v>21</v>
      </c>
      <c r="X57" s="86">
        <v>21</v>
      </c>
      <c r="Y57" s="86">
        <v>13</v>
      </c>
      <c r="Z57" s="86">
        <v>17</v>
      </c>
      <c r="AA57" s="94"/>
      <c r="AB57" s="86"/>
      <c r="AC57" s="86"/>
      <c r="AD57" s="86"/>
      <c r="AE57" s="95"/>
      <c r="AF57" s="86"/>
      <c r="AG57" s="86"/>
      <c r="AH57" s="86"/>
      <c r="AI57" s="86"/>
      <c r="AJ57" s="86"/>
      <c r="AK57" s="94"/>
      <c r="AL57" s="86"/>
      <c r="AM57" s="86"/>
      <c r="AN57" s="86"/>
      <c r="AO57" s="95"/>
      <c r="AP57" s="86"/>
      <c r="AQ57" s="86">
        <v>17</v>
      </c>
      <c r="AR57" s="86"/>
      <c r="AS57" s="86"/>
      <c r="AT57" s="86"/>
      <c r="AU57" s="94"/>
      <c r="AV57" s="86"/>
      <c r="AW57" s="86"/>
      <c r="AX57" s="86"/>
      <c r="AY57" s="95"/>
      <c r="AZ57" s="94"/>
      <c r="BA57" s="86"/>
      <c r="BB57" s="86"/>
      <c r="BC57" s="95"/>
      <c r="BD57" s="54">
        <f t="shared" si="3"/>
        <v>9</v>
      </c>
    </row>
    <row r="58" spans="1:56" ht="14.25" customHeight="1" x14ac:dyDescent="0.3">
      <c r="A58" s="93">
        <v>56</v>
      </c>
      <c r="B58" s="19" t="s">
        <v>386</v>
      </c>
      <c r="C58" s="17">
        <f t="shared" si="2"/>
        <v>1</v>
      </c>
      <c r="D58" s="70"/>
      <c r="E58" s="71"/>
      <c r="F58" s="72"/>
      <c r="G58" s="94"/>
      <c r="H58" s="86"/>
      <c r="I58" s="86"/>
      <c r="J58" s="86"/>
      <c r="K58" s="86"/>
      <c r="L58" s="94"/>
      <c r="M58" s="86"/>
      <c r="N58" s="86"/>
      <c r="O58" s="86"/>
      <c r="P58" s="86"/>
      <c r="Q58" s="94"/>
      <c r="R58" s="86"/>
      <c r="S58" s="86"/>
      <c r="T58" s="86"/>
      <c r="U58" s="95"/>
      <c r="V58" s="94"/>
      <c r="W58" s="86"/>
      <c r="X58" s="86"/>
      <c r="Y58" s="86">
        <v>21</v>
      </c>
      <c r="Z58" s="86"/>
      <c r="AA58" s="94"/>
      <c r="AB58" s="86"/>
      <c r="AC58" s="86"/>
      <c r="AD58" s="86"/>
      <c r="AE58" s="95"/>
      <c r="AF58" s="86"/>
      <c r="AG58" s="86"/>
      <c r="AH58" s="86"/>
      <c r="AI58" s="86"/>
      <c r="AJ58" s="86"/>
      <c r="AK58" s="94"/>
      <c r="AL58" s="86"/>
      <c r="AM58" s="86"/>
      <c r="AN58" s="86"/>
      <c r="AO58" s="95"/>
      <c r="AP58" s="86"/>
      <c r="AQ58" s="86"/>
      <c r="AR58" s="86"/>
      <c r="AS58" s="86"/>
      <c r="AT58" s="86"/>
      <c r="AU58" s="94"/>
      <c r="AV58" s="86"/>
      <c r="AW58" s="86"/>
      <c r="AX58" s="86"/>
      <c r="AY58" s="95"/>
      <c r="AZ58" s="94"/>
      <c r="BA58" s="86"/>
      <c r="BB58" s="86"/>
      <c r="BC58" s="95"/>
      <c r="BD58" s="54">
        <f t="shared" si="3"/>
        <v>1</v>
      </c>
    </row>
    <row r="59" spans="1:56" ht="14.25" customHeight="1" x14ac:dyDescent="0.3">
      <c r="A59" s="96">
        <v>57</v>
      </c>
      <c r="B59" s="19" t="s">
        <v>42</v>
      </c>
      <c r="C59" s="17">
        <f t="shared" si="2"/>
        <v>5</v>
      </c>
      <c r="D59" s="70"/>
      <c r="E59" s="71"/>
      <c r="F59" s="72"/>
      <c r="G59" s="94"/>
      <c r="H59" s="97"/>
      <c r="I59" s="97"/>
      <c r="J59" s="86"/>
      <c r="K59" s="86"/>
      <c r="L59" s="94"/>
      <c r="M59" s="86"/>
      <c r="N59" s="86"/>
      <c r="O59" s="86"/>
      <c r="P59" s="86"/>
      <c r="Q59" s="94"/>
      <c r="R59" s="86"/>
      <c r="S59" s="86"/>
      <c r="T59" s="86"/>
      <c r="U59" s="95"/>
      <c r="V59" s="94">
        <v>24</v>
      </c>
      <c r="W59" s="86"/>
      <c r="X59" s="86"/>
      <c r="Y59" s="86"/>
      <c r="Z59" s="86"/>
      <c r="AA59" s="94"/>
      <c r="AB59" s="86"/>
      <c r="AC59" s="86"/>
      <c r="AD59" s="86"/>
      <c r="AE59" s="95"/>
      <c r="AF59" s="86"/>
      <c r="AG59" s="86"/>
      <c r="AH59" s="86"/>
      <c r="AI59" s="86"/>
      <c r="AJ59" s="86"/>
      <c r="AK59" s="94"/>
      <c r="AL59" s="86"/>
      <c r="AM59" s="86"/>
      <c r="AN59" s="86"/>
      <c r="AO59" s="95"/>
      <c r="AP59" s="86"/>
      <c r="AQ59" s="86"/>
      <c r="AR59" s="86">
        <v>9</v>
      </c>
      <c r="AS59" s="86">
        <v>4</v>
      </c>
      <c r="AT59" s="86">
        <v>5</v>
      </c>
      <c r="AU59" s="94">
        <v>5</v>
      </c>
      <c r="AV59" s="86"/>
      <c r="AW59" s="86"/>
      <c r="AX59" s="86"/>
      <c r="AY59" s="95"/>
      <c r="AZ59" s="94"/>
      <c r="BA59" s="86"/>
      <c r="BB59" s="86"/>
      <c r="BC59" s="95"/>
      <c r="BD59" s="54">
        <f t="shared" si="3"/>
        <v>5</v>
      </c>
    </row>
    <row r="60" spans="1:56" ht="14.25" customHeight="1" x14ac:dyDescent="0.3">
      <c r="A60" s="17">
        <v>58</v>
      </c>
      <c r="B60" s="82" t="s">
        <v>528</v>
      </c>
      <c r="C60" s="83">
        <f t="shared" si="2"/>
        <v>5</v>
      </c>
      <c r="D60" s="55"/>
      <c r="E60" s="84"/>
      <c r="F60" s="85"/>
      <c r="G60" s="88"/>
      <c r="H60" s="90"/>
      <c r="I60" s="90"/>
      <c r="J60" s="90"/>
      <c r="K60" s="90">
        <v>16</v>
      </c>
      <c r="L60" s="88">
        <v>15</v>
      </c>
      <c r="M60" s="90">
        <v>17</v>
      </c>
      <c r="N60" s="90"/>
      <c r="O60" s="90">
        <v>29</v>
      </c>
      <c r="P60" s="90">
        <v>29</v>
      </c>
      <c r="Q60" s="88"/>
      <c r="R60" s="90"/>
      <c r="S60" s="90"/>
      <c r="T60" s="90"/>
      <c r="U60" s="91"/>
      <c r="V60" s="88"/>
      <c r="W60" s="90"/>
      <c r="X60" s="90"/>
      <c r="Y60" s="90"/>
      <c r="Z60" s="90"/>
      <c r="AA60" s="88"/>
      <c r="AB60" s="90"/>
      <c r="AC60" s="90"/>
      <c r="AD60" s="90"/>
      <c r="AE60" s="91"/>
      <c r="AF60" s="90"/>
      <c r="AG60" s="90"/>
      <c r="AH60" s="90"/>
      <c r="AI60" s="90"/>
      <c r="AJ60" s="90"/>
      <c r="AK60" s="88"/>
      <c r="AL60" s="90"/>
      <c r="AM60" s="90"/>
      <c r="AN60" s="90"/>
      <c r="AO60" s="91"/>
      <c r="AP60" s="90"/>
      <c r="AQ60" s="90"/>
      <c r="AR60" s="90"/>
      <c r="AS60" s="90"/>
      <c r="AT60" s="90"/>
      <c r="AU60" s="88"/>
      <c r="AV60" s="90"/>
      <c r="AW60" s="90"/>
      <c r="AX60" s="90"/>
      <c r="AY60" s="91"/>
      <c r="AZ60" s="88"/>
      <c r="BA60" s="90"/>
      <c r="BB60" s="90"/>
      <c r="BC60" s="91"/>
      <c r="BD60" s="54">
        <f t="shared" si="3"/>
        <v>5</v>
      </c>
    </row>
    <row r="61" spans="1:56" ht="14.25" customHeight="1" x14ac:dyDescent="0.3">
      <c r="A61" s="17">
        <v>59</v>
      </c>
      <c r="B61" s="19" t="s">
        <v>551</v>
      </c>
      <c r="C61" s="17">
        <f t="shared" si="2"/>
        <v>1</v>
      </c>
      <c r="D61" s="70"/>
      <c r="E61" s="71"/>
      <c r="F61" s="72"/>
      <c r="G61" s="94"/>
      <c r="H61" s="86"/>
      <c r="I61" s="86"/>
      <c r="J61" s="86"/>
      <c r="K61" s="86"/>
      <c r="L61" s="94"/>
      <c r="M61" s="86"/>
      <c r="N61" s="86"/>
      <c r="O61" s="86">
        <v>31</v>
      </c>
      <c r="P61" s="86"/>
      <c r="Q61" s="94"/>
      <c r="R61" s="86"/>
      <c r="S61" s="86"/>
      <c r="T61" s="86"/>
      <c r="U61" s="95"/>
      <c r="V61" s="94"/>
      <c r="W61" s="86"/>
      <c r="X61" s="86"/>
      <c r="Y61" s="86"/>
      <c r="Z61" s="86"/>
      <c r="AA61" s="94"/>
      <c r="AB61" s="86"/>
      <c r="AC61" s="86"/>
      <c r="AD61" s="86"/>
      <c r="AE61" s="95"/>
      <c r="AF61" s="86"/>
      <c r="AG61" s="86"/>
      <c r="AH61" s="86"/>
      <c r="AI61" s="86"/>
      <c r="AJ61" s="86"/>
      <c r="AK61" s="94"/>
      <c r="AL61" s="86"/>
      <c r="AM61" s="86"/>
      <c r="AN61" s="86"/>
      <c r="AO61" s="95"/>
      <c r="AP61" s="86"/>
      <c r="AQ61" s="86"/>
      <c r="AR61" s="86"/>
      <c r="AS61" s="86"/>
      <c r="AT61" s="86"/>
      <c r="AU61" s="94"/>
      <c r="AV61" s="86"/>
      <c r="AW61" s="86"/>
      <c r="AX61" s="86"/>
      <c r="AY61" s="95"/>
      <c r="AZ61" s="94"/>
      <c r="BA61" s="86"/>
      <c r="BB61" s="86"/>
      <c r="BC61" s="95"/>
      <c r="BD61" s="54">
        <f t="shared" si="3"/>
        <v>1</v>
      </c>
    </row>
    <row r="62" spans="1:56" ht="14.25" customHeight="1" x14ac:dyDescent="0.3">
      <c r="A62" s="17">
        <v>60</v>
      </c>
      <c r="B62" s="100" t="s">
        <v>416</v>
      </c>
      <c r="C62" s="101">
        <f t="shared" si="2"/>
        <v>1</v>
      </c>
      <c r="D62" s="58"/>
      <c r="E62" s="59"/>
      <c r="F62" s="60"/>
      <c r="G62" s="98"/>
      <c r="H62" s="97"/>
      <c r="I62" s="97"/>
      <c r="J62" s="97"/>
      <c r="K62" s="97"/>
      <c r="L62" s="98"/>
      <c r="M62" s="97"/>
      <c r="N62" s="97"/>
      <c r="O62" s="97"/>
      <c r="P62" s="97"/>
      <c r="Q62" s="98"/>
      <c r="R62" s="97"/>
      <c r="S62" s="97"/>
      <c r="T62" s="97"/>
      <c r="U62" s="103"/>
      <c r="V62" s="98"/>
      <c r="W62" s="97">
        <v>25</v>
      </c>
      <c r="X62" s="97"/>
      <c r="Y62" s="97"/>
      <c r="Z62" s="97"/>
      <c r="AA62" s="98"/>
      <c r="AB62" s="97"/>
      <c r="AC62" s="97"/>
      <c r="AD62" s="97"/>
      <c r="AE62" s="103"/>
      <c r="AF62" s="97"/>
      <c r="AG62" s="97"/>
      <c r="AH62" s="97"/>
      <c r="AI62" s="97"/>
      <c r="AJ62" s="97"/>
      <c r="AK62" s="98"/>
      <c r="AL62" s="97"/>
      <c r="AM62" s="97"/>
      <c r="AN62" s="97"/>
      <c r="AO62" s="103"/>
      <c r="AP62" s="97"/>
      <c r="AQ62" s="97"/>
      <c r="AR62" s="97"/>
      <c r="AS62" s="97"/>
      <c r="AT62" s="97"/>
      <c r="AU62" s="98"/>
      <c r="AV62" s="97"/>
      <c r="AW62" s="97"/>
      <c r="AX62" s="97"/>
      <c r="AY62" s="103"/>
      <c r="AZ62" s="98"/>
      <c r="BA62" s="97"/>
      <c r="BB62" s="97"/>
      <c r="BC62" s="103"/>
      <c r="BD62" s="54">
        <f t="shared" si="3"/>
        <v>1</v>
      </c>
    </row>
    <row r="63" spans="1:56" ht="14.25" customHeight="1" x14ac:dyDescent="0.3">
      <c r="A63" s="81">
        <v>61</v>
      </c>
      <c r="B63" s="19" t="s">
        <v>81</v>
      </c>
      <c r="C63" s="17">
        <f t="shared" si="2"/>
        <v>5</v>
      </c>
      <c r="D63" s="70"/>
      <c r="E63" s="71"/>
      <c r="F63" s="72"/>
      <c r="G63" s="94"/>
      <c r="H63" s="86"/>
      <c r="I63" s="86"/>
      <c r="J63" s="86"/>
      <c r="K63" s="86"/>
      <c r="L63" s="94"/>
      <c r="M63" s="86"/>
      <c r="N63" s="86"/>
      <c r="O63" s="86"/>
      <c r="P63" s="86"/>
      <c r="Q63" s="94"/>
      <c r="R63" s="86"/>
      <c r="S63" s="86"/>
      <c r="T63" s="86"/>
      <c r="U63" s="95"/>
      <c r="V63" s="94"/>
      <c r="W63" s="86"/>
      <c r="X63" s="86"/>
      <c r="Y63" s="86"/>
      <c r="Z63" s="86"/>
      <c r="AA63" s="94"/>
      <c r="AB63" s="86"/>
      <c r="AC63" s="86"/>
      <c r="AD63" s="86"/>
      <c r="AE63" s="95"/>
      <c r="AF63" s="86"/>
      <c r="AG63" s="86"/>
      <c r="AH63" s="86"/>
      <c r="AI63" s="86"/>
      <c r="AJ63" s="86"/>
      <c r="AK63" s="94">
        <v>21</v>
      </c>
      <c r="AL63" s="86">
        <v>21</v>
      </c>
      <c r="AM63" s="86">
        <v>13</v>
      </c>
      <c r="AN63" s="86"/>
      <c r="AO63" s="95">
        <v>9</v>
      </c>
      <c r="AP63" s="86">
        <v>9</v>
      </c>
      <c r="AQ63" s="86"/>
      <c r="AR63" s="86"/>
      <c r="AS63" s="86"/>
      <c r="AT63" s="86"/>
      <c r="AU63" s="94"/>
      <c r="AV63" s="86"/>
      <c r="AW63" s="86"/>
      <c r="AX63" s="86"/>
      <c r="AY63" s="95"/>
      <c r="AZ63" s="94"/>
      <c r="BA63" s="86"/>
      <c r="BB63" s="86"/>
      <c r="BC63" s="95"/>
      <c r="BD63" s="54">
        <f t="shared" si="3"/>
        <v>5</v>
      </c>
    </row>
    <row r="64" spans="1:56" ht="14.25" customHeight="1" x14ac:dyDescent="0.3">
      <c r="A64" s="93">
        <v>62</v>
      </c>
      <c r="B64" s="19" t="s">
        <v>83</v>
      </c>
      <c r="C64" s="17">
        <f t="shared" si="2"/>
        <v>1</v>
      </c>
      <c r="D64" s="70"/>
      <c r="E64" s="71"/>
      <c r="F64" s="72"/>
      <c r="G64" s="94"/>
      <c r="H64" s="86"/>
      <c r="I64" s="86"/>
      <c r="J64" s="86"/>
      <c r="K64" s="86"/>
      <c r="L64" s="94"/>
      <c r="M64" s="86"/>
      <c r="N64" s="86"/>
      <c r="O64" s="86"/>
      <c r="P64" s="86"/>
      <c r="Q64" s="94"/>
      <c r="R64" s="86"/>
      <c r="S64" s="86"/>
      <c r="T64" s="86"/>
      <c r="U64" s="95"/>
      <c r="V64" s="94"/>
      <c r="W64" s="86"/>
      <c r="X64" s="86"/>
      <c r="Y64" s="86"/>
      <c r="Z64" s="86"/>
      <c r="AA64" s="94"/>
      <c r="AB64" s="86"/>
      <c r="AC64" s="86"/>
      <c r="AD64" s="86"/>
      <c r="AE64" s="95"/>
      <c r="AF64" s="86"/>
      <c r="AG64" s="86"/>
      <c r="AH64" s="86"/>
      <c r="AI64" s="86"/>
      <c r="AJ64" s="86"/>
      <c r="AK64" s="94"/>
      <c r="AL64" s="86"/>
      <c r="AM64" s="86"/>
      <c r="AN64" s="86"/>
      <c r="AO64" s="95"/>
      <c r="AP64" s="86">
        <v>9</v>
      </c>
      <c r="AQ64" s="86"/>
      <c r="AR64" s="86"/>
      <c r="AS64" s="86"/>
      <c r="AT64" s="86"/>
      <c r="AU64" s="94"/>
      <c r="AV64" s="86"/>
      <c r="AW64" s="86"/>
      <c r="AX64" s="86"/>
      <c r="AY64" s="95"/>
      <c r="AZ64" s="94"/>
      <c r="BA64" s="86"/>
      <c r="BB64" s="86"/>
      <c r="BC64" s="95"/>
      <c r="BD64" s="54">
        <f t="shared" si="3"/>
        <v>1</v>
      </c>
    </row>
    <row r="65" spans="1:56" ht="14.25" customHeight="1" x14ac:dyDescent="0.3">
      <c r="A65" s="96">
        <v>63</v>
      </c>
      <c r="B65" s="100" t="s">
        <v>88</v>
      </c>
      <c r="C65" s="101">
        <f t="shared" si="2"/>
        <v>1</v>
      </c>
      <c r="D65" s="58"/>
      <c r="E65" s="59"/>
      <c r="F65" s="60"/>
      <c r="G65" s="98"/>
      <c r="H65" s="97"/>
      <c r="I65" s="97"/>
      <c r="J65" s="97"/>
      <c r="K65" s="97"/>
      <c r="L65" s="98"/>
      <c r="M65" s="97"/>
      <c r="N65" s="97"/>
      <c r="O65" s="97"/>
      <c r="P65" s="97"/>
      <c r="Q65" s="98"/>
      <c r="R65" s="97"/>
      <c r="S65" s="97"/>
      <c r="T65" s="97"/>
      <c r="U65" s="103"/>
      <c r="V65" s="98"/>
      <c r="W65" s="97"/>
      <c r="X65" s="97"/>
      <c r="Y65" s="97"/>
      <c r="Z65" s="97"/>
      <c r="AA65" s="98"/>
      <c r="AB65" s="97"/>
      <c r="AC65" s="97"/>
      <c r="AD65" s="97"/>
      <c r="AE65" s="103"/>
      <c r="AF65" s="97"/>
      <c r="AG65" s="97"/>
      <c r="AH65" s="97"/>
      <c r="AI65" s="97"/>
      <c r="AJ65" s="97"/>
      <c r="AK65" s="98"/>
      <c r="AL65" s="97"/>
      <c r="AM65" s="97"/>
      <c r="AN65" s="97"/>
      <c r="AO65" s="103">
        <v>5</v>
      </c>
      <c r="AP65" s="97"/>
      <c r="AQ65" s="97"/>
      <c r="AR65" s="97"/>
      <c r="AS65" s="97"/>
      <c r="AT65" s="97"/>
      <c r="AU65" s="98"/>
      <c r="AV65" s="97"/>
      <c r="AW65" s="97"/>
      <c r="AX65" s="97"/>
      <c r="AY65" s="103"/>
      <c r="AZ65" s="98"/>
      <c r="BA65" s="97"/>
      <c r="BB65" s="97"/>
      <c r="BC65" s="103"/>
      <c r="BD65" s="54">
        <f t="shared" si="3"/>
        <v>1</v>
      </c>
    </row>
    <row r="66" spans="1:56" ht="14.25" customHeight="1" x14ac:dyDescent="0.3">
      <c r="A66" s="81">
        <v>64</v>
      </c>
      <c r="B66" s="19" t="s">
        <v>103</v>
      </c>
      <c r="C66" s="17">
        <f t="shared" si="2"/>
        <v>2</v>
      </c>
      <c r="D66" s="70"/>
      <c r="E66" s="71"/>
      <c r="F66" s="72"/>
      <c r="G66" s="94"/>
      <c r="H66" s="86"/>
      <c r="I66" s="86"/>
      <c r="J66" s="86"/>
      <c r="K66" s="86"/>
      <c r="L66" s="94"/>
      <c r="M66" s="86"/>
      <c r="N66" s="86"/>
      <c r="O66" s="86"/>
      <c r="P66" s="86"/>
      <c r="Q66" s="94"/>
      <c r="R66" s="86"/>
      <c r="S66" s="86"/>
      <c r="T66" s="86"/>
      <c r="U66" s="95"/>
      <c r="V66" s="94"/>
      <c r="W66" s="86"/>
      <c r="X66" s="86"/>
      <c r="Y66" s="86"/>
      <c r="Z66" s="86"/>
      <c r="AA66" s="94"/>
      <c r="AB66" s="86"/>
      <c r="AC66" s="86"/>
      <c r="AD66" s="86"/>
      <c r="AE66" s="95"/>
      <c r="AF66" s="86"/>
      <c r="AG66" s="86"/>
      <c r="AH66" s="86"/>
      <c r="AI66" s="86"/>
      <c r="AJ66" s="86"/>
      <c r="AK66" s="94"/>
      <c r="AL66" s="86">
        <v>26</v>
      </c>
      <c r="AM66" s="86">
        <v>19</v>
      </c>
      <c r="AN66" s="86"/>
      <c r="AO66" s="95"/>
      <c r="AP66" s="86"/>
      <c r="AQ66" s="86"/>
      <c r="AR66" s="86"/>
      <c r="AS66" s="86"/>
      <c r="AT66" s="86"/>
      <c r="AU66" s="94"/>
      <c r="AV66" s="86"/>
      <c r="AW66" s="86"/>
      <c r="AX66" s="86"/>
      <c r="AY66" s="95"/>
      <c r="AZ66" s="94"/>
      <c r="BA66" s="86"/>
      <c r="BB66" s="86"/>
      <c r="BC66" s="95"/>
      <c r="BD66" s="54">
        <f t="shared" si="3"/>
        <v>2</v>
      </c>
    </row>
    <row r="67" spans="1:56" ht="14.25" customHeight="1" x14ac:dyDescent="0.3">
      <c r="A67" s="93">
        <v>65</v>
      </c>
      <c r="B67" s="19" t="s">
        <v>64</v>
      </c>
      <c r="C67" s="17">
        <f t="shared" ref="C67:C98" si="4">PRODUCT(BD67)</f>
        <v>8</v>
      </c>
      <c r="D67" s="70"/>
      <c r="E67" s="71"/>
      <c r="F67" s="72"/>
      <c r="G67" s="94"/>
      <c r="H67" s="86"/>
      <c r="I67" s="86"/>
      <c r="J67" s="86"/>
      <c r="K67" s="86"/>
      <c r="L67" s="94"/>
      <c r="M67" s="86"/>
      <c r="N67" s="86">
        <v>21</v>
      </c>
      <c r="O67" s="86">
        <v>23</v>
      </c>
      <c r="P67" s="86"/>
      <c r="Q67" s="94"/>
      <c r="R67" s="86">
        <v>13</v>
      </c>
      <c r="S67" s="86"/>
      <c r="T67" s="86">
        <v>21</v>
      </c>
      <c r="U67" s="95">
        <v>25</v>
      </c>
      <c r="V67" s="94"/>
      <c r="W67" s="86"/>
      <c r="X67" s="86"/>
      <c r="Y67" s="86"/>
      <c r="Z67" s="86"/>
      <c r="AA67" s="94"/>
      <c r="AB67" s="86"/>
      <c r="AC67" s="86"/>
      <c r="AD67" s="86"/>
      <c r="AE67" s="95"/>
      <c r="AF67" s="86"/>
      <c r="AG67" s="86"/>
      <c r="AH67" s="86"/>
      <c r="AI67" s="86"/>
      <c r="AJ67" s="86"/>
      <c r="AK67" s="94"/>
      <c r="AL67" s="86">
        <v>21</v>
      </c>
      <c r="AM67" s="86">
        <v>25</v>
      </c>
      <c r="AN67" s="86"/>
      <c r="AO67" s="95"/>
      <c r="AP67" s="86"/>
      <c r="AQ67" s="86"/>
      <c r="AR67" s="86">
        <v>9</v>
      </c>
      <c r="AS67" s="86"/>
      <c r="AT67" s="86"/>
      <c r="AU67" s="94"/>
      <c r="AV67" s="86"/>
      <c r="AW67" s="86"/>
      <c r="AX67" s="86"/>
      <c r="AY67" s="95"/>
      <c r="AZ67" s="94"/>
      <c r="BA67" s="86"/>
      <c r="BB67" s="86"/>
      <c r="BC67" s="95"/>
      <c r="BD67" s="54">
        <f t="shared" ref="BD67:BD98" si="5">COUNT(G67:BC67)</f>
        <v>8</v>
      </c>
    </row>
    <row r="68" spans="1:56" ht="14.25" customHeight="1" x14ac:dyDescent="0.3">
      <c r="A68" s="96">
        <v>66</v>
      </c>
      <c r="B68" s="19" t="s">
        <v>354</v>
      </c>
      <c r="C68" s="17">
        <f t="shared" si="4"/>
        <v>2</v>
      </c>
      <c r="D68" s="70"/>
      <c r="E68" s="71"/>
      <c r="F68" s="72"/>
      <c r="G68" s="94"/>
      <c r="H68" s="86"/>
      <c r="I68" s="86"/>
      <c r="J68" s="86"/>
      <c r="K68" s="86"/>
      <c r="L68" s="94"/>
      <c r="M68" s="86"/>
      <c r="N68" s="86"/>
      <c r="O68" s="86"/>
      <c r="P68" s="86"/>
      <c r="Q68" s="94"/>
      <c r="R68" s="86"/>
      <c r="S68" s="86"/>
      <c r="T68" s="86"/>
      <c r="U68" s="95"/>
      <c r="V68" s="94"/>
      <c r="W68" s="86"/>
      <c r="X68" s="86"/>
      <c r="Y68" s="86">
        <v>21</v>
      </c>
      <c r="Z68" s="86"/>
      <c r="AA68" s="94">
        <v>9</v>
      </c>
      <c r="AB68" s="86"/>
      <c r="AC68" s="86"/>
      <c r="AD68" s="86"/>
      <c r="AE68" s="95"/>
      <c r="AF68" s="86"/>
      <c r="AG68" s="86"/>
      <c r="AH68" s="86"/>
      <c r="AI68" s="86"/>
      <c r="AJ68" s="86"/>
      <c r="AK68" s="94"/>
      <c r="AL68" s="86"/>
      <c r="AM68" s="86"/>
      <c r="AN68" s="86"/>
      <c r="AO68" s="95"/>
      <c r="AP68" s="86"/>
      <c r="AQ68" s="86"/>
      <c r="AR68" s="86"/>
      <c r="AS68" s="86"/>
      <c r="AT68" s="86"/>
      <c r="AU68" s="94"/>
      <c r="AV68" s="86"/>
      <c r="AW68" s="86"/>
      <c r="AX68" s="86"/>
      <c r="AY68" s="95"/>
      <c r="AZ68" s="94"/>
      <c r="BA68" s="86"/>
      <c r="BB68" s="86"/>
      <c r="BC68" s="95"/>
      <c r="BD68" s="54">
        <f t="shared" si="5"/>
        <v>2</v>
      </c>
    </row>
    <row r="69" spans="1:56" ht="14.25" customHeight="1" x14ac:dyDescent="0.3">
      <c r="A69" s="81">
        <v>67</v>
      </c>
      <c r="B69" s="82" t="s">
        <v>74</v>
      </c>
      <c r="C69" s="83">
        <f t="shared" si="4"/>
        <v>4</v>
      </c>
      <c r="D69" s="55"/>
      <c r="E69" s="84"/>
      <c r="F69" s="85"/>
      <c r="G69" s="88"/>
      <c r="H69" s="90"/>
      <c r="I69" s="90"/>
      <c r="J69" s="90"/>
      <c r="K69" s="90"/>
      <c r="L69" s="88">
        <v>19</v>
      </c>
      <c r="M69" s="90">
        <v>21</v>
      </c>
      <c r="N69" s="90">
        <v>25</v>
      </c>
      <c r="O69" s="90"/>
      <c r="P69" s="90"/>
      <c r="Q69" s="88"/>
      <c r="R69" s="90"/>
      <c r="S69" s="90"/>
      <c r="T69" s="90"/>
      <c r="U69" s="91"/>
      <c r="V69" s="88"/>
      <c r="W69" s="90"/>
      <c r="X69" s="90"/>
      <c r="Y69" s="90"/>
      <c r="Z69" s="90"/>
      <c r="AA69" s="88"/>
      <c r="AB69" s="90"/>
      <c r="AC69" s="90"/>
      <c r="AD69" s="90"/>
      <c r="AE69" s="91"/>
      <c r="AF69" s="90"/>
      <c r="AG69" s="90"/>
      <c r="AH69" s="90"/>
      <c r="AI69" s="90"/>
      <c r="AJ69" s="90"/>
      <c r="AK69" s="88"/>
      <c r="AL69" s="90"/>
      <c r="AM69" s="90"/>
      <c r="AN69" s="90"/>
      <c r="AO69" s="91"/>
      <c r="AP69" s="90"/>
      <c r="AQ69" s="90">
        <v>13</v>
      </c>
      <c r="AR69" s="90"/>
      <c r="AS69" s="90"/>
      <c r="AT69" s="90"/>
      <c r="AU69" s="88"/>
      <c r="AV69" s="90"/>
      <c r="AW69" s="90"/>
      <c r="AX69" s="90"/>
      <c r="AY69" s="91"/>
      <c r="AZ69" s="88"/>
      <c r="BA69" s="90"/>
      <c r="BB69" s="90"/>
      <c r="BC69" s="91"/>
      <c r="BD69" s="54">
        <f t="shared" si="5"/>
        <v>4</v>
      </c>
    </row>
    <row r="70" spans="1:56" ht="14.25" customHeight="1" x14ac:dyDescent="0.3">
      <c r="A70" s="93">
        <v>68</v>
      </c>
      <c r="B70" s="19" t="s">
        <v>134</v>
      </c>
      <c r="C70" s="17">
        <f t="shared" si="4"/>
        <v>4</v>
      </c>
      <c r="D70" s="70"/>
      <c r="E70" s="71"/>
      <c r="F70" s="72"/>
      <c r="G70" s="94"/>
      <c r="H70" s="86"/>
      <c r="I70" s="86"/>
      <c r="J70" s="86"/>
      <c r="K70" s="86"/>
      <c r="L70" s="94"/>
      <c r="M70" s="86"/>
      <c r="N70" s="86"/>
      <c r="O70" s="86"/>
      <c r="P70" s="86"/>
      <c r="Q70" s="94"/>
      <c r="R70" s="86"/>
      <c r="S70" s="86"/>
      <c r="T70" s="86"/>
      <c r="U70" s="95"/>
      <c r="V70" s="94"/>
      <c r="W70" s="86"/>
      <c r="X70" s="86"/>
      <c r="Y70" s="86"/>
      <c r="Z70" s="86"/>
      <c r="AA70" s="94"/>
      <c r="AB70" s="86"/>
      <c r="AC70" s="86"/>
      <c r="AD70" s="86"/>
      <c r="AE70" s="95"/>
      <c r="AF70" s="86"/>
      <c r="AG70" s="86"/>
      <c r="AH70" s="86">
        <v>7</v>
      </c>
      <c r="AI70" s="86">
        <v>5</v>
      </c>
      <c r="AJ70" s="86">
        <v>5</v>
      </c>
      <c r="AK70" s="94">
        <v>5</v>
      </c>
      <c r="AL70" s="86"/>
      <c r="AM70" s="86"/>
      <c r="AN70" s="86"/>
      <c r="AO70" s="95"/>
      <c r="AP70" s="86"/>
      <c r="AQ70" s="86"/>
      <c r="AR70" s="86"/>
      <c r="AS70" s="86"/>
      <c r="AT70" s="86"/>
      <c r="AU70" s="94"/>
      <c r="AV70" s="86"/>
      <c r="AW70" s="86"/>
      <c r="AX70" s="86"/>
      <c r="AY70" s="95"/>
      <c r="AZ70" s="94"/>
      <c r="BA70" s="86"/>
      <c r="BB70" s="86"/>
      <c r="BC70" s="95"/>
      <c r="BD70" s="54">
        <f t="shared" si="5"/>
        <v>4</v>
      </c>
    </row>
    <row r="71" spans="1:56" ht="14.25" customHeight="1" x14ac:dyDescent="0.3">
      <c r="A71" s="96">
        <v>69</v>
      </c>
      <c r="B71" s="100" t="s">
        <v>369</v>
      </c>
      <c r="C71" s="101">
        <f t="shared" si="4"/>
        <v>3</v>
      </c>
      <c r="D71" s="58"/>
      <c r="E71" s="59"/>
      <c r="F71" s="60"/>
      <c r="G71" s="98"/>
      <c r="H71" s="97"/>
      <c r="I71" s="97"/>
      <c r="J71" s="97"/>
      <c r="K71" s="97"/>
      <c r="L71" s="98"/>
      <c r="M71" s="97">
        <v>21</v>
      </c>
      <c r="N71" s="97">
        <v>29</v>
      </c>
      <c r="O71" s="97"/>
      <c r="P71" s="97"/>
      <c r="Q71" s="98"/>
      <c r="R71" s="97"/>
      <c r="S71" s="97"/>
      <c r="T71" s="97"/>
      <c r="U71" s="103"/>
      <c r="V71" s="98"/>
      <c r="W71" s="97"/>
      <c r="X71" s="97"/>
      <c r="Y71" s="97"/>
      <c r="Z71" s="97">
        <v>13</v>
      </c>
      <c r="AA71" s="98"/>
      <c r="AB71" s="97"/>
      <c r="AC71" s="97"/>
      <c r="AD71" s="97"/>
      <c r="AE71" s="103"/>
      <c r="AF71" s="97"/>
      <c r="AG71" s="97"/>
      <c r="AH71" s="97"/>
      <c r="AI71" s="97"/>
      <c r="AJ71" s="97"/>
      <c r="AK71" s="98"/>
      <c r="AL71" s="97"/>
      <c r="AM71" s="97"/>
      <c r="AN71" s="97"/>
      <c r="AO71" s="103"/>
      <c r="AP71" s="97"/>
      <c r="AQ71" s="97"/>
      <c r="AR71" s="97"/>
      <c r="AS71" s="97"/>
      <c r="AT71" s="97"/>
      <c r="AU71" s="98"/>
      <c r="AV71" s="97"/>
      <c r="AW71" s="97"/>
      <c r="AX71" s="97"/>
      <c r="AY71" s="103"/>
      <c r="AZ71" s="98"/>
      <c r="BA71" s="97"/>
      <c r="BB71" s="97"/>
      <c r="BC71" s="103"/>
      <c r="BD71" s="54">
        <f t="shared" si="5"/>
        <v>3</v>
      </c>
    </row>
    <row r="72" spans="1:56" ht="14.25" customHeight="1" x14ac:dyDescent="0.3">
      <c r="A72" s="17">
        <v>70</v>
      </c>
      <c r="B72" s="19" t="s">
        <v>75</v>
      </c>
      <c r="C72" s="17">
        <f t="shared" si="4"/>
        <v>1</v>
      </c>
      <c r="D72" s="70"/>
      <c r="E72" s="71"/>
      <c r="F72" s="72"/>
      <c r="G72" s="94"/>
      <c r="H72" s="86"/>
      <c r="I72" s="86"/>
      <c r="J72" s="86"/>
      <c r="K72" s="86"/>
      <c r="L72" s="94"/>
      <c r="M72" s="86"/>
      <c r="N72" s="86"/>
      <c r="O72" s="86"/>
      <c r="P72" s="86"/>
      <c r="Q72" s="94"/>
      <c r="R72" s="86"/>
      <c r="S72" s="86"/>
      <c r="T72" s="86"/>
      <c r="U72" s="95"/>
      <c r="V72" s="94"/>
      <c r="W72" s="86"/>
      <c r="X72" s="86"/>
      <c r="Y72" s="86"/>
      <c r="Z72" s="86"/>
      <c r="AA72" s="94"/>
      <c r="AB72" s="86"/>
      <c r="AC72" s="86"/>
      <c r="AD72" s="86"/>
      <c r="AE72" s="95"/>
      <c r="AF72" s="86"/>
      <c r="AG72" s="86"/>
      <c r="AH72" s="86"/>
      <c r="AI72" s="86"/>
      <c r="AJ72" s="86"/>
      <c r="AK72" s="94"/>
      <c r="AL72" s="86"/>
      <c r="AM72" s="86"/>
      <c r="AN72" s="86"/>
      <c r="AO72" s="95"/>
      <c r="AP72" s="86"/>
      <c r="AQ72" s="86">
        <v>13</v>
      </c>
      <c r="AR72" s="86"/>
      <c r="AS72" s="86"/>
      <c r="AT72" s="86"/>
      <c r="AU72" s="94"/>
      <c r="AV72" s="86"/>
      <c r="AW72" s="86"/>
      <c r="AX72" s="86"/>
      <c r="AY72" s="95"/>
      <c r="AZ72" s="94"/>
      <c r="BA72" s="86"/>
      <c r="BB72" s="86"/>
      <c r="BC72" s="95"/>
      <c r="BD72" s="54">
        <f t="shared" si="5"/>
        <v>1</v>
      </c>
    </row>
    <row r="73" spans="1:56" ht="14.25" customHeight="1" x14ac:dyDescent="0.3">
      <c r="A73" s="17">
        <v>71</v>
      </c>
      <c r="B73" s="19" t="s">
        <v>415</v>
      </c>
      <c r="C73" s="17">
        <f t="shared" si="4"/>
        <v>4</v>
      </c>
      <c r="D73" s="70"/>
      <c r="E73" s="71"/>
      <c r="F73" s="72"/>
      <c r="G73" s="94"/>
      <c r="H73" s="86"/>
      <c r="I73" s="86"/>
      <c r="J73" s="86"/>
      <c r="K73" s="86"/>
      <c r="L73" s="94"/>
      <c r="M73" s="86">
        <v>28</v>
      </c>
      <c r="N73" s="86">
        <v>17</v>
      </c>
      <c r="O73" s="86"/>
      <c r="P73" s="86"/>
      <c r="Q73" s="94"/>
      <c r="R73" s="86">
        <v>13</v>
      </c>
      <c r="S73" s="86"/>
      <c r="T73" s="86"/>
      <c r="U73" s="95"/>
      <c r="V73" s="94"/>
      <c r="W73" s="86">
        <v>21</v>
      </c>
      <c r="X73" s="86"/>
      <c r="Y73" s="86"/>
      <c r="Z73" s="86"/>
      <c r="AA73" s="94"/>
      <c r="AB73" s="86"/>
      <c r="AC73" s="86"/>
      <c r="AD73" s="86"/>
      <c r="AE73" s="95"/>
      <c r="AF73" s="86"/>
      <c r="AG73" s="86"/>
      <c r="AH73" s="86"/>
      <c r="AI73" s="86"/>
      <c r="AJ73" s="86"/>
      <c r="AK73" s="94"/>
      <c r="AL73" s="86"/>
      <c r="AM73" s="86"/>
      <c r="AN73" s="86"/>
      <c r="AO73" s="95"/>
      <c r="AP73" s="86"/>
      <c r="AQ73" s="86"/>
      <c r="AR73" s="86"/>
      <c r="AS73" s="86"/>
      <c r="AT73" s="86"/>
      <c r="AU73" s="94"/>
      <c r="AV73" s="86"/>
      <c r="AW73" s="86"/>
      <c r="AX73" s="86"/>
      <c r="AY73" s="95"/>
      <c r="AZ73" s="94"/>
      <c r="BA73" s="86"/>
      <c r="BB73" s="86"/>
      <c r="BC73" s="95"/>
      <c r="BD73" s="54">
        <f t="shared" si="5"/>
        <v>4</v>
      </c>
    </row>
    <row r="74" spans="1:56" ht="14.25" customHeight="1" x14ac:dyDescent="0.3">
      <c r="A74" s="17">
        <v>72</v>
      </c>
      <c r="B74" s="100" t="s">
        <v>495</v>
      </c>
      <c r="C74" s="101">
        <f t="shared" si="4"/>
        <v>5</v>
      </c>
      <c r="D74" s="58"/>
      <c r="E74" s="59"/>
      <c r="F74" s="60"/>
      <c r="G74" s="98"/>
      <c r="H74" s="97"/>
      <c r="I74" s="97"/>
      <c r="J74" s="97"/>
      <c r="K74" s="97"/>
      <c r="L74" s="98">
        <v>4</v>
      </c>
      <c r="M74" s="97"/>
      <c r="N74" s="97">
        <v>21</v>
      </c>
      <c r="O74" s="97">
        <v>15</v>
      </c>
      <c r="P74" s="97">
        <v>21</v>
      </c>
      <c r="Q74" s="98">
        <v>13</v>
      </c>
      <c r="R74" s="97"/>
      <c r="S74" s="97"/>
      <c r="T74" s="97"/>
      <c r="U74" s="103"/>
      <c r="V74" s="98"/>
      <c r="W74" s="97"/>
      <c r="X74" s="97"/>
      <c r="Y74" s="97"/>
      <c r="Z74" s="97"/>
      <c r="AA74" s="98"/>
      <c r="AB74" s="97"/>
      <c r="AC74" s="97"/>
      <c r="AD74" s="97"/>
      <c r="AE74" s="103"/>
      <c r="AF74" s="97"/>
      <c r="AG74" s="97"/>
      <c r="AH74" s="97"/>
      <c r="AI74" s="97"/>
      <c r="AJ74" s="97"/>
      <c r="AK74" s="98"/>
      <c r="AL74" s="97"/>
      <c r="AM74" s="97"/>
      <c r="AN74" s="97"/>
      <c r="AO74" s="103"/>
      <c r="AP74" s="97"/>
      <c r="AQ74" s="97"/>
      <c r="AR74" s="97"/>
      <c r="AS74" s="97"/>
      <c r="AT74" s="97"/>
      <c r="AU74" s="98"/>
      <c r="AV74" s="97"/>
      <c r="AW74" s="97"/>
      <c r="AX74" s="97"/>
      <c r="AY74" s="103"/>
      <c r="AZ74" s="98"/>
      <c r="BA74" s="97"/>
      <c r="BB74" s="97"/>
      <c r="BC74" s="103"/>
      <c r="BD74" s="54">
        <f t="shared" si="5"/>
        <v>5</v>
      </c>
    </row>
    <row r="75" spans="1:56" ht="14.25" customHeight="1" x14ac:dyDescent="0.3">
      <c r="A75" s="81">
        <v>73</v>
      </c>
      <c r="B75" s="19" t="s">
        <v>398</v>
      </c>
      <c r="C75" s="17">
        <f t="shared" si="4"/>
        <v>4</v>
      </c>
      <c r="D75" s="70"/>
      <c r="E75" s="71"/>
      <c r="F75" s="72"/>
      <c r="G75" s="88"/>
      <c r="H75" s="86"/>
      <c r="I75" s="86"/>
      <c r="J75" s="86"/>
      <c r="K75" s="86"/>
      <c r="L75" s="94"/>
      <c r="M75" s="86"/>
      <c r="N75" s="86"/>
      <c r="O75" s="86"/>
      <c r="P75" s="86"/>
      <c r="Q75" s="94"/>
      <c r="R75" s="86"/>
      <c r="S75" s="86"/>
      <c r="T75" s="86"/>
      <c r="U75" s="95">
        <v>11</v>
      </c>
      <c r="V75" s="94">
        <v>17</v>
      </c>
      <c r="W75" s="86">
        <v>17</v>
      </c>
      <c r="X75" s="86">
        <v>21</v>
      </c>
      <c r="Y75" s="86"/>
      <c r="Z75" s="86"/>
      <c r="AA75" s="94"/>
      <c r="AB75" s="86"/>
      <c r="AC75" s="86"/>
      <c r="AD75" s="86"/>
      <c r="AE75" s="95"/>
      <c r="AF75" s="86"/>
      <c r="AG75" s="86"/>
      <c r="AH75" s="86"/>
      <c r="AI75" s="86"/>
      <c r="AJ75" s="86"/>
      <c r="AK75" s="94"/>
      <c r="AL75" s="86"/>
      <c r="AM75" s="86"/>
      <c r="AN75" s="86"/>
      <c r="AO75" s="95"/>
      <c r="AP75" s="86"/>
      <c r="AQ75" s="86"/>
      <c r="AR75" s="86"/>
      <c r="AS75" s="86"/>
      <c r="AT75" s="86"/>
      <c r="AU75" s="94"/>
      <c r="AV75" s="86"/>
      <c r="AW75" s="86"/>
      <c r="AX75" s="86"/>
      <c r="AY75" s="95"/>
      <c r="AZ75" s="94"/>
      <c r="BA75" s="86"/>
      <c r="BB75" s="86"/>
      <c r="BC75" s="95"/>
      <c r="BD75" s="54">
        <f t="shared" si="5"/>
        <v>4</v>
      </c>
    </row>
    <row r="76" spans="1:56" ht="14.25" customHeight="1" x14ac:dyDescent="0.3">
      <c r="A76" s="93">
        <v>74</v>
      </c>
      <c r="B76" s="19" t="s">
        <v>522</v>
      </c>
      <c r="C76" s="17">
        <f t="shared" si="4"/>
        <v>8</v>
      </c>
      <c r="D76" s="70"/>
      <c r="E76" s="71"/>
      <c r="F76" s="72"/>
      <c r="G76" s="94">
        <v>21</v>
      </c>
      <c r="H76" s="86">
        <v>17</v>
      </c>
      <c r="I76" s="86">
        <v>21</v>
      </c>
      <c r="J76" s="86">
        <v>17</v>
      </c>
      <c r="K76" s="86">
        <v>16</v>
      </c>
      <c r="L76" s="94">
        <v>21</v>
      </c>
      <c r="M76" s="86">
        <v>5</v>
      </c>
      <c r="N76" s="86"/>
      <c r="O76" s="86"/>
      <c r="P76" s="86">
        <v>23</v>
      </c>
      <c r="Q76" s="94"/>
      <c r="R76" s="86"/>
      <c r="S76" s="86"/>
      <c r="T76" s="86"/>
      <c r="U76" s="95"/>
      <c r="V76" s="94"/>
      <c r="W76" s="86"/>
      <c r="X76" s="86"/>
      <c r="Y76" s="86"/>
      <c r="Z76" s="86"/>
      <c r="AA76" s="94"/>
      <c r="AB76" s="86"/>
      <c r="AC76" s="86"/>
      <c r="AD76" s="86"/>
      <c r="AE76" s="95"/>
      <c r="AF76" s="86"/>
      <c r="AG76" s="86"/>
      <c r="AH76" s="86"/>
      <c r="AI76" s="86"/>
      <c r="AJ76" s="86"/>
      <c r="AK76" s="94"/>
      <c r="AL76" s="86"/>
      <c r="AM76" s="86"/>
      <c r="AN76" s="86"/>
      <c r="AO76" s="95"/>
      <c r="AP76" s="86"/>
      <c r="AQ76" s="86"/>
      <c r="AR76" s="86"/>
      <c r="AS76" s="86"/>
      <c r="AT76" s="86"/>
      <c r="AU76" s="94"/>
      <c r="AV76" s="86"/>
      <c r="AW76" s="86"/>
      <c r="AX76" s="86"/>
      <c r="AY76" s="95"/>
      <c r="AZ76" s="94"/>
      <c r="BA76" s="86"/>
      <c r="BB76" s="86"/>
      <c r="BC76" s="95"/>
      <c r="BD76" s="54">
        <f t="shared" si="5"/>
        <v>8</v>
      </c>
    </row>
    <row r="77" spans="1:56" ht="14.25" customHeight="1" x14ac:dyDescent="0.3">
      <c r="A77" s="96">
        <v>75</v>
      </c>
      <c r="B77" s="19" t="s">
        <v>647</v>
      </c>
      <c r="C77" s="17">
        <f t="shared" si="4"/>
        <v>3</v>
      </c>
      <c r="D77" s="70"/>
      <c r="E77" s="71"/>
      <c r="F77" s="72"/>
      <c r="G77" s="98">
        <v>17</v>
      </c>
      <c r="H77" s="86">
        <v>13</v>
      </c>
      <c r="I77" s="86">
        <v>13</v>
      </c>
      <c r="J77" s="86"/>
      <c r="K77" s="86"/>
      <c r="L77" s="94"/>
      <c r="M77" s="86"/>
      <c r="N77" s="86"/>
      <c r="O77" s="86"/>
      <c r="P77" s="86"/>
      <c r="Q77" s="94"/>
      <c r="R77" s="86"/>
      <c r="S77" s="86"/>
      <c r="T77" s="86"/>
      <c r="U77" s="95"/>
      <c r="V77" s="94"/>
      <c r="W77" s="86"/>
      <c r="X77" s="86"/>
      <c r="Y77" s="86"/>
      <c r="Z77" s="86"/>
      <c r="AA77" s="94"/>
      <c r="AB77" s="86"/>
      <c r="AC77" s="86"/>
      <c r="AD77" s="86"/>
      <c r="AE77" s="95"/>
      <c r="AF77" s="86"/>
      <c r="AG77" s="86"/>
      <c r="AH77" s="86"/>
      <c r="AI77" s="86"/>
      <c r="AJ77" s="86"/>
      <c r="AK77" s="94"/>
      <c r="AL77" s="86"/>
      <c r="AM77" s="86"/>
      <c r="AN77" s="86"/>
      <c r="AO77" s="95"/>
      <c r="AP77" s="86"/>
      <c r="AQ77" s="86"/>
      <c r="AR77" s="86"/>
      <c r="AS77" s="86"/>
      <c r="AT77" s="86"/>
      <c r="AU77" s="94"/>
      <c r="AV77" s="86"/>
      <c r="AW77" s="86"/>
      <c r="AX77" s="86"/>
      <c r="AY77" s="95"/>
      <c r="AZ77" s="94"/>
      <c r="BA77" s="86"/>
      <c r="BB77" s="86"/>
      <c r="BC77" s="95"/>
      <c r="BD77" s="54">
        <f t="shared" si="5"/>
        <v>3</v>
      </c>
    </row>
    <row r="78" spans="1:56" ht="14.25" customHeight="1" x14ac:dyDescent="0.3">
      <c r="A78" s="81">
        <v>76</v>
      </c>
      <c r="B78" s="82" t="s">
        <v>76</v>
      </c>
      <c r="C78" s="83">
        <f t="shared" si="4"/>
        <v>1</v>
      </c>
      <c r="D78" s="55"/>
      <c r="E78" s="84"/>
      <c r="F78" s="85"/>
      <c r="G78" s="88"/>
      <c r="H78" s="90"/>
      <c r="I78" s="90"/>
      <c r="J78" s="90"/>
      <c r="K78" s="90"/>
      <c r="L78" s="88"/>
      <c r="M78" s="90"/>
      <c r="N78" s="90"/>
      <c r="O78" s="90"/>
      <c r="P78" s="90"/>
      <c r="Q78" s="88"/>
      <c r="R78" s="90"/>
      <c r="S78" s="90"/>
      <c r="T78" s="90"/>
      <c r="U78" s="91"/>
      <c r="V78" s="88"/>
      <c r="W78" s="90"/>
      <c r="X78" s="90"/>
      <c r="Y78" s="90"/>
      <c r="Z78" s="90"/>
      <c r="AA78" s="88"/>
      <c r="AB78" s="90"/>
      <c r="AC78" s="90"/>
      <c r="AD78" s="90"/>
      <c r="AE78" s="91"/>
      <c r="AF78" s="90"/>
      <c r="AG78" s="90"/>
      <c r="AH78" s="90"/>
      <c r="AI78" s="90"/>
      <c r="AJ78" s="90"/>
      <c r="AK78" s="88"/>
      <c r="AL78" s="90"/>
      <c r="AM78" s="90"/>
      <c r="AN78" s="90"/>
      <c r="AO78" s="91"/>
      <c r="AP78" s="90"/>
      <c r="AQ78" s="90">
        <v>13</v>
      </c>
      <c r="AR78" s="90"/>
      <c r="AS78" s="90"/>
      <c r="AT78" s="90"/>
      <c r="AU78" s="88"/>
      <c r="AV78" s="90"/>
      <c r="AW78" s="90"/>
      <c r="AX78" s="90"/>
      <c r="AY78" s="91"/>
      <c r="AZ78" s="88"/>
      <c r="BA78" s="90"/>
      <c r="BB78" s="90"/>
      <c r="BC78" s="91"/>
      <c r="BD78" s="54">
        <f t="shared" si="5"/>
        <v>1</v>
      </c>
    </row>
    <row r="79" spans="1:56" ht="14.25" customHeight="1" x14ac:dyDescent="0.3">
      <c r="A79" s="93">
        <v>77</v>
      </c>
      <c r="B79" s="19" t="s">
        <v>93</v>
      </c>
      <c r="C79" s="17">
        <f t="shared" si="4"/>
        <v>2</v>
      </c>
      <c r="D79" s="70"/>
      <c r="E79" s="71"/>
      <c r="F79" s="72"/>
      <c r="G79" s="94"/>
      <c r="H79" s="86"/>
      <c r="I79" s="86"/>
      <c r="J79" s="86"/>
      <c r="K79" s="86"/>
      <c r="L79" s="94"/>
      <c r="M79" s="86"/>
      <c r="N79" s="86"/>
      <c r="O79" s="86"/>
      <c r="P79" s="86"/>
      <c r="Q79" s="94"/>
      <c r="R79" s="86"/>
      <c r="S79" s="86"/>
      <c r="T79" s="86"/>
      <c r="U79" s="95"/>
      <c r="V79" s="94"/>
      <c r="W79" s="86"/>
      <c r="X79" s="86"/>
      <c r="Y79" s="86"/>
      <c r="Z79" s="86"/>
      <c r="AA79" s="94"/>
      <c r="AB79" s="86"/>
      <c r="AC79" s="86"/>
      <c r="AD79" s="86"/>
      <c r="AE79" s="95"/>
      <c r="AF79" s="86"/>
      <c r="AG79" s="86"/>
      <c r="AH79" s="86"/>
      <c r="AI79" s="86"/>
      <c r="AJ79" s="86"/>
      <c r="AK79" s="94"/>
      <c r="AL79" s="86"/>
      <c r="AM79" s="86">
        <v>19</v>
      </c>
      <c r="AN79" s="86">
        <v>9</v>
      </c>
      <c r="AO79" s="95"/>
      <c r="AP79" s="86"/>
      <c r="AQ79" s="86"/>
      <c r="AR79" s="86"/>
      <c r="AS79" s="86"/>
      <c r="AT79" s="86"/>
      <c r="AU79" s="94"/>
      <c r="AV79" s="86"/>
      <c r="AW79" s="86"/>
      <c r="AX79" s="86"/>
      <c r="AY79" s="95"/>
      <c r="AZ79" s="94"/>
      <c r="BA79" s="86"/>
      <c r="BB79" s="86"/>
      <c r="BC79" s="95"/>
      <c r="BD79" s="54">
        <f t="shared" si="5"/>
        <v>2</v>
      </c>
    </row>
    <row r="80" spans="1:56" ht="14.25" customHeight="1" x14ac:dyDescent="0.3">
      <c r="A80" s="96">
        <v>78</v>
      </c>
      <c r="B80" s="100" t="s">
        <v>570</v>
      </c>
      <c r="C80" s="101">
        <f t="shared" si="4"/>
        <v>2</v>
      </c>
      <c r="D80" s="58"/>
      <c r="E80" s="59"/>
      <c r="F80" s="60"/>
      <c r="G80" s="98"/>
      <c r="H80" s="97"/>
      <c r="I80" s="97"/>
      <c r="J80" s="97"/>
      <c r="K80" s="97"/>
      <c r="L80" s="98"/>
      <c r="M80" s="97">
        <v>4</v>
      </c>
      <c r="N80" s="97">
        <v>25</v>
      </c>
      <c r="O80" s="97"/>
      <c r="P80" s="97"/>
      <c r="Q80" s="98"/>
      <c r="R80" s="97"/>
      <c r="S80" s="97"/>
      <c r="T80" s="97"/>
      <c r="U80" s="103"/>
      <c r="V80" s="98"/>
      <c r="W80" s="97"/>
      <c r="X80" s="97"/>
      <c r="Y80" s="97"/>
      <c r="Z80" s="97"/>
      <c r="AA80" s="98"/>
      <c r="AB80" s="97"/>
      <c r="AC80" s="97"/>
      <c r="AD80" s="97"/>
      <c r="AE80" s="103"/>
      <c r="AF80" s="97"/>
      <c r="AG80" s="97"/>
      <c r="AH80" s="97"/>
      <c r="AI80" s="97"/>
      <c r="AJ80" s="97"/>
      <c r="AK80" s="98"/>
      <c r="AL80" s="97"/>
      <c r="AM80" s="97"/>
      <c r="AN80" s="97"/>
      <c r="AO80" s="103"/>
      <c r="AP80" s="97"/>
      <c r="AQ80" s="97"/>
      <c r="AR80" s="97"/>
      <c r="AS80" s="97"/>
      <c r="AT80" s="97"/>
      <c r="AU80" s="98"/>
      <c r="AV80" s="97"/>
      <c r="AW80" s="97"/>
      <c r="AX80" s="97"/>
      <c r="AY80" s="103"/>
      <c r="AZ80" s="98"/>
      <c r="BA80" s="97"/>
      <c r="BB80" s="97"/>
      <c r="BC80" s="103"/>
      <c r="BD80" s="54">
        <f t="shared" si="5"/>
        <v>2</v>
      </c>
    </row>
    <row r="81" spans="1:56" ht="14.25" customHeight="1" x14ac:dyDescent="0.3">
      <c r="A81" s="17">
        <v>79</v>
      </c>
      <c r="B81" s="19" t="s">
        <v>331</v>
      </c>
      <c r="C81" s="17">
        <f t="shared" si="4"/>
        <v>5</v>
      </c>
      <c r="D81" s="70"/>
      <c r="E81" s="71"/>
      <c r="F81" s="72"/>
      <c r="G81" s="94">
        <v>13</v>
      </c>
      <c r="H81" s="86">
        <v>9</v>
      </c>
      <c r="I81" s="86"/>
      <c r="J81" s="86"/>
      <c r="K81" s="86"/>
      <c r="L81" s="94"/>
      <c r="M81" s="86"/>
      <c r="N81" s="86"/>
      <c r="O81" s="86"/>
      <c r="P81" s="86"/>
      <c r="Q81" s="94">
        <v>20</v>
      </c>
      <c r="R81" s="86"/>
      <c r="S81" s="86"/>
      <c r="T81" s="86">
        <v>21</v>
      </c>
      <c r="U81" s="95"/>
      <c r="V81" s="94"/>
      <c r="W81" s="86"/>
      <c r="X81" s="86"/>
      <c r="Y81" s="86"/>
      <c r="Z81" s="86"/>
      <c r="AA81" s="94"/>
      <c r="AB81" s="86">
        <v>11</v>
      </c>
      <c r="AC81" s="86"/>
      <c r="AD81" s="86"/>
      <c r="AE81" s="95"/>
      <c r="AF81" s="86"/>
      <c r="AG81" s="86"/>
      <c r="AH81" s="86"/>
      <c r="AI81" s="86"/>
      <c r="AJ81" s="86"/>
      <c r="AK81" s="94"/>
      <c r="AL81" s="86"/>
      <c r="AM81" s="86"/>
      <c r="AN81" s="86"/>
      <c r="AO81" s="95"/>
      <c r="AP81" s="86"/>
      <c r="AQ81" s="86"/>
      <c r="AR81" s="86"/>
      <c r="AS81" s="86"/>
      <c r="AT81" s="86"/>
      <c r="AU81" s="94"/>
      <c r="AV81" s="86"/>
      <c r="AW81" s="86"/>
      <c r="AX81" s="86"/>
      <c r="AY81" s="95"/>
      <c r="AZ81" s="94"/>
      <c r="BA81" s="86"/>
      <c r="BB81" s="86"/>
      <c r="BC81" s="95"/>
      <c r="BD81" s="54">
        <f t="shared" si="5"/>
        <v>5</v>
      </c>
    </row>
    <row r="82" spans="1:56" ht="14.25" customHeight="1" x14ac:dyDescent="0.3">
      <c r="A82" s="17">
        <v>80</v>
      </c>
      <c r="B82" s="19" t="s">
        <v>84</v>
      </c>
      <c r="C82" s="17">
        <f t="shared" si="4"/>
        <v>2</v>
      </c>
      <c r="D82" s="70"/>
      <c r="E82" s="71"/>
      <c r="F82" s="72"/>
      <c r="G82" s="94"/>
      <c r="H82" s="86"/>
      <c r="I82" s="86"/>
      <c r="J82" s="86"/>
      <c r="K82" s="86"/>
      <c r="L82" s="94"/>
      <c r="M82" s="86"/>
      <c r="N82" s="86"/>
      <c r="O82" s="86"/>
      <c r="P82" s="86"/>
      <c r="Q82" s="94"/>
      <c r="R82" s="86"/>
      <c r="S82" s="86"/>
      <c r="T82" s="86"/>
      <c r="U82" s="95"/>
      <c r="V82" s="94"/>
      <c r="W82" s="86"/>
      <c r="X82" s="86"/>
      <c r="Y82" s="86"/>
      <c r="Z82" s="86"/>
      <c r="AA82" s="94"/>
      <c r="AB82" s="86"/>
      <c r="AC82" s="86"/>
      <c r="AD82" s="86"/>
      <c r="AE82" s="95"/>
      <c r="AF82" s="86"/>
      <c r="AG82" s="86"/>
      <c r="AH82" s="86"/>
      <c r="AI82" s="86"/>
      <c r="AJ82" s="86"/>
      <c r="AK82" s="94"/>
      <c r="AL82" s="86"/>
      <c r="AM82" s="86"/>
      <c r="AN82" s="86"/>
      <c r="AO82" s="95">
        <v>17</v>
      </c>
      <c r="AP82" s="86">
        <v>13</v>
      </c>
      <c r="AQ82" s="86"/>
      <c r="AR82" s="86"/>
      <c r="AS82" s="86"/>
      <c r="AT82" s="86"/>
      <c r="AU82" s="94"/>
      <c r="AV82" s="86"/>
      <c r="AW82" s="86"/>
      <c r="AX82" s="86"/>
      <c r="AY82" s="95"/>
      <c r="AZ82" s="94"/>
      <c r="BA82" s="86"/>
      <c r="BB82" s="86"/>
      <c r="BC82" s="95"/>
      <c r="BD82" s="54">
        <f t="shared" si="5"/>
        <v>2</v>
      </c>
    </row>
    <row r="83" spans="1:56" ht="14.25" customHeight="1" x14ac:dyDescent="0.3">
      <c r="A83" s="17">
        <v>81</v>
      </c>
      <c r="B83" s="100" t="s">
        <v>101</v>
      </c>
      <c r="C83" s="101">
        <f t="shared" si="4"/>
        <v>2</v>
      </c>
      <c r="D83" s="58"/>
      <c r="E83" s="59"/>
      <c r="F83" s="60"/>
      <c r="G83" s="98"/>
      <c r="H83" s="97"/>
      <c r="I83" s="97"/>
      <c r="J83" s="97"/>
      <c r="K83" s="97"/>
      <c r="L83" s="98"/>
      <c r="M83" s="97"/>
      <c r="N83" s="97"/>
      <c r="O83" s="97"/>
      <c r="P83" s="97"/>
      <c r="Q83" s="98"/>
      <c r="R83" s="97"/>
      <c r="S83" s="97"/>
      <c r="T83" s="97"/>
      <c r="U83" s="103"/>
      <c r="V83" s="98"/>
      <c r="W83" s="97"/>
      <c r="X83" s="97"/>
      <c r="Y83" s="97"/>
      <c r="Z83" s="97"/>
      <c r="AA83" s="98"/>
      <c r="AB83" s="97"/>
      <c r="AC83" s="97"/>
      <c r="AD83" s="97"/>
      <c r="AE83" s="103"/>
      <c r="AF83" s="97"/>
      <c r="AG83" s="97"/>
      <c r="AH83" s="97"/>
      <c r="AI83" s="97"/>
      <c r="AJ83" s="97"/>
      <c r="AK83" s="98"/>
      <c r="AL83" s="97">
        <v>21</v>
      </c>
      <c r="AM83" s="97">
        <v>19</v>
      </c>
      <c r="AN83" s="97"/>
      <c r="AO83" s="103"/>
      <c r="AP83" s="97"/>
      <c r="AQ83" s="97"/>
      <c r="AR83" s="97"/>
      <c r="AS83" s="97"/>
      <c r="AT83" s="97"/>
      <c r="AU83" s="98"/>
      <c r="AV83" s="97"/>
      <c r="AW83" s="97"/>
      <c r="AX83" s="97"/>
      <c r="AY83" s="103"/>
      <c r="AZ83" s="98"/>
      <c r="BA83" s="97"/>
      <c r="BB83" s="97"/>
      <c r="BC83" s="103"/>
      <c r="BD83" s="54">
        <f t="shared" si="5"/>
        <v>2</v>
      </c>
    </row>
    <row r="84" spans="1:56" ht="14.25" customHeight="1" x14ac:dyDescent="0.3">
      <c r="A84" s="81">
        <v>82</v>
      </c>
      <c r="B84" s="19" t="s">
        <v>525</v>
      </c>
      <c r="C84" s="17">
        <f t="shared" si="4"/>
        <v>2</v>
      </c>
      <c r="D84" s="70"/>
      <c r="E84" s="71"/>
      <c r="F84" s="72"/>
      <c r="G84" s="94"/>
      <c r="H84" s="86"/>
      <c r="I84" s="86"/>
      <c r="J84" s="86"/>
      <c r="K84" s="86"/>
      <c r="L84" s="94"/>
      <c r="M84" s="86"/>
      <c r="N84" s="90"/>
      <c r="O84" s="86">
        <v>31</v>
      </c>
      <c r="P84" s="86">
        <v>25</v>
      </c>
      <c r="Q84" s="94"/>
      <c r="R84" s="86"/>
      <c r="S84" s="86"/>
      <c r="T84" s="86"/>
      <c r="U84" s="95"/>
      <c r="V84" s="94"/>
      <c r="W84" s="86"/>
      <c r="X84" s="86"/>
      <c r="Y84" s="86"/>
      <c r="Z84" s="86"/>
      <c r="AA84" s="94"/>
      <c r="AB84" s="86"/>
      <c r="AC84" s="86"/>
      <c r="AD84" s="86"/>
      <c r="AE84" s="95"/>
      <c r="AF84" s="86"/>
      <c r="AG84" s="86"/>
      <c r="AH84" s="86"/>
      <c r="AI84" s="86"/>
      <c r="AJ84" s="86"/>
      <c r="AK84" s="94"/>
      <c r="AL84" s="86"/>
      <c r="AM84" s="86"/>
      <c r="AN84" s="86"/>
      <c r="AO84" s="95"/>
      <c r="AP84" s="86"/>
      <c r="AQ84" s="86"/>
      <c r="AR84" s="86"/>
      <c r="AS84" s="86"/>
      <c r="AT84" s="86"/>
      <c r="AU84" s="94"/>
      <c r="AV84" s="86"/>
      <c r="AW84" s="86"/>
      <c r="AX84" s="86"/>
      <c r="AY84" s="95"/>
      <c r="AZ84" s="94"/>
      <c r="BA84" s="86"/>
      <c r="BB84" s="86"/>
      <c r="BC84" s="95"/>
      <c r="BD84" s="54">
        <f t="shared" si="5"/>
        <v>2</v>
      </c>
    </row>
    <row r="85" spans="1:56" ht="14.25" customHeight="1" x14ac:dyDescent="0.3">
      <c r="A85" s="93">
        <v>83</v>
      </c>
      <c r="B85" s="19" t="s">
        <v>549</v>
      </c>
      <c r="C85" s="17">
        <f t="shared" si="4"/>
        <v>4</v>
      </c>
      <c r="D85" s="70"/>
      <c r="E85" s="71"/>
      <c r="F85" s="72"/>
      <c r="G85" s="94">
        <v>13</v>
      </c>
      <c r="H85" s="86"/>
      <c r="I85" s="86"/>
      <c r="J85" s="86"/>
      <c r="K85" s="86"/>
      <c r="L85" s="94"/>
      <c r="M85" s="86">
        <v>25</v>
      </c>
      <c r="N85" s="86">
        <v>29</v>
      </c>
      <c r="O85" s="86">
        <v>27</v>
      </c>
      <c r="P85" s="86"/>
      <c r="Q85" s="94"/>
      <c r="R85" s="86"/>
      <c r="S85" s="86"/>
      <c r="T85" s="86"/>
      <c r="U85" s="95"/>
      <c r="V85" s="94"/>
      <c r="W85" s="86"/>
      <c r="X85" s="86"/>
      <c r="Y85" s="86"/>
      <c r="Z85" s="86"/>
      <c r="AA85" s="94"/>
      <c r="AB85" s="86"/>
      <c r="AC85" s="86"/>
      <c r="AD85" s="86"/>
      <c r="AE85" s="95"/>
      <c r="AF85" s="86"/>
      <c r="AG85" s="86"/>
      <c r="AH85" s="86"/>
      <c r="AI85" s="86"/>
      <c r="AJ85" s="86"/>
      <c r="AK85" s="94"/>
      <c r="AL85" s="86"/>
      <c r="AM85" s="86"/>
      <c r="AN85" s="86"/>
      <c r="AO85" s="95"/>
      <c r="AP85" s="86"/>
      <c r="AQ85" s="86"/>
      <c r="AR85" s="86"/>
      <c r="AS85" s="86"/>
      <c r="AT85" s="86"/>
      <c r="AU85" s="94"/>
      <c r="AV85" s="86"/>
      <c r="AW85" s="86"/>
      <c r="AX85" s="86"/>
      <c r="AY85" s="95"/>
      <c r="AZ85" s="94"/>
      <c r="BA85" s="86"/>
      <c r="BB85" s="86"/>
      <c r="BC85" s="95"/>
      <c r="BD85" s="54">
        <f t="shared" si="5"/>
        <v>4</v>
      </c>
    </row>
    <row r="86" spans="1:56" ht="14.25" customHeight="1" x14ac:dyDescent="0.3">
      <c r="A86" s="96">
        <v>84</v>
      </c>
      <c r="B86" s="19" t="s">
        <v>503</v>
      </c>
      <c r="C86" s="17">
        <f t="shared" si="4"/>
        <v>2</v>
      </c>
      <c r="D86" s="70"/>
      <c r="E86" s="71"/>
      <c r="F86" s="72"/>
      <c r="G86" s="94"/>
      <c r="H86" s="86"/>
      <c r="I86" s="86"/>
      <c r="J86" s="86"/>
      <c r="K86" s="86"/>
      <c r="L86" s="94"/>
      <c r="M86" s="86"/>
      <c r="N86" s="86"/>
      <c r="O86" s="86"/>
      <c r="P86" s="86">
        <v>13</v>
      </c>
      <c r="Q86" s="94">
        <v>24</v>
      </c>
      <c r="R86" s="86"/>
      <c r="S86" s="86"/>
      <c r="T86" s="86"/>
      <c r="U86" s="95"/>
      <c r="V86" s="94"/>
      <c r="W86" s="86"/>
      <c r="X86" s="86"/>
      <c r="Y86" s="86"/>
      <c r="Z86" s="86"/>
      <c r="AA86" s="94"/>
      <c r="AB86" s="86"/>
      <c r="AC86" s="86"/>
      <c r="AD86" s="86"/>
      <c r="AE86" s="95"/>
      <c r="AF86" s="86"/>
      <c r="AG86" s="86"/>
      <c r="AH86" s="86"/>
      <c r="AI86" s="86"/>
      <c r="AJ86" s="86"/>
      <c r="AK86" s="94"/>
      <c r="AL86" s="86"/>
      <c r="AM86" s="86"/>
      <c r="AN86" s="86"/>
      <c r="AO86" s="95"/>
      <c r="AP86" s="86"/>
      <c r="AQ86" s="86"/>
      <c r="AR86" s="86"/>
      <c r="AS86" s="86"/>
      <c r="AT86" s="86"/>
      <c r="AU86" s="94"/>
      <c r="AV86" s="86"/>
      <c r="AW86" s="86"/>
      <c r="AX86" s="86"/>
      <c r="AY86" s="95"/>
      <c r="AZ86" s="94"/>
      <c r="BA86" s="86"/>
      <c r="BB86" s="86"/>
      <c r="BC86" s="95"/>
      <c r="BD86" s="54">
        <f t="shared" si="5"/>
        <v>2</v>
      </c>
    </row>
    <row r="87" spans="1:56" ht="14.25" customHeight="1" x14ac:dyDescent="0.3">
      <c r="A87" s="17">
        <v>85</v>
      </c>
      <c r="B87" s="82" t="s">
        <v>381</v>
      </c>
      <c r="C87" s="83">
        <f t="shared" si="4"/>
        <v>15</v>
      </c>
      <c r="D87" s="55"/>
      <c r="E87" s="84"/>
      <c r="F87" s="85"/>
      <c r="G87" s="88">
        <v>9</v>
      </c>
      <c r="H87" s="90">
        <v>5</v>
      </c>
      <c r="I87" s="90">
        <v>13</v>
      </c>
      <c r="J87" s="90">
        <v>13</v>
      </c>
      <c r="K87" s="90">
        <v>10</v>
      </c>
      <c r="L87" s="88">
        <v>19</v>
      </c>
      <c r="M87" s="90">
        <v>26</v>
      </c>
      <c r="N87" s="90"/>
      <c r="O87" s="90"/>
      <c r="P87" s="90"/>
      <c r="Q87" s="88"/>
      <c r="R87" s="90">
        <v>4</v>
      </c>
      <c r="S87" s="90">
        <v>7</v>
      </c>
      <c r="T87" s="90">
        <v>13</v>
      </c>
      <c r="U87" s="91">
        <v>25</v>
      </c>
      <c r="V87" s="88">
        <v>17</v>
      </c>
      <c r="W87" s="90">
        <v>11</v>
      </c>
      <c r="X87" s="90">
        <v>11</v>
      </c>
      <c r="Y87" s="90">
        <v>11</v>
      </c>
      <c r="Z87" s="90"/>
      <c r="AA87" s="88"/>
      <c r="AB87" s="90"/>
      <c r="AC87" s="90"/>
      <c r="AD87" s="90"/>
      <c r="AE87" s="91"/>
      <c r="AF87" s="90"/>
      <c r="AG87" s="90"/>
      <c r="AH87" s="90"/>
      <c r="AI87" s="90"/>
      <c r="AJ87" s="90"/>
      <c r="AK87" s="88"/>
      <c r="AL87" s="90"/>
      <c r="AM87" s="90"/>
      <c r="AN87" s="90"/>
      <c r="AO87" s="91"/>
      <c r="AP87" s="90"/>
      <c r="AQ87" s="90"/>
      <c r="AR87" s="90"/>
      <c r="AS87" s="90"/>
      <c r="AT87" s="90"/>
      <c r="AU87" s="88"/>
      <c r="AV87" s="90"/>
      <c r="AW87" s="90"/>
      <c r="AX87" s="90"/>
      <c r="AY87" s="91"/>
      <c r="AZ87" s="88"/>
      <c r="BA87" s="90"/>
      <c r="BB87" s="90"/>
      <c r="BC87" s="91"/>
      <c r="BD87" s="54">
        <f t="shared" si="5"/>
        <v>15</v>
      </c>
    </row>
    <row r="88" spans="1:56" ht="14.25" customHeight="1" x14ac:dyDescent="0.3">
      <c r="A88" s="17">
        <v>86</v>
      </c>
      <c r="B88" s="19" t="s">
        <v>456</v>
      </c>
      <c r="C88" s="17">
        <f t="shared" si="4"/>
        <v>1</v>
      </c>
      <c r="D88" s="70"/>
      <c r="E88" s="71"/>
      <c r="F88" s="72"/>
      <c r="G88" s="94"/>
      <c r="H88" s="86"/>
      <c r="I88" s="86"/>
      <c r="J88" s="86"/>
      <c r="K88" s="86"/>
      <c r="L88" s="94"/>
      <c r="M88" s="86"/>
      <c r="N88" s="86"/>
      <c r="O88" s="86"/>
      <c r="P88" s="86"/>
      <c r="Q88" s="94"/>
      <c r="R88" s="86"/>
      <c r="S88" s="86"/>
      <c r="T88" s="86">
        <v>17</v>
      </c>
      <c r="U88" s="95"/>
      <c r="V88" s="94"/>
      <c r="W88" s="86"/>
      <c r="X88" s="86"/>
      <c r="Y88" s="86"/>
      <c r="Z88" s="86"/>
      <c r="AA88" s="94"/>
      <c r="AB88" s="86"/>
      <c r="AC88" s="86"/>
      <c r="AD88" s="86"/>
      <c r="AE88" s="95"/>
      <c r="AF88" s="86"/>
      <c r="AG88" s="86"/>
      <c r="AH88" s="86"/>
      <c r="AI88" s="86"/>
      <c r="AJ88" s="86"/>
      <c r="AK88" s="94"/>
      <c r="AL88" s="86"/>
      <c r="AM88" s="86"/>
      <c r="AN88" s="86"/>
      <c r="AO88" s="95"/>
      <c r="AP88" s="86"/>
      <c r="AQ88" s="86"/>
      <c r="AR88" s="86"/>
      <c r="AS88" s="86"/>
      <c r="AT88" s="86"/>
      <c r="AU88" s="94"/>
      <c r="AV88" s="86"/>
      <c r="AW88" s="86"/>
      <c r="AX88" s="86"/>
      <c r="AY88" s="95"/>
      <c r="AZ88" s="94"/>
      <c r="BA88" s="86"/>
      <c r="BB88" s="86"/>
      <c r="BC88" s="95"/>
      <c r="BD88" s="54">
        <f t="shared" si="5"/>
        <v>1</v>
      </c>
    </row>
    <row r="89" spans="1:56" ht="14.25" customHeight="1" x14ac:dyDescent="0.3">
      <c r="A89" s="17">
        <v>87</v>
      </c>
      <c r="B89" s="100" t="s">
        <v>90</v>
      </c>
      <c r="C89" s="101">
        <f t="shared" si="4"/>
        <v>6</v>
      </c>
      <c r="D89" s="58"/>
      <c r="E89" s="59"/>
      <c r="F89" s="60"/>
      <c r="G89" s="98"/>
      <c r="H89" s="97"/>
      <c r="I89" s="97"/>
      <c r="J89" s="97"/>
      <c r="K89" s="97"/>
      <c r="L89" s="98"/>
      <c r="M89" s="97">
        <v>27</v>
      </c>
      <c r="N89" s="97"/>
      <c r="O89" s="97"/>
      <c r="P89" s="97"/>
      <c r="Q89" s="98"/>
      <c r="R89" s="97">
        <v>17</v>
      </c>
      <c r="S89" s="97">
        <v>13</v>
      </c>
      <c r="T89" s="97">
        <v>11</v>
      </c>
      <c r="U89" s="103">
        <v>21</v>
      </c>
      <c r="V89" s="98"/>
      <c r="W89" s="97"/>
      <c r="X89" s="97"/>
      <c r="Y89" s="97"/>
      <c r="Z89" s="97"/>
      <c r="AA89" s="98"/>
      <c r="AB89" s="97"/>
      <c r="AC89" s="97"/>
      <c r="AD89" s="97"/>
      <c r="AE89" s="103"/>
      <c r="AF89" s="97"/>
      <c r="AG89" s="97"/>
      <c r="AH89" s="97"/>
      <c r="AI89" s="97"/>
      <c r="AJ89" s="97"/>
      <c r="AK89" s="98"/>
      <c r="AL89" s="97"/>
      <c r="AM89" s="97"/>
      <c r="AN89" s="97"/>
      <c r="AO89" s="103">
        <v>13</v>
      </c>
      <c r="AP89" s="97"/>
      <c r="AQ89" s="97"/>
      <c r="AR89" s="97"/>
      <c r="AS89" s="97"/>
      <c r="AT89" s="97"/>
      <c r="AU89" s="98"/>
      <c r="AV89" s="97"/>
      <c r="AW89" s="97"/>
      <c r="AX89" s="97"/>
      <c r="AY89" s="103"/>
      <c r="AZ89" s="98"/>
      <c r="BA89" s="97"/>
      <c r="BB89" s="97"/>
      <c r="BC89" s="103"/>
      <c r="BD89" s="54">
        <f t="shared" si="5"/>
        <v>6</v>
      </c>
    </row>
    <row r="90" spans="1:56" ht="14.25" customHeight="1" x14ac:dyDescent="0.3">
      <c r="A90" s="81">
        <v>88</v>
      </c>
      <c r="B90" s="19" t="s">
        <v>104</v>
      </c>
      <c r="C90" s="17">
        <f t="shared" si="4"/>
        <v>1</v>
      </c>
      <c r="D90" s="70"/>
      <c r="E90" s="71"/>
      <c r="F90" s="72"/>
      <c r="G90" s="94"/>
      <c r="H90" s="86"/>
      <c r="I90" s="86"/>
      <c r="J90" s="86"/>
      <c r="K90" s="86"/>
      <c r="L90" s="94"/>
      <c r="M90" s="86"/>
      <c r="N90" s="86"/>
      <c r="O90" s="86"/>
      <c r="P90" s="86"/>
      <c r="Q90" s="94"/>
      <c r="R90" s="86"/>
      <c r="S90" s="86"/>
      <c r="T90" s="86"/>
      <c r="U90" s="95"/>
      <c r="V90" s="94"/>
      <c r="W90" s="86"/>
      <c r="X90" s="86"/>
      <c r="Y90" s="86"/>
      <c r="Z90" s="86"/>
      <c r="AA90" s="94"/>
      <c r="AB90" s="86"/>
      <c r="AC90" s="86"/>
      <c r="AD90" s="86"/>
      <c r="AE90" s="95"/>
      <c r="AF90" s="86"/>
      <c r="AG90" s="86"/>
      <c r="AH90" s="86"/>
      <c r="AI90" s="86"/>
      <c r="AJ90" s="86"/>
      <c r="AK90" s="94"/>
      <c r="AL90" s="86"/>
      <c r="AM90" s="86">
        <v>19</v>
      </c>
      <c r="AN90" s="86"/>
      <c r="AO90" s="95"/>
      <c r="AP90" s="86"/>
      <c r="AQ90" s="86"/>
      <c r="AR90" s="86"/>
      <c r="AS90" s="86"/>
      <c r="AT90" s="86"/>
      <c r="AU90" s="94"/>
      <c r="AV90" s="86"/>
      <c r="AW90" s="86"/>
      <c r="AX90" s="86"/>
      <c r="AY90" s="95"/>
      <c r="AZ90" s="94"/>
      <c r="BA90" s="86"/>
      <c r="BB90" s="86"/>
      <c r="BC90" s="95"/>
      <c r="BD90" s="54">
        <f t="shared" si="5"/>
        <v>1</v>
      </c>
    </row>
    <row r="91" spans="1:56" ht="14.25" customHeight="1" x14ac:dyDescent="0.3">
      <c r="A91" s="93">
        <v>89</v>
      </c>
      <c r="B91" s="19" t="s">
        <v>671</v>
      </c>
      <c r="C91" s="17">
        <f t="shared" si="4"/>
        <v>2</v>
      </c>
      <c r="D91" s="70"/>
      <c r="E91" s="71"/>
      <c r="F91" s="72"/>
      <c r="G91" s="94">
        <v>17</v>
      </c>
      <c r="H91" s="86">
        <v>21</v>
      </c>
      <c r="I91" s="86"/>
      <c r="J91" s="86"/>
      <c r="K91" s="86"/>
      <c r="L91" s="94"/>
      <c r="M91" s="86"/>
      <c r="N91" s="86"/>
      <c r="O91" s="86"/>
      <c r="P91" s="86"/>
      <c r="Q91" s="94"/>
      <c r="R91" s="86"/>
      <c r="S91" s="86"/>
      <c r="T91" s="86"/>
      <c r="U91" s="95"/>
      <c r="V91" s="94"/>
      <c r="W91" s="86"/>
      <c r="X91" s="86"/>
      <c r="Y91" s="86"/>
      <c r="Z91" s="86"/>
      <c r="AA91" s="94"/>
      <c r="AB91" s="86"/>
      <c r="AC91" s="86"/>
      <c r="AD91" s="86"/>
      <c r="AE91" s="95"/>
      <c r="AF91" s="86"/>
      <c r="AG91" s="86"/>
      <c r="AH91" s="86"/>
      <c r="AI91" s="86"/>
      <c r="AJ91" s="86"/>
      <c r="AK91" s="94"/>
      <c r="AL91" s="86"/>
      <c r="AM91" s="86"/>
      <c r="AN91" s="86"/>
      <c r="AO91" s="95"/>
      <c r="AP91" s="86"/>
      <c r="AQ91" s="86"/>
      <c r="AR91" s="86"/>
      <c r="AS91" s="86"/>
      <c r="AT91" s="86"/>
      <c r="AU91" s="94"/>
      <c r="AV91" s="86"/>
      <c r="AW91" s="86"/>
      <c r="AX91" s="86"/>
      <c r="AY91" s="95"/>
      <c r="AZ91" s="94"/>
      <c r="BA91" s="86"/>
      <c r="BB91" s="86"/>
      <c r="BC91" s="95"/>
      <c r="BD91" s="54">
        <f t="shared" si="5"/>
        <v>2</v>
      </c>
    </row>
    <row r="92" spans="1:56" ht="14.25" customHeight="1" x14ac:dyDescent="0.3">
      <c r="A92" s="96">
        <v>90</v>
      </c>
      <c r="B92" s="100" t="s">
        <v>500</v>
      </c>
      <c r="C92" s="101">
        <f t="shared" si="4"/>
        <v>1</v>
      </c>
      <c r="D92" s="58"/>
      <c r="E92" s="59"/>
      <c r="F92" s="60"/>
      <c r="G92" s="98"/>
      <c r="H92" s="97"/>
      <c r="I92" s="97"/>
      <c r="J92" s="97"/>
      <c r="K92" s="97"/>
      <c r="L92" s="98"/>
      <c r="M92" s="97"/>
      <c r="N92" s="97"/>
      <c r="O92" s="97"/>
      <c r="P92" s="97"/>
      <c r="Q92" s="98">
        <v>20</v>
      </c>
      <c r="R92" s="97"/>
      <c r="S92" s="97"/>
      <c r="T92" s="97"/>
      <c r="U92" s="103"/>
      <c r="V92" s="98"/>
      <c r="W92" s="97"/>
      <c r="X92" s="97"/>
      <c r="Y92" s="97"/>
      <c r="Z92" s="97"/>
      <c r="AA92" s="98"/>
      <c r="AB92" s="97"/>
      <c r="AC92" s="97"/>
      <c r="AD92" s="97"/>
      <c r="AE92" s="103"/>
      <c r="AF92" s="97"/>
      <c r="AG92" s="97"/>
      <c r="AH92" s="97"/>
      <c r="AI92" s="97"/>
      <c r="AJ92" s="97"/>
      <c r="AK92" s="98"/>
      <c r="AL92" s="97"/>
      <c r="AM92" s="97"/>
      <c r="AN92" s="97"/>
      <c r="AO92" s="103"/>
      <c r="AP92" s="97"/>
      <c r="AQ92" s="97"/>
      <c r="AR92" s="97"/>
      <c r="AS92" s="97"/>
      <c r="AT92" s="97"/>
      <c r="AU92" s="98"/>
      <c r="AV92" s="97"/>
      <c r="AW92" s="97"/>
      <c r="AX92" s="97"/>
      <c r="AY92" s="103"/>
      <c r="AZ92" s="98"/>
      <c r="BA92" s="97"/>
      <c r="BB92" s="97"/>
      <c r="BC92" s="103"/>
      <c r="BD92" s="54">
        <f t="shared" si="5"/>
        <v>1</v>
      </c>
    </row>
    <row r="93" spans="1:56" ht="14.25" customHeight="1" x14ac:dyDescent="0.3">
      <c r="A93" s="17">
        <v>91</v>
      </c>
      <c r="B93" s="19" t="s">
        <v>80</v>
      </c>
      <c r="C93" s="17">
        <f t="shared" si="4"/>
        <v>19</v>
      </c>
      <c r="D93" s="70"/>
      <c r="E93" s="71"/>
      <c r="F93" s="72"/>
      <c r="G93" s="94"/>
      <c r="H93" s="86"/>
      <c r="I93" s="86"/>
      <c r="J93" s="86"/>
      <c r="K93" s="86"/>
      <c r="L93" s="94">
        <v>15</v>
      </c>
      <c r="M93" s="86">
        <v>12</v>
      </c>
      <c r="N93" s="86">
        <v>17</v>
      </c>
      <c r="O93" s="86"/>
      <c r="P93" s="86"/>
      <c r="Q93" s="94">
        <v>9</v>
      </c>
      <c r="R93" s="86">
        <v>17</v>
      </c>
      <c r="S93" s="86">
        <v>13</v>
      </c>
      <c r="T93" s="86">
        <v>7</v>
      </c>
      <c r="U93" s="95">
        <v>4</v>
      </c>
      <c r="V93" s="94">
        <v>6</v>
      </c>
      <c r="W93" s="86">
        <v>5</v>
      </c>
      <c r="X93" s="86">
        <v>6</v>
      </c>
      <c r="Y93" s="86">
        <v>9</v>
      </c>
      <c r="Z93" s="86">
        <v>5</v>
      </c>
      <c r="AA93" s="94">
        <v>5</v>
      </c>
      <c r="AB93" s="86"/>
      <c r="AC93" s="86"/>
      <c r="AD93" s="86"/>
      <c r="AE93" s="95"/>
      <c r="AF93" s="86"/>
      <c r="AG93" s="86"/>
      <c r="AH93" s="86"/>
      <c r="AI93" s="86"/>
      <c r="AJ93" s="86"/>
      <c r="AK93" s="94"/>
      <c r="AL93" s="86">
        <v>11</v>
      </c>
      <c r="AM93" s="86">
        <v>7</v>
      </c>
      <c r="AN93" s="86">
        <v>9</v>
      </c>
      <c r="AO93" s="95">
        <v>4</v>
      </c>
      <c r="AP93" s="86">
        <v>5</v>
      </c>
      <c r="AQ93" s="86"/>
      <c r="AR93" s="86"/>
      <c r="AS93" s="86"/>
      <c r="AT93" s="86"/>
      <c r="AU93" s="94"/>
      <c r="AV93" s="86"/>
      <c r="AW93" s="86"/>
      <c r="AX93" s="86"/>
      <c r="AY93" s="95"/>
      <c r="AZ93" s="94"/>
      <c r="BA93" s="86"/>
      <c r="BB93" s="86"/>
      <c r="BC93" s="95"/>
      <c r="BD93" s="54">
        <f t="shared" si="5"/>
        <v>19</v>
      </c>
    </row>
    <row r="94" spans="1:56" ht="14.25" customHeight="1" x14ac:dyDescent="0.3">
      <c r="A94" s="17">
        <v>92</v>
      </c>
      <c r="B94" s="19" t="s">
        <v>412</v>
      </c>
      <c r="C94" s="17">
        <f t="shared" si="4"/>
        <v>4</v>
      </c>
      <c r="D94" s="70"/>
      <c r="E94" s="71"/>
      <c r="F94" s="72"/>
      <c r="G94" s="94"/>
      <c r="H94" s="86"/>
      <c r="I94" s="86"/>
      <c r="J94" s="86"/>
      <c r="K94" s="86"/>
      <c r="L94" s="94"/>
      <c r="M94" s="86"/>
      <c r="N94" s="86"/>
      <c r="O94" s="86">
        <v>25</v>
      </c>
      <c r="P94" s="86"/>
      <c r="Q94" s="94"/>
      <c r="R94" s="86"/>
      <c r="S94" s="86"/>
      <c r="T94" s="86"/>
      <c r="U94" s="95">
        <v>13</v>
      </c>
      <c r="V94" s="94">
        <v>24</v>
      </c>
      <c r="W94" s="86">
        <v>17</v>
      </c>
      <c r="X94" s="86"/>
      <c r="Y94" s="86"/>
      <c r="Z94" s="86"/>
      <c r="AA94" s="94"/>
      <c r="AB94" s="86"/>
      <c r="AC94" s="86"/>
      <c r="AD94" s="86"/>
      <c r="AE94" s="95"/>
      <c r="AF94" s="86"/>
      <c r="AG94" s="86"/>
      <c r="AH94" s="86"/>
      <c r="AI94" s="86"/>
      <c r="AJ94" s="86"/>
      <c r="AK94" s="94"/>
      <c r="AL94" s="86"/>
      <c r="AM94" s="86"/>
      <c r="AN94" s="86"/>
      <c r="AO94" s="95"/>
      <c r="AP94" s="86"/>
      <c r="AQ94" s="86"/>
      <c r="AR94" s="86"/>
      <c r="AS94" s="86"/>
      <c r="AT94" s="86"/>
      <c r="AU94" s="94"/>
      <c r="AV94" s="86"/>
      <c r="AW94" s="86"/>
      <c r="AX94" s="86"/>
      <c r="AY94" s="95"/>
      <c r="AZ94" s="94"/>
      <c r="BA94" s="86"/>
      <c r="BB94" s="86"/>
      <c r="BC94" s="95"/>
      <c r="BD94" s="54">
        <f t="shared" si="5"/>
        <v>4</v>
      </c>
    </row>
    <row r="95" spans="1:56" ht="14.25" customHeight="1" x14ac:dyDescent="0.3">
      <c r="A95" s="17">
        <v>93</v>
      </c>
      <c r="B95" s="19" t="s">
        <v>469</v>
      </c>
      <c r="C95" s="17">
        <f t="shared" si="4"/>
        <v>1</v>
      </c>
      <c r="D95" s="70"/>
      <c r="E95" s="71"/>
      <c r="F95" s="72"/>
      <c r="G95" s="94"/>
      <c r="H95" s="86"/>
      <c r="I95" s="86"/>
      <c r="J95" s="86"/>
      <c r="K95" s="86"/>
      <c r="L95" s="94"/>
      <c r="M95" s="86"/>
      <c r="N95" s="86"/>
      <c r="O95" s="86"/>
      <c r="P95" s="86"/>
      <c r="Q95" s="94"/>
      <c r="R95" s="86"/>
      <c r="S95" s="86">
        <v>21</v>
      </c>
      <c r="T95" s="86"/>
      <c r="U95" s="95"/>
      <c r="V95" s="94"/>
      <c r="W95" s="86"/>
      <c r="X95" s="86"/>
      <c r="Y95" s="86"/>
      <c r="Z95" s="86"/>
      <c r="AA95" s="94"/>
      <c r="AB95" s="86"/>
      <c r="AC95" s="86"/>
      <c r="AD95" s="86"/>
      <c r="AE95" s="95"/>
      <c r="AF95" s="86"/>
      <c r="AG95" s="86"/>
      <c r="AH95" s="86"/>
      <c r="AI95" s="86"/>
      <c r="AJ95" s="86"/>
      <c r="AK95" s="94"/>
      <c r="AL95" s="86"/>
      <c r="AM95" s="86"/>
      <c r="AN95" s="86"/>
      <c r="AO95" s="95"/>
      <c r="AP95" s="86"/>
      <c r="AQ95" s="86"/>
      <c r="AR95" s="86"/>
      <c r="AS95" s="86"/>
      <c r="AT95" s="86"/>
      <c r="AU95" s="94"/>
      <c r="AV95" s="86"/>
      <c r="AW95" s="86"/>
      <c r="AX95" s="86"/>
      <c r="AY95" s="95"/>
      <c r="AZ95" s="94"/>
      <c r="BA95" s="86"/>
      <c r="BB95" s="86"/>
      <c r="BC95" s="95"/>
      <c r="BD95" s="54">
        <f t="shared" si="5"/>
        <v>1</v>
      </c>
    </row>
    <row r="96" spans="1:56" ht="14.25" customHeight="1" x14ac:dyDescent="0.3">
      <c r="A96" s="81">
        <v>94</v>
      </c>
      <c r="B96" s="82" t="s">
        <v>45</v>
      </c>
      <c r="C96" s="83">
        <f t="shared" si="4"/>
        <v>2</v>
      </c>
      <c r="D96" s="55"/>
      <c r="E96" s="84"/>
      <c r="F96" s="85"/>
      <c r="G96" s="88"/>
      <c r="H96" s="90"/>
      <c r="I96" s="90"/>
      <c r="J96" s="90"/>
      <c r="K96" s="90"/>
      <c r="L96" s="88"/>
      <c r="M96" s="90"/>
      <c r="N96" s="90"/>
      <c r="O96" s="90"/>
      <c r="P96" s="90"/>
      <c r="Q96" s="88"/>
      <c r="R96" s="90"/>
      <c r="S96" s="90"/>
      <c r="T96" s="90"/>
      <c r="U96" s="91"/>
      <c r="V96" s="88"/>
      <c r="W96" s="90"/>
      <c r="X96" s="90"/>
      <c r="Y96" s="90"/>
      <c r="Z96" s="90"/>
      <c r="AA96" s="88"/>
      <c r="AB96" s="90"/>
      <c r="AC96" s="90"/>
      <c r="AD96" s="90"/>
      <c r="AE96" s="91"/>
      <c r="AF96" s="90"/>
      <c r="AG96" s="90"/>
      <c r="AH96" s="90"/>
      <c r="AI96" s="90"/>
      <c r="AJ96" s="90"/>
      <c r="AK96" s="88"/>
      <c r="AL96" s="90"/>
      <c r="AM96" s="90"/>
      <c r="AN96" s="90"/>
      <c r="AO96" s="91">
        <v>13</v>
      </c>
      <c r="AP96" s="90"/>
      <c r="AQ96" s="90"/>
      <c r="AR96" s="90"/>
      <c r="AS96" s="90"/>
      <c r="AT96" s="90"/>
      <c r="AU96" s="88">
        <v>9</v>
      </c>
      <c r="AV96" s="90"/>
      <c r="AW96" s="90"/>
      <c r="AX96" s="90"/>
      <c r="AY96" s="91"/>
      <c r="AZ96" s="88"/>
      <c r="BA96" s="90"/>
      <c r="BB96" s="90"/>
      <c r="BC96" s="91"/>
      <c r="BD96" s="54">
        <f t="shared" si="5"/>
        <v>2</v>
      </c>
    </row>
    <row r="97" spans="1:56" ht="14.25" customHeight="1" x14ac:dyDescent="0.3">
      <c r="A97" s="93">
        <v>95</v>
      </c>
      <c r="B97" s="19" t="s">
        <v>397</v>
      </c>
      <c r="C97" s="17">
        <f t="shared" si="4"/>
        <v>4</v>
      </c>
      <c r="D97" s="70"/>
      <c r="E97" s="71"/>
      <c r="F97" s="72"/>
      <c r="G97" s="94"/>
      <c r="H97" s="86"/>
      <c r="I97" s="86"/>
      <c r="J97" s="86"/>
      <c r="K97" s="86"/>
      <c r="L97" s="94"/>
      <c r="M97" s="86"/>
      <c r="N97" s="86"/>
      <c r="O97" s="86">
        <v>21</v>
      </c>
      <c r="P97" s="86">
        <v>17</v>
      </c>
      <c r="Q97" s="94"/>
      <c r="R97" s="86"/>
      <c r="S97" s="86">
        <v>25</v>
      </c>
      <c r="T97" s="86"/>
      <c r="U97" s="95"/>
      <c r="V97" s="94"/>
      <c r="W97" s="86"/>
      <c r="X97" s="86">
        <v>13</v>
      </c>
      <c r="Y97" s="86"/>
      <c r="Z97" s="86"/>
      <c r="AA97" s="94"/>
      <c r="AB97" s="86"/>
      <c r="AC97" s="86"/>
      <c r="AD97" s="86"/>
      <c r="AE97" s="95"/>
      <c r="AF97" s="86"/>
      <c r="AG97" s="86"/>
      <c r="AH97" s="86"/>
      <c r="AI97" s="86"/>
      <c r="AJ97" s="86"/>
      <c r="AK97" s="94"/>
      <c r="AL97" s="86"/>
      <c r="AM97" s="86"/>
      <c r="AN97" s="86"/>
      <c r="AO97" s="95"/>
      <c r="AP97" s="86"/>
      <c r="AQ97" s="86"/>
      <c r="AR97" s="86"/>
      <c r="AS97" s="86"/>
      <c r="AT97" s="86"/>
      <c r="AU97" s="94"/>
      <c r="AV97" s="86"/>
      <c r="AW97" s="86"/>
      <c r="AX97" s="86"/>
      <c r="AY97" s="95"/>
      <c r="AZ97" s="94"/>
      <c r="BA97" s="86"/>
      <c r="BB97" s="86"/>
      <c r="BC97" s="95"/>
      <c r="BD97" s="54">
        <f t="shared" si="5"/>
        <v>4</v>
      </c>
    </row>
    <row r="98" spans="1:56" ht="14.25" customHeight="1" x14ac:dyDescent="0.3">
      <c r="A98" s="96">
        <v>96</v>
      </c>
      <c r="B98" s="100" t="s">
        <v>121</v>
      </c>
      <c r="C98" s="101">
        <f t="shared" si="4"/>
        <v>1</v>
      </c>
      <c r="D98" s="58"/>
      <c r="E98" s="59"/>
      <c r="F98" s="60"/>
      <c r="G98" s="98"/>
      <c r="H98" s="97"/>
      <c r="I98" s="97"/>
      <c r="J98" s="97"/>
      <c r="K98" s="97"/>
      <c r="L98" s="98"/>
      <c r="M98" s="97"/>
      <c r="N98" s="97"/>
      <c r="O98" s="97"/>
      <c r="P98" s="97"/>
      <c r="Q98" s="98"/>
      <c r="R98" s="97"/>
      <c r="S98" s="97"/>
      <c r="T98" s="97"/>
      <c r="U98" s="103"/>
      <c r="V98" s="98"/>
      <c r="W98" s="97"/>
      <c r="X98" s="97"/>
      <c r="Y98" s="97"/>
      <c r="Z98" s="97"/>
      <c r="AA98" s="98"/>
      <c r="AB98" s="97"/>
      <c r="AC98" s="97"/>
      <c r="AD98" s="97"/>
      <c r="AE98" s="103"/>
      <c r="AF98" s="97"/>
      <c r="AG98" s="97"/>
      <c r="AH98" s="97"/>
      <c r="AI98" s="97"/>
      <c r="AJ98" s="97"/>
      <c r="AK98" s="98"/>
      <c r="AL98" s="97">
        <v>16</v>
      </c>
      <c r="AM98" s="97"/>
      <c r="AN98" s="97"/>
      <c r="AO98" s="103"/>
      <c r="AP98" s="97"/>
      <c r="AQ98" s="97"/>
      <c r="AR98" s="97"/>
      <c r="AS98" s="97"/>
      <c r="AT98" s="97"/>
      <c r="AU98" s="98"/>
      <c r="AV98" s="97"/>
      <c r="AW98" s="97"/>
      <c r="AX98" s="97"/>
      <c r="AY98" s="103"/>
      <c r="AZ98" s="98"/>
      <c r="BA98" s="97"/>
      <c r="BB98" s="97"/>
      <c r="BC98" s="103"/>
      <c r="BD98" s="54">
        <f t="shared" si="5"/>
        <v>1</v>
      </c>
    </row>
    <row r="99" spans="1:56" ht="14.25" customHeight="1" x14ac:dyDescent="0.3">
      <c r="A99" s="17">
        <v>97</v>
      </c>
      <c r="B99" s="19" t="s">
        <v>105</v>
      </c>
      <c r="C99" s="17">
        <f t="shared" ref="C99:C117" si="6">PRODUCT(BD99)</f>
        <v>6</v>
      </c>
      <c r="D99" s="70"/>
      <c r="E99" s="71"/>
      <c r="F99" s="72"/>
      <c r="G99" s="94"/>
      <c r="H99" s="86"/>
      <c r="I99" s="86"/>
      <c r="J99" s="86"/>
      <c r="K99" s="86"/>
      <c r="L99" s="94"/>
      <c r="M99" s="86"/>
      <c r="N99" s="86"/>
      <c r="O99" s="86"/>
      <c r="P99" s="86"/>
      <c r="Q99" s="94"/>
      <c r="R99" s="86"/>
      <c r="S99" s="86"/>
      <c r="T99" s="86"/>
      <c r="U99" s="95">
        <v>17</v>
      </c>
      <c r="V99" s="94"/>
      <c r="W99" s="86">
        <v>29</v>
      </c>
      <c r="X99" s="86">
        <v>17</v>
      </c>
      <c r="Y99" s="86"/>
      <c r="Z99" s="86"/>
      <c r="AA99" s="94">
        <v>17</v>
      </c>
      <c r="AB99" s="86"/>
      <c r="AC99" s="86"/>
      <c r="AD99" s="86"/>
      <c r="AE99" s="95"/>
      <c r="AF99" s="86">
        <v>4</v>
      </c>
      <c r="AG99" s="86"/>
      <c r="AH99" s="86"/>
      <c r="AI99" s="86"/>
      <c r="AJ99" s="86"/>
      <c r="AK99" s="94"/>
      <c r="AL99" s="86"/>
      <c r="AM99" s="86">
        <v>25</v>
      </c>
      <c r="AN99" s="86"/>
      <c r="AO99" s="95"/>
      <c r="AP99" s="86"/>
      <c r="AQ99" s="86"/>
      <c r="AR99" s="86"/>
      <c r="AS99" s="86"/>
      <c r="AT99" s="86"/>
      <c r="AU99" s="94"/>
      <c r="AV99" s="86"/>
      <c r="AW99" s="86"/>
      <c r="AX99" s="86"/>
      <c r="AY99" s="95"/>
      <c r="AZ99" s="94"/>
      <c r="BA99" s="86"/>
      <c r="BB99" s="86"/>
      <c r="BC99" s="95"/>
      <c r="BD99" s="54">
        <f t="shared" ref="BD99:BD130" si="7">COUNT(G99:BC99)</f>
        <v>6</v>
      </c>
    </row>
    <row r="100" spans="1:56" ht="14.25" customHeight="1" x14ac:dyDescent="0.3">
      <c r="A100" s="17">
        <v>98</v>
      </c>
      <c r="B100" s="19" t="s">
        <v>576</v>
      </c>
      <c r="C100" s="17">
        <f t="shared" si="6"/>
        <v>1</v>
      </c>
      <c r="D100" s="70"/>
      <c r="E100" s="71"/>
      <c r="F100" s="72"/>
      <c r="G100" s="94"/>
      <c r="H100" s="86"/>
      <c r="I100" s="86"/>
      <c r="J100" s="86"/>
      <c r="K100" s="86"/>
      <c r="L100" s="94"/>
      <c r="M100" s="86"/>
      <c r="N100" s="86">
        <v>29</v>
      </c>
      <c r="O100" s="86"/>
      <c r="P100" s="86"/>
      <c r="Q100" s="94"/>
      <c r="R100" s="86"/>
      <c r="S100" s="86"/>
      <c r="T100" s="86"/>
      <c r="U100" s="95"/>
      <c r="V100" s="94"/>
      <c r="W100" s="86"/>
      <c r="X100" s="86"/>
      <c r="Y100" s="86"/>
      <c r="Z100" s="86"/>
      <c r="AA100" s="94"/>
      <c r="AB100" s="86"/>
      <c r="AC100" s="86"/>
      <c r="AD100" s="86"/>
      <c r="AE100" s="95"/>
      <c r="AF100" s="86"/>
      <c r="AG100" s="86"/>
      <c r="AH100" s="86"/>
      <c r="AI100" s="86"/>
      <c r="AJ100" s="86"/>
      <c r="AK100" s="94"/>
      <c r="AL100" s="86"/>
      <c r="AM100" s="86"/>
      <c r="AN100" s="86"/>
      <c r="AO100" s="95"/>
      <c r="AP100" s="86"/>
      <c r="AQ100" s="86"/>
      <c r="AR100" s="86"/>
      <c r="AS100" s="86"/>
      <c r="AT100" s="86"/>
      <c r="AU100" s="94"/>
      <c r="AV100" s="86"/>
      <c r="AW100" s="86"/>
      <c r="AX100" s="86"/>
      <c r="AY100" s="95"/>
      <c r="AZ100" s="94"/>
      <c r="BA100" s="86"/>
      <c r="BB100" s="86"/>
      <c r="BC100" s="95"/>
      <c r="BD100" s="54">
        <f t="shared" si="7"/>
        <v>1</v>
      </c>
    </row>
    <row r="101" spans="1:56" ht="14.25" customHeight="1" x14ac:dyDescent="0.3">
      <c r="A101" s="17">
        <v>99</v>
      </c>
      <c r="B101" s="100" t="s">
        <v>368</v>
      </c>
      <c r="C101" s="101">
        <f t="shared" si="6"/>
        <v>5</v>
      </c>
      <c r="D101" s="58"/>
      <c r="E101" s="59"/>
      <c r="F101" s="60"/>
      <c r="G101" s="98"/>
      <c r="H101" s="97"/>
      <c r="I101" s="97"/>
      <c r="J101" s="97"/>
      <c r="K101" s="97"/>
      <c r="L101" s="98"/>
      <c r="M101" s="97"/>
      <c r="N101" s="97"/>
      <c r="O101" s="97"/>
      <c r="P101" s="97"/>
      <c r="Q101" s="98"/>
      <c r="R101" s="97"/>
      <c r="S101" s="97"/>
      <c r="T101" s="97"/>
      <c r="U101" s="103"/>
      <c r="V101" s="98">
        <v>21</v>
      </c>
      <c r="W101" s="97">
        <v>13</v>
      </c>
      <c r="X101" s="97">
        <v>17</v>
      </c>
      <c r="Y101" s="97">
        <v>17</v>
      </c>
      <c r="Z101" s="97">
        <v>13</v>
      </c>
      <c r="AA101" s="98"/>
      <c r="AB101" s="97"/>
      <c r="AC101" s="97"/>
      <c r="AD101" s="97"/>
      <c r="AE101" s="103"/>
      <c r="AF101" s="97"/>
      <c r="AG101" s="97"/>
      <c r="AH101" s="97"/>
      <c r="AI101" s="97"/>
      <c r="AJ101" s="97"/>
      <c r="AK101" s="98"/>
      <c r="AL101" s="97"/>
      <c r="AM101" s="97"/>
      <c r="AN101" s="97"/>
      <c r="AO101" s="103"/>
      <c r="AP101" s="97"/>
      <c r="AQ101" s="97"/>
      <c r="AR101" s="97"/>
      <c r="AS101" s="97"/>
      <c r="AT101" s="97"/>
      <c r="AU101" s="98"/>
      <c r="AV101" s="97"/>
      <c r="AW101" s="97"/>
      <c r="AX101" s="97"/>
      <c r="AY101" s="103"/>
      <c r="AZ101" s="98"/>
      <c r="BA101" s="97"/>
      <c r="BB101" s="97"/>
      <c r="BC101" s="103"/>
      <c r="BD101" s="54">
        <f t="shared" si="7"/>
        <v>5</v>
      </c>
    </row>
    <row r="102" spans="1:56" ht="14.25" customHeight="1" x14ac:dyDescent="0.3">
      <c r="A102" s="81">
        <v>100</v>
      </c>
      <c r="B102" s="19" t="s">
        <v>438</v>
      </c>
      <c r="C102" s="17">
        <f t="shared" si="6"/>
        <v>9</v>
      </c>
      <c r="D102" s="70"/>
      <c r="E102" s="71"/>
      <c r="F102" s="72"/>
      <c r="G102" s="94"/>
      <c r="H102" s="86"/>
      <c r="I102" s="86"/>
      <c r="J102" s="86"/>
      <c r="K102" s="86"/>
      <c r="L102" s="94"/>
      <c r="M102" s="86">
        <v>24</v>
      </c>
      <c r="N102" s="86">
        <v>29</v>
      </c>
      <c r="O102" s="86">
        <v>27</v>
      </c>
      <c r="P102" s="86">
        <v>27</v>
      </c>
      <c r="Q102" s="94">
        <v>22</v>
      </c>
      <c r="R102" s="86">
        <v>21</v>
      </c>
      <c r="S102" s="86">
        <v>17</v>
      </c>
      <c r="T102" s="86">
        <v>13</v>
      </c>
      <c r="U102" s="95">
        <v>13</v>
      </c>
      <c r="V102" s="94"/>
      <c r="W102" s="86"/>
      <c r="X102" s="86"/>
      <c r="Y102" s="86"/>
      <c r="Z102" s="86"/>
      <c r="AA102" s="94"/>
      <c r="AB102" s="86"/>
      <c r="AC102" s="86"/>
      <c r="AD102" s="86"/>
      <c r="AE102" s="95"/>
      <c r="AF102" s="86"/>
      <c r="AG102" s="86"/>
      <c r="AH102" s="86"/>
      <c r="AI102" s="86"/>
      <c r="AJ102" s="86"/>
      <c r="AK102" s="94"/>
      <c r="AL102" s="86"/>
      <c r="AM102" s="86"/>
      <c r="AN102" s="86"/>
      <c r="AO102" s="95"/>
      <c r="AP102" s="86"/>
      <c r="AQ102" s="86"/>
      <c r="AR102" s="86"/>
      <c r="AS102" s="86"/>
      <c r="AT102" s="86"/>
      <c r="AU102" s="94"/>
      <c r="AV102" s="86"/>
      <c r="AW102" s="86"/>
      <c r="AX102" s="86"/>
      <c r="AY102" s="95"/>
      <c r="AZ102" s="94"/>
      <c r="BA102" s="86"/>
      <c r="BB102" s="86"/>
      <c r="BC102" s="95"/>
      <c r="BD102" s="54">
        <f t="shared" si="7"/>
        <v>9</v>
      </c>
    </row>
    <row r="103" spans="1:56" ht="14.25" customHeight="1" x14ac:dyDescent="0.3">
      <c r="A103" s="93">
        <v>101</v>
      </c>
      <c r="B103" s="19" t="s">
        <v>87</v>
      </c>
      <c r="C103" s="17">
        <f t="shared" si="6"/>
        <v>20</v>
      </c>
      <c r="D103" s="70"/>
      <c r="E103" s="71"/>
      <c r="F103" s="72"/>
      <c r="G103" s="94">
        <v>9</v>
      </c>
      <c r="H103" s="86">
        <v>13</v>
      </c>
      <c r="I103" s="86">
        <v>5</v>
      </c>
      <c r="J103" s="86">
        <v>9</v>
      </c>
      <c r="K103" s="86">
        <v>13</v>
      </c>
      <c r="L103" s="94"/>
      <c r="M103" s="86">
        <v>13</v>
      </c>
      <c r="N103" s="86">
        <v>8</v>
      </c>
      <c r="O103" s="86">
        <v>15</v>
      </c>
      <c r="P103" s="86"/>
      <c r="Q103" s="94">
        <v>18</v>
      </c>
      <c r="R103" s="86"/>
      <c r="S103" s="86">
        <v>10</v>
      </c>
      <c r="T103" s="86">
        <v>21</v>
      </c>
      <c r="U103" s="95">
        <v>13</v>
      </c>
      <c r="V103" s="94">
        <v>21</v>
      </c>
      <c r="W103" s="86"/>
      <c r="X103" s="86"/>
      <c r="Y103" s="86"/>
      <c r="Z103" s="86"/>
      <c r="AA103" s="94"/>
      <c r="AB103" s="86"/>
      <c r="AC103" s="86"/>
      <c r="AD103" s="86">
        <v>9</v>
      </c>
      <c r="AE103" s="95"/>
      <c r="AF103" s="86"/>
      <c r="AG103" s="86"/>
      <c r="AH103" s="86"/>
      <c r="AI103" s="86"/>
      <c r="AJ103" s="86">
        <v>7</v>
      </c>
      <c r="AK103" s="94">
        <v>4</v>
      </c>
      <c r="AL103" s="86">
        <v>11</v>
      </c>
      <c r="AM103" s="86">
        <v>7</v>
      </c>
      <c r="AN103" s="86">
        <v>5</v>
      </c>
      <c r="AO103" s="95">
        <v>5</v>
      </c>
      <c r="AP103" s="86"/>
      <c r="AQ103" s="86"/>
      <c r="AR103" s="86"/>
      <c r="AS103" s="86"/>
      <c r="AT103" s="86"/>
      <c r="AU103" s="94"/>
      <c r="AV103" s="86"/>
      <c r="AW103" s="86"/>
      <c r="AX103" s="86"/>
      <c r="AY103" s="95"/>
      <c r="AZ103" s="94"/>
      <c r="BA103" s="86"/>
      <c r="BB103" s="86"/>
      <c r="BC103" s="95"/>
      <c r="BD103" s="54">
        <f t="shared" si="7"/>
        <v>20</v>
      </c>
    </row>
    <row r="104" spans="1:56" ht="14.25" customHeight="1" x14ac:dyDescent="0.3">
      <c r="A104" s="96">
        <v>102</v>
      </c>
      <c r="B104" s="19" t="s">
        <v>59</v>
      </c>
      <c r="C104" s="17">
        <f t="shared" si="6"/>
        <v>6</v>
      </c>
      <c r="D104" s="70"/>
      <c r="E104" s="71"/>
      <c r="F104" s="72"/>
      <c r="G104" s="94"/>
      <c r="H104" s="86"/>
      <c r="I104" s="86"/>
      <c r="J104" s="86"/>
      <c r="K104" s="86"/>
      <c r="L104" s="94"/>
      <c r="M104" s="86"/>
      <c r="N104" s="86"/>
      <c r="O104" s="86"/>
      <c r="P104" s="86"/>
      <c r="Q104" s="94"/>
      <c r="R104" s="86"/>
      <c r="S104" s="86"/>
      <c r="T104" s="86"/>
      <c r="U104" s="95"/>
      <c r="V104" s="94"/>
      <c r="W104" s="86"/>
      <c r="X104" s="86"/>
      <c r="Y104" s="86"/>
      <c r="Z104" s="86"/>
      <c r="AA104" s="94"/>
      <c r="AB104" s="86">
        <v>5</v>
      </c>
      <c r="AC104" s="86">
        <v>9</v>
      </c>
      <c r="AD104" s="86">
        <v>5</v>
      </c>
      <c r="AE104" s="95">
        <v>8</v>
      </c>
      <c r="AF104" s="86"/>
      <c r="AG104" s="86"/>
      <c r="AH104" s="86"/>
      <c r="AI104" s="86"/>
      <c r="AJ104" s="86"/>
      <c r="AK104" s="94"/>
      <c r="AL104" s="86">
        <v>6</v>
      </c>
      <c r="AM104" s="86"/>
      <c r="AN104" s="86"/>
      <c r="AO104" s="95"/>
      <c r="AP104" s="86"/>
      <c r="AQ104" s="86"/>
      <c r="AR104" s="86"/>
      <c r="AS104" s="86">
        <v>11</v>
      </c>
      <c r="AT104" s="86"/>
      <c r="AU104" s="94"/>
      <c r="AV104" s="86"/>
      <c r="AW104" s="86"/>
      <c r="AX104" s="86"/>
      <c r="AY104" s="95"/>
      <c r="AZ104" s="94"/>
      <c r="BA104" s="86"/>
      <c r="BB104" s="86"/>
      <c r="BC104" s="95"/>
      <c r="BD104" s="54">
        <f t="shared" si="7"/>
        <v>6</v>
      </c>
    </row>
    <row r="105" spans="1:56" ht="14.25" customHeight="1" x14ac:dyDescent="0.3">
      <c r="A105" s="17">
        <v>103</v>
      </c>
      <c r="B105" s="82" t="s">
        <v>399</v>
      </c>
      <c r="C105" s="83">
        <f t="shared" si="6"/>
        <v>2</v>
      </c>
      <c r="D105" s="55"/>
      <c r="E105" s="84"/>
      <c r="F105" s="85"/>
      <c r="G105" s="88"/>
      <c r="H105" s="90"/>
      <c r="I105" s="90"/>
      <c r="J105" s="90"/>
      <c r="K105" s="90"/>
      <c r="L105" s="88"/>
      <c r="M105" s="90"/>
      <c r="N105" s="90"/>
      <c r="O105" s="90"/>
      <c r="P105" s="90"/>
      <c r="Q105" s="88"/>
      <c r="R105" s="90"/>
      <c r="S105" s="90"/>
      <c r="T105" s="90"/>
      <c r="U105" s="91"/>
      <c r="V105" s="88"/>
      <c r="W105" s="90">
        <v>25</v>
      </c>
      <c r="X105" s="90">
        <v>21</v>
      </c>
      <c r="Y105" s="90"/>
      <c r="Z105" s="90"/>
      <c r="AA105" s="88"/>
      <c r="AB105" s="90"/>
      <c r="AC105" s="90"/>
      <c r="AD105" s="90"/>
      <c r="AE105" s="91"/>
      <c r="AF105" s="90"/>
      <c r="AG105" s="90"/>
      <c r="AH105" s="90"/>
      <c r="AI105" s="90"/>
      <c r="AJ105" s="90"/>
      <c r="AK105" s="88"/>
      <c r="AL105" s="90"/>
      <c r="AM105" s="90"/>
      <c r="AN105" s="90"/>
      <c r="AO105" s="91"/>
      <c r="AP105" s="90"/>
      <c r="AQ105" s="90"/>
      <c r="AR105" s="90"/>
      <c r="AS105" s="90"/>
      <c r="AT105" s="90"/>
      <c r="AU105" s="88"/>
      <c r="AV105" s="90"/>
      <c r="AW105" s="90"/>
      <c r="AX105" s="90"/>
      <c r="AY105" s="91"/>
      <c r="AZ105" s="88"/>
      <c r="BA105" s="90"/>
      <c r="BB105" s="90"/>
      <c r="BC105" s="91"/>
      <c r="BD105" s="54">
        <f t="shared" si="7"/>
        <v>2</v>
      </c>
    </row>
    <row r="106" spans="1:56" ht="14.25" customHeight="1" x14ac:dyDescent="0.3">
      <c r="A106" s="17">
        <v>104</v>
      </c>
      <c r="B106" s="19" t="s">
        <v>89</v>
      </c>
      <c r="C106" s="17">
        <f t="shared" si="6"/>
        <v>6</v>
      </c>
      <c r="D106" s="70"/>
      <c r="E106" s="71"/>
      <c r="F106" s="72"/>
      <c r="G106" s="94"/>
      <c r="H106" s="86"/>
      <c r="I106" s="86"/>
      <c r="J106" s="86"/>
      <c r="K106" s="86"/>
      <c r="L106" s="94"/>
      <c r="M106" s="86"/>
      <c r="N106" s="86"/>
      <c r="O106" s="86"/>
      <c r="P106" s="86"/>
      <c r="Q106" s="94"/>
      <c r="R106" s="86"/>
      <c r="S106" s="86"/>
      <c r="T106" s="86"/>
      <c r="U106" s="95"/>
      <c r="V106" s="94"/>
      <c r="W106" s="86">
        <v>8</v>
      </c>
      <c r="X106" s="86">
        <v>11</v>
      </c>
      <c r="Y106" s="86">
        <v>13</v>
      </c>
      <c r="Z106" s="86"/>
      <c r="AA106" s="94"/>
      <c r="AB106" s="86"/>
      <c r="AC106" s="86"/>
      <c r="AD106" s="86"/>
      <c r="AE106" s="95"/>
      <c r="AF106" s="86"/>
      <c r="AG106" s="86"/>
      <c r="AH106" s="86"/>
      <c r="AI106" s="86"/>
      <c r="AJ106" s="86"/>
      <c r="AK106" s="94">
        <v>17</v>
      </c>
      <c r="AL106" s="86">
        <v>16</v>
      </c>
      <c r="AM106" s="86"/>
      <c r="AN106" s="86"/>
      <c r="AO106" s="95">
        <v>13</v>
      </c>
      <c r="AP106" s="86"/>
      <c r="AQ106" s="86"/>
      <c r="AR106" s="86"/>
      <c r="AS106" s="86"/>
      <c r="AT106" s="86"/>
      <c r="AU106" s="94"/>
      <c r="AV106" s="86"/>
      <c r="AW106" s="86"/>
      <c r="AX106" s="86"/>
      <c r="AY106" s="95"/>
      <c r="AZ106" s="94"/>
      <c r="BA106" s="86"/>
      <c r="BB106" s="86"/>
      <c r="BC106" s="95"/>
      <c r="BD106" s="54">
        <f t="shared" si="7"/>
        <v>6</v>
      </c>
    </row>
    <row r="107" spans="1:56" ht="14.25" customHeight="1" x14ac:dyDescent="0.3">
      <c r="A107" s="17">
        <v>105</v>
      </c>
      <c r="B107" s="100" t="s">
        <v>82</v>
      </c>
      <c r="C107" s="101">
        <f t="shared" si="6"/>
        <v>2</v>
      </c>
      <c r="D107" s="58"/>
      <c r="E107" s="59"/>
      <c r="F107" s="60"/>
      <c r="G107" s="98"/>
      <c r="H107" s="97"/>
      <c r="I107" s="97"/>
      <c r="J107" s="97"/>
      <c r="K107" s="97"/>
      <c r="L107" s="98"/>
      <c r="M107" s="97"/>
      <c r="N107" s="97"/>
      <c r="O107" s="97"/>
      <c r="P107" s="97">
        <v>25</v>
      </c>
      <c r="Q107" s="98"/>
      <c r="R107" s="97"/>
      <c r="S107" s="97"/>
      <c r="T107" s="97"/>
      <c r="U107" s="103"/>
      <c r="V107" s="98"/>
      <c r="W107" s="97"/>
      <c r="X107" s="97"/>
      <c r="Y107" s="97"/>
      <c r="Z107" s="97"/>
      <c r="AA107" s="98"/>
      <c r="AB107" s="97"/>
      <c r="AC107" s="97"/>
      <c r="AD107" s="97"/>
      <c r="AE107" s="103"/>
      <c r="AF107" s="97"/>
      <c r="AG107" s="97"/>
      <c r="AH107" s="97"/>
      <c r="AI107" s="97"/>
      <c r="AJ107" s="97"/>
      <c r="AK107" s="98"/>
      <c r="AL107" s="97"/>
      <c r="AM107" s="97"/>
      <c r="AN107" s="97"/>
      <c r="AO107" s="103"/>
      <c r="AP107" s="97">
        <v>9</v>
      </c>
      <c r="AQ107" s="97"/>
      <c r="AR107" s="97"/>
      <c r="AS107" s="97"/>
      <c r="AT107" s="97"/>
      <c r="AU107" s="98"/>
      <c r="AV107" s="97"/>
      <c r="AW107" s="97"/>
      <c r="AX107" s="97"/>
      <c r="AY107" s="103"/>
      <c r="AZ107" s="98"/>
      <c r="BA107" s="97"/>
      <c r="BB107" s="97"/>
      <c r="BC107" s="103"/>
      <c r="BD107" s="54">
        <f t="shared" si="7"/>
        <v>2</v>
      </c>
    </row>
    <row r="108" spans="1:56" ht="14.25" customHeight="1" x14ac:dyDescent="0.3">
      <c r="A108" s="81">
        <v>106</v>
      </c>
      <c r="B108" s="19" t="s">
        <v>355</v>
      </c>
      <c r="C108" s="17">
        <f t="shared" si="6"/>
        <v>3</v>
      </c>
      <c r="D108" s="70"/>
      <c r="E108" s="71"/>
      <c r="F108" s="72"/>
      <c r="G108" s="94"/>
      <c r="H108" s="86"/>
      <c r="I108" s="86"/>
      <c r="J108" s="86"/>
      <c r="K108" s="86"/>
      <c r="L108" s="94"/>
      <c r="M108" s="86"/>
      <c r="N108" s="86"/>
      <c r="O108" s="86"/>
      <c r="P108" s="86"/>
      <c r="Q108" s="94"/>
      <c r="R108" s="86">
        <v>21</v>
      </c>
      <c r="S108" s="86"/>
      <c r="T108" s="86"/>
      <c r="U108" s="95"/>
      <c r="V108" s="94"/>
      <c r="W108" s="86"/>
      <c r="X108" s="86"/>
      <c r="Y108" s="86"/>
      <c r="Z108" s="86">
        <v>17</v>
      </c>
      <c r="AA108" s="94">
        <v>13</v>
      </c>
      <c r="AB108" s="86"/>
      <c r="AC108" s="86"/>
      <c r="AD108" s="86"/>
      <c r="AE108" s="95"/>
      <c r="AF108" s="86"/>
      <c r="AG108" s="86"/>
      <c r="AH108" s="86"/>
      <c r="AI108" s="86"/>
      <c r="AJ108" s="86"/>
      <c r="AK108" s="94"/>
      <c r="AL108" s="86"/>
      <c r="AM108" s="86"/>
      <c r="AN108" s="86"/>
      <c r="AO108" s="95"/>
      <c r="AP108" s="86"/>
      <c r="AQ108" s="86"/>
      <c r="AR108" s="86"/>
      <c r="AS108" s="86"/>
      <c r="AT108" s="86"/>
      <c r="AU108" s="94"/>
      <c r="AV108" s="86"/>
      <c r="AW108" s="86"/>
      <c r="AX108" s="86"/>
      <c r="AY108" s="95"/>
      <c r="AZ108" s="94"/>
      <c r="BA108" s="86"/>
      <c r="BB108" s="86"/>
      <c r="BC108" s="95"/>
      <c r="BD108" s="54">
        <f t="shared" si="7"/>
        <v>3</v>
      </c>
    </row>
    <row r="109" spans="1:56" ht="14.25" customHeight="1" x14ac:dyDescent="0.3">
      <c r="A109" s="93">
        <v>107</v>
      </c>
      <c r="B109" s="19" t="s">
        <v>141</v>
      </c>
      <c r="C109" s="17">
        <f t="shared" si="6"/>
        <v>1</v>
      </c>
      <c r="D109" s="70"/>
      <c r="E109" s="71"/>
      <c r="F109" s="72"/>
      <c r="G109" s="94"/>
      <c r="H109" s="86"/>
      <c r="I109" s="86"/>
      <c r="J109" s="86"/>
      <c r="K109" s="86"/>
      <c r="L109" s="94"/>
      <c r="M109" s="86"/>
      <c r="N109" s="86"/>
      <c r="O109" s="86"/>
      <c r="P109" s="86"/>
      <c r="Q109" s="94"/>
      <c r="R109" s="86"/>
      <c r="S109" s="86"/>
      <c r="T109" s="86"/>
      <c r="U109" s="95"/>
      <c r="V109" s="94"/>
      <c r="W109" s="86"/>
      <c r="X109" s="86"/>
      <c r="Y109" s="86"/>
      <c r="Z109" s="86"/>
      <c r="AA109" s="94"/>
      <c r="AB109" s="86"/>
      <c r="AC109" s="86"/>
      <c r="AD109" s="86"/>
      <c r="AE109" s="95"/>
      <c r="AF109" s="86"/>
      <c r="AG109" s="86"/>
      <c r="AH109" s="86"/>
      <c r="AI109" s="86"/>
      <c r="AJ109" s="86"/>
      <c r="AK109" s="94">
        <v>13</v>
      </c>
      <c r="AL109" s="86"/>
      <c r="AM109" s="86"/>
      <c r="AN109" s="86"/>
      <c r="AO109" s="95"/>
      <c r="AP109" s="86"/>
      <c r="AQ109" s="86"/>
      <c r="AR109" s="86"/>
      <c r="AS109" s="86"/>
      <c r="AT109" s="86"/>
      <c r="AU109" s="94"/>
      <c r="AV109" s="86"/>
      <c r="AW109" s="86"/>
      <c r="AX109" s="86"/>
      <c r="AY109" s="95"/>
      <c r="AZ109" s="94"/>
      <c r="BA109" s="86"/>
      <c r="BB109" s="86"/>
      <c r="BC109" s="95"/>
      <c r="BD109" s="54">
        <f t="shared" si="7"/>
        <v>1</v>
      </c>
    </row>
    <row r="110" spans="1:56" ht="14.25" customHeight="1" x14ac:dyDescent="0.3">
      <c r="A110" s="96">
        <v>108</v>
      </c>
      <c r="B110" s="100" t="s">
        <v>51</v>
      </c>
      <c r="C110" s="101">
        <f t="shared" si="6"/>
        <v>18</v>
      </c>
      <c r="D110" s="58"/>
      <c r="E110" s="59"/>
      <c r="F110" s="60"/>
      <c r="G110" s="98">
        <v>5</v>
      </c>
      <c r="H110" s="97">
        <v>17</v>
      </c>
      <c r="I110" s="97">
        <v>13</v>
      </c>
      <c r="J110" s="97"/>
      <c r="K110" s="97"/>
      <c r="L110" s="98"/>
      <c r="M110" s="97"/>
      <c r="N110" s="97"/>
      <c r="O110" s="97"/>
      <c r="P110" s="97"/>
      <c r="Q110" s="98"/>
      <c r="R110" s="97"/>
      <c r="S110" s="97"/>
      <c r="T110" s="97"/>
      <c r="U110" s="103"/>
      <c r="V110" s="98"/>
      <c r="W110" s="97"/>
      <c r="X110" s="97">
        <v>21</v>
      </c>
      <c r="Y110" s="97"/>
      <c r="Z110" s="97">
        <v>13</v>
      </c>
      <c r="AA110" s="98">
        <v>13</v>
      </c>
      <c r="AB110" s="97"/>
      <c r="AC110" s="97"/>
      <c r="AD110" s="97"/>
      <c r="AE110" s="103"/>
      <c r="AF110" s="97">
        <v>8</v>
      </c>
      <c r="AG110" s="97">
        <v>8</v>
      </c>
      <c r="AH110" s="97"/>
      <c r="AI110" s="97"/>
      <c r="AJ110" s="97"/>
      <c r="AK110" s="98">
        <v>17</v>
      </c>
      <c r="AL110" s="97">
        <v>16</v>
      </c>
      <c r="AM110" s="97">
        <v>7</v>
      </c>
      <c r="AN110" s="97">
        <v>4</v>
      </c>
      <c r="AO110" s="103">
        <v>5</v>
      </c>
      <c r="AP110" s="97">
        <v>5</v>
      </c>
      <c r="AQ110" s="97">
        <v>5</v>
      </c>
      <c r="AR110" s="97">
        <v>9</v>
      </c>
      <c r="AS110" s="97">
        <v>5</v>
      </c>
      <c r="AT110" s="97">
        <v>5</v>
      </c>
      <c r="AU110" s="98"/>
      <c r="AV110" s="97"/>
      <c r="AW110" s="97"/>
      <c r="AX110" s="97"/>
      <c r="AY110" s="103"/>
      <c r="AZ110" s="98"/>
      <c r="BA110" s="97"/>
      <c r="BB110" s="97"/>
      <c r="BC110" s="103"/>
      <c r="BD110" s="54">
        <f t="shared" si="7"/>
        <v>18</v>
      </c>
    </row>
    <row r="111" spans="1:56" ht="14.25" customHeight="1" x14ac:dyDescent="0.3">
      <c r="A111" s="81">
        <v>109</v>
      </c>
      <c r="B111" s="19" t="s">
        <v>67</v>
      </c>
      <c r="C111" s="17">
        <f t="shared" si="6"/>
        <v>18</v>
      </c>
      <c r="D111" s="70"/>
      <c r="E111" s="71"/>
      <c r="F111" s="72"/>
      <c r="G111" s="88"/>
      <c r="H111" s="90"/>
      <c r="I111" s="90">
        <v>17</v>
      </c>
      <c r="J111" s="90">
        <v>17</v>
      </c>
      <c r="K111" s="90">
        <v>19</v>
      </c>
      <c r="L111" s="88"/>
      <c r="M111" s="90">
        <v>15</v>
      </c>
      <c r="N111" s="86">
        <v>21</v>
      </c>
      <c r="O111" s="86">
        <v>11</v>
      </c>
      <c r="P111" s="86">
        <v>15</v>
      </c>
      <c r="Q111" s="94"/>
      <c r="R111" s="86">
        <v>17</v>
      </c>
      <c r="S111" s="86">
        <v>17</v>
      </c>
      <c r="T111" s="86">
        <v>8</v>
      </c>
      <c r="U111" s="95">
        <v>11</v>
      </c>
      <c r="V111" s="94">
        <v>8</v>
      </c>
      <c r="W111" s="86"/>
      <c r="X111" s="86"/>
      <c r="Y111" s="86"/>
      <c r="Z111" s="86"/>
      <c r="AA111" s="94"/>
      <c r="AB111" s="86"/>
      <c r="AC111" s="86"/>
      <c r="AD111" s="86"/>
      <c r="AE111" s="95"/>
      <c r="AF111" s="86"/>
      <c r="AG111" s="86"/>
      <c r="AH111" s="86"/>
      <c r="AI111" s="86">
        <v>11</v>
      </c>
      <c r="AJ111" s="86">
        <v>9</v>
      </c>
      <c r="AK111" s="94">
        <v>9</v>
      </c>
      <c r="AL111" s="86">
        <v>16</v>
      </c>
      <c r="AM111" s="86">
        <v>7</v>
      </c>
      <c r="AN111" s="86"/>
      <c r="AO111" s="95"/>
      <c r="AP111" s="86"/>
      <c r="AQ111" s="86"/>
      <c r="AR111" s="86">
        <v>13</v>
      </c>
      <c r="AS111" s="86"/>
      <c r="AT111" s="86"/>
      <c r="AU111" s="94"/>
      <c r="AV111" s="86"/>
      <c r="AW111" s="86"/>
      <c r="AX111" s="86"/>
      <c r="AY111" s="95"/>
      <c r="AZ111" s="94"/>
      <c r="BA111" s="86"/>
      <c r="BB111" s="86"/>
      <c r="BC111" s="95"/>
      <c r="BD111" s="54">
        <f t="shared" si="7"/>
        <v>18</v>
      </c>
    </row>
    <row r="112" spans="1:56" ht="14.25" customHeight="1" x14ac:dyDescent="0.3">
      <c r="A112" s="93">
        <v>110</v>
      </c>
      <c r="B112" s="19" t="s">
        <v>458</v>
      </c>
      <c r="C112" s="17">
        <f t="shared" si="6"/>
        <v>1</v>
      </c>
      <c r="D112" s="70"/>
      <c r="E112" s="71"/>
      <c r="F112" s="72"/>
      <c r="G112" s="94"/>
      <c r="H112" s="86"/>
      <c r="I112" s="86"/>
      <c r="J112" s="86"/>
      <c r="K112" s="86"/>
      <c r="L112" s="94"/>
      <c r="M112" s="86"/>
      <c r="N112" s="86"/>
      <c r="O112" s="86"/>
      <c r="P112" s="86"/>
      <c r="Q112" s="94"/>
      <c r="R112" s="86"/>
      <c r="S112" s="86"/>
      <c r="T112" s="86">
        <v>25</v>
      </c>
      <c r="U112" s="95"/>
      <c r="V112" s="94"/>
      <c r="W112" s="86"/>
      <c r="X112" s="86"/>
      <c r="Y112" s="86"/>
      <c r="Z112" s="86"/>
      <c r="AA112" s="94"/>
      <c r="AB112" s="86"/>
      <c r="AC112" s="86"/>
      <c r="AD112" s="86"/>
      <c r="AE112" s="95"/>
      <c r="AF112" s="86"/>
      <c r="AG112" s="86"/>
      <c r="AH112" s="86"/>
      <c r="AI112" s="86"/>
      <c r="AJ112" s="86"/>
      <c r="AK112" s="94"/>
      <c r="AL112" s="86"/>
      <c r="AM112" s="86"/>
      <c r="AN112" s="86"/>
      <c r="AO112" s="95"/>
      <c r="AP112" s="86"/>
      <c r="AQ112" s="86"/>
      <c r="AR112" s="86"/>
      <c r="AS112" s="86"/>
      <c r="AT112" s="86"/>
      <c r="AU112" s="94"/>
      <c r="AV112" s="86"/>
      <c r="AW112" s="86"/>
      <c r="AX112" s="86"/>
      <c r="AY112" s="95"/>
      <c r="AZ112" s="94"/>
      <c r="BA112" s="86"/>
      <c r="BB112" s="86"/>
      <c r="BC112" s="95"/>
      <c r="BD112" s="54">
        <f t="shared" si="7"/>
        <v>1</v>
      </c>
    </row>
    <row r="113" spans="1:56" ht="14.25" customHeight="1" x14ac:dyDescent="0.3">
      <c r="A113" s="96">
        <v>111</v>
      </c>
      <c r="B113" s="100" t="s">
        <v>95</v>
      </c>
      <c r="C113" s="101">
        <f t="shared" si="6"/>
        <v>1</v>
      </c>
      <c r="D113" s="58"/>
      <c r="E113" s="59"/>
      <c r="F113" s="60"/>
      <c r="G113" s="98"/>
      <c r="H113" s="97"/>
      <c r="I113" s="97"/>
      <c r="J113" s="97"/>
      <c r="K113" s="97"/>
      <c r="L113" s="98"/>
      <c r="M113" s="97"/>
      <c r="N113" s="97"/>
      <c r="O113" s="97"/>
      <c r="P113" s="97"/>
      <c r="Q113" s="98"/>
      <c r="R113" s="97"/>
      <c r="S113" s="97"/>
      <c r="T113" s="97"/>
      <c r="U113" s="103"/>
      <c r="V113" s="98"/>
      <c r="W113" s="97"/>
      <c r="X113" s="97"/>
      <c r="Y113" s="97"/>
      <c r="Z113" s="97"/>
      <c r="AA113" s="98"/>
      <c r="AB113" s="97"/>
      <c r="AC113" s="97"/>
      <c r="AD113" s="97"/>
      <c r="AE113" s="103"/>
      <c r="AF113" s="97"/>
      <c r="AG113" s="97"/>
      <c r="AH113" s="97"/>
      <c r="AI113" s="97"/>
      <c r="AJ113" s="97"/>
      <c r="AK113" s="98"/>
      <c r="AL113" s="97"/>
      <c r="AM113" s="97"/>
      <c r="AN113" s="97">
        <v>13</v>
      </c>
      <c r="AO113" s="103"/>
      <c r="AP113" s="97"/>
      <c r="AQ113" s="97"/>
      <c r="AR113" s="97"/>
      <c r="AS113" s="97"/>
      <c r="AT113" s="97"/>
      <c r="AU113" s="98"/>
      <c r="AV113" s="97"/>
      <c r="AW113" s="97"/>
      <c r="AX113" s="97"/>
      <c r="AY113" s="103"/>
      <c r="AZ113" s="98"/>
      <c r="BA113" s="97"/>
      <c r="BB113" s="97"/>
      <c r="BC113" s="103"/>
      <c r="BD113" s="54">
        <f t="shared" si="7"/>
        <v>1</v>
      </c>
    </row>
    <row r="114" spans="1:56" ht="14.25" customHeight="1" x14ac:dyDescent="0.3">
      <c r="A114" s="93">
        <v>112</v>
      </c>
      <c r="B114" s="19" t="s">
        <v>122</v>
      </c>
      <c r="C114" s="17">
        <f t="shared" si="6"/>
        <v>2</v>
      </c>
      <c r="D114" s="70"/>
      <c r="E114" s="71"/>
      <c r="F114" s="72"/>
      <c r="G114" s="88"/>
      <c r="H114" s="90"/>
      <c r="I114" s="90"/>
      <c r="J114" s="90"/>
      <c r="K114" s="90"/>
      <c r="L114" s="88"/>
      <c r="M114" s="90"/>
      <c r="N114" s="86"/>
      <c r="O114" s="86"/>
      <c r="P114" s="86"/>
      <c r="Q114" s="94"/>
      <c r="R114" s="86"/>
      <c r="S114" s="86"/>
      <c r="T114" s="86"/>
      <c r="U114" s="95"/>
      <c r="V114" s="94"/>
      <c r="W114" s="86"/>
      <c r="X114" s="86"/>
      <c r="Y114" s="86"/>
      <c r="Z114" s="86"/>
      <c r="AA114" s="94"/>
      <c r="AB114" s="86"/>
      <c r="AC114" s="86"/>
      <c r="AD114" s="86"/>
      <c r="AE114" s="95"/>
      <c r="AF114" s="86"/>
      <c r="AG114" s="86"/>
      <c r="AH114" s="86"/>
      <c r="AI114" s="86"/>
      <c r="AJ114" s="86"/>
      <c r="AK114" s="94">
        <v>13</v>
      </c>
      <c r="AL114" s="86">
        <v>21</v>
      </c>
      <c r="AM114" s="86"/>
      <c r="AN114" s="86"/>
      <c r="AO114" s="95"/>
      <c r="AP114" s="86"/>
      <c r="AQ114" s="86"/>
      <c r="AR114" s="86"/>
      <c r="AS114" s="86"/>
      <c r="AT114" s="86"/>
      <c r="AU114" s="94"/>
      <c r="AV114" s="86"/>
      <c r="AW114" s="86"/>
      <c r="AX114" s="86"/>
      <c r="AY114" s="95"/>
      <c r="AZ114" s="94"/>
      <c r="BA114" s="86"/>
      <c r="BB114" s="86"/>
      <c r="BC114" s="95"/>
      <c r="BD114" s="54">
        <f t="shared" si="7"/>
        <v>2</v>
      </c>
    </row>
    <row r="115" spans="1:56" ht="14.25" customHeight="1" x14ac:dyDescent="0.3">
      <c r="A115" s="93">
        <v>113</v>
      </c>
      <c r="B115" s="19" t="s">
        <v>428</v>
      </c>
      <c r="C115" s="17">
        <f t="shared" si="6"/>
        <v>1</v>
      </c>
      <c r="D115" s="70"/>
      <c r="E115" s="71"/>
      <c r="F115" s="72"/>
      <c r="G115" s="94"/>
      <c r="H115" s="86"/>
      <c r="I115" s="86"/>
      <c r="J115" s="86"/>
      <c r="K115" s="86"/>
      <c r="L115" s="94"/>
      <c r="M115" s="86"/>
      <c r="N115" s="86"/>
      <c r="O115" s="86"/>
      <c r="P115" s="86"/>
      <c r="Q115" s="94"/>
      <c r="R115" s="86"/>
      <c r="S115" s="86"/>
      <c r="T115" s="86"/>
      <c r="U115" s="95"/>
      <c r="V115" s="94">
        <v>13</v>
      </c>
      <c r="W115" s="86"/>
      <c r="X115" s="86"/>
      <c r="Y115" s="86"/>
      <c r="Z115" s="86"/>
      <c r="AA115" s="94"/>
      <c r="AB115" s="86"/>
      <c r="AC115" s="86"/>
      <c r="AD115" s="86"/>
      <c r="AE115" s="95"/>
      <c r="AF115" s="86"/>
      <c r="AG115" s="86"/>
      <c r="AH115" s="86"/>
      <c r="AI115" s="86"/>
      <c r="AJ115" s="86"/>
      <c r="AK115" s="94"/>
      <c r="AL115" s="86"/>
      <c r="AM115" s="86"/>
      <c r="AN115" s="86"/>
      <c r="AO115" s="95"/>
      <c r="AP115" s="86"/>
      <c r="AQ115" s="86"/>
      <c r="AR115" s="86"/>
      <c r="AS115" s="86"/>
      <c r="AT115" s="86"/>
      <c r="AU115" s="94"/>
      <c r="AV115" s="86"/>
      <c r="AW115" s="86"/>
      <c r="AX115" s="86"/>
      <c r="AY115" s="95"/>
      <c r="AZ115" s="94"/>
      <c r="BA115" s="86"/>
      <c r="BB115" s="86"/>
      <c r="BC115" s="95"/>
      <c r="BD115" s="54">
        <f t="shared" si="7"/>
        <v>1</v>
      </c>
    </row>
    <row r="116" spans="1:56" ht="14.25" customHeight="1" x14ac:dyDescent="0.3">
      <c r="A116" s="93">
        <v>114</v>
      </c>
      <c r="B116" s="19" t="s">
        <v>356</v>
      </c>
      <c r="C116" s="17">
        <f t="shared" si="6"/>
        <v>2</v>
      </c>
      <c r="D116" s="70"/>
      <c r="E116" s="71"/>
      <c r="F116" s="72"/>
      <c r="G116" s="94"/>
      <c r="H116" s="86"/>
      <c r="I116" s="86"/>
      <c r="J116" s="86"/>
      <c r="K116" s="86"/>
      <c r="L116" s="94"/>
      <c r="M116" s="86"/>
      <c r="N116" s="86"/>
      <c r="O116" s="86"/>
      <c r="P116" s="86"/>
      <c r="Q116" s="94"/>
      <c r="R116" s="86"/>
      <c r="S116" s="86"/>
      <c r="T116" s="86"/>
      <c r="U116" s="95"/>
      <c r="V116" s="94"/>
      <c r="W116" s="86"/>
      <c r="X116" s="86"/>
      <c r="Y116" s="86">
        <v>25</v>
      </c>
      <c r="Z116" s="86"/>
      <c r="AA116" s="94">
        <v>17</v>
      </c>
      <c r="AB116" s="86"/>
      <c r="AC116" s="86"/>
      <c r="AD116" s="86"/>
      <c r="AE116" s="95"/>
      <c r="AF116" s="86"/>
      <c r="AG116" s="86"/>
      <c r="AH116" s="86"/>
      <c r="AI116" s="86"/>
      <c r="AJ116" s="86"/>
      <c r="AK116" s="94"/>
      <c r="AL116" s="86"/>
      <c r="AM116" s="86"/>
      <c r="AN116" s="86"/>
      <c r="AO116" s="95"/>
      <c r="AP116" s="86"/>
      <c r="AQ116" s="86"/>
      <c r="AR116" s="86"/>
      <c r="AS116" s="86"/>
      <c r="AT116" s="86"/>
      <c r="AU116" s="94"/>
      <c r="AV116" s="86"/>
      <c r="AW116" s="86"/>
      <c r="AX116" s="86"/>
      <c r="AY116" s="95"/>
      <c r="AZ116" s="94"/>
      <c r="BA116" s="86"/>
      <c r="BB116" s="86"/>
      <c r="BC116" s="95"/>
      <c r="BD116" s="54">
        <f t="shared" si="7"/>
        <v>2</v>
      </c>
    </row>
    <row r="117" spans="1:56" ht="14.25" customHeight="1" x14ac:dyDescent="0.3">
      <c r="A117" s="96">
        <v>115</v>
      </c>
      <c r="B117" s="100" t="s">
        <v>145</v>
      </c>
      <c r="C117" s="101">
        <f t="shared" si="6"/>
        <v>1</v>
      </c>
      <c r="D117" s="58"/>
      <c r="E117" s="59"/>
      <c r="F117" s="60"/>
      <c r="G117" s="98"/>
      <c r="H117" s="97"/>
      <c r="I117" s="97"/>
      <c r="J117" s="97"/>
      <c r="K117" s="97"/>
      <c r="L117" s="98"/>
      <c r="M117" s="97"/>
      <c r="N117" s="97"/>
      <c r="O117" s="97"/>
      <c r="P117" s="97"/>
      <c r="Q117" s="98"/>
      <c r="R117" s="97"/>
      <c r="S117" s="97"/>
      <c r="T117" s="97"/>
      <c r="U117" s="103"/>
      <c r="V117" s="98"/>
      <c r="W117" s="97"/>
      <c r="X117" s="97"/>
      <c r="Y117" s="97"/>
      <c r="Z117" s="97"/>
      <c r="AA117" s="98"/>
      <c r="AB117" s="97"/>
      <c r="AC117" s="97"/>
      <c r="AD117" s="97"/>
      <c r="AE117" s="103"/>
      <c r="AF117" s="97"/>
      <c r="AG117" s="97"/>
      <c r="AH117" s="97"/>
      <c r="AI117" s="97"/>
      <c r="AJ117" s="97"/>
      <c r="AK117" s="98">
        <v>17</v>
      </c>
      <c r="AL117" s="97"/>
      <c r="AM117" s="97"/>
      <c r="AN117" s="97"/>
      <c r="AO117" s="103"/>
      <c r="AP117" s="97"/>
      <c r="AQ117" s="97"/>
      <c r="AR117" s="97"/>
      <c r="AS117" s="97"/>
      <c r="AT117" s="97"/>
      <c r="AU117" s="98"/>
      <c r="AV117" s="97"/>
      <c r="AW117" s="97"/>
      <c r="AX117" s="97"/>
      <c r="AY117" s="103"/>
      <c r="AZ117" s="98"/>
      <c r="BA117" s="97"/>
      <c r="BB117" s="97"/>
      <c r="BC117" s="103"/>
      <c r="BD117" s="54">
        <f t="shared" si="7"/>
        <v>1</v>
      </c>
    </row>
    <row r="118" spans="1:56" ht="14.25" customHeight="1" x14ac:dyDescent="0.3">
      <c r="G118" s="17">
        <f t="shared" ref="G118:AL118" si="8">COUNT(G3:G117)</f>
        <v>23</v>
      </c>
      <c r="H118" s="17">
        <f t="shared" si="8"/>
        <v>21</v>
      </c>
      <c r="I118" s="17">
        <f t="shared" si="8"/>
        <v>21</v>
      </c>
      <c r="J118" s="17">
        <f t="shared" si="8"/>
        <v>21</v>
      </c>
      <c r="K118" s="17">
        <f t="shared" si="8"/>
        <v>22</v>
      </c>
      <c r="L118" s="17">
        <f t="shared" si="8"/>
        <v>24</v>
      </c>
      <c r="M118" s="17">
        <f t="shared" si="8"/>
        <v>29</v>
      </c>
      <c r="N118" s="17">
        <f t="shared" si="8"/>
        <v>32</v>
      </c>
      <c r="O118" s="17">
        <f t="shared" si="8"/>
        <v>32</v>
      </c>
      <c r="P118" s="17">
        <f t="shared" si="8"/>
        <v>31</v>
      </c>
      <c r="Q118" s="17">
        <f t="shared" si="8"/>
        <v>24</v>
      </c>
      <c r="R118" s="17">
        <f t="shared" si="8"/>
        <v>24</v>
      </c>
      <c r="S118" s="17">
        <f t="shared" si="8"/>
        <v>25</v>
      </c>
      <c r="T118" s="17">
        <f t="shared" si="8"/>
        <v>28</v>
      </c>
      <c r="U118" s="17">
        <f t="shared" si="8"/>
        <v>28</v>
      </c>
      <c r="V118" s="17">
        <f t="shared" si="8"/>
        <v>26</v>
      </c>
      <c r="W118" s="17">
        <f t="shared" si="8"/>
        <v>28</v>
      </c>
      <c r="X118" s="17">
        <f t="shared" si="8"/>
        <v>25</v>
      </c>
      <c r="Y118" s="17">
        <f t="shared" si="8"/>
        <v>25</v>
      </c>
      <c r="Z118" s="17">
        <f t="shared" si="8"/>
        <v>21</v>
      </c>
      <c r="AA118" s="17">
        <f t="shared" si="8"/>
        <v>19</v>
      </c>
      <c r="AB118" s="17">
        <f t="shared" si="8"/>
        <v>12</v>
      </c>
      <c r="AC118" s="17">
        <f t="shared" si="8"/>
        <v>12</v>
      </c>
      <c r="AD118" s="17">
        <f t="shared" si="8"/>
        <v>12</v>
      </c>
      <c r="AE118" s="17">
        <f t="shared" si="8"/>
        <v>10</v>
      </c>
      <c r="AF118" s="17">
        <f t="shared" si="8"/>
        <v>9</v>
      </c>
      <c r="AG118" s="17">
        <f t="shared" si="8"/>
        <v>10</v>
      </c>
      <c r="AH118" s="17">
        <f t="shared" si="8"/>
        <v>10</v>
      </c>
      <c r="AI118" s="17">
        <f t="shared" si="8"/>
        <v>11</v>
      </c>
      <c r="AJ118" s="17">
        <f t="shared" si="8"/>
        <v>10</v>
      </c>
      <c r="AK118" s="17">
        <f t="shared" si="8"/>
        <v>23</v>
      </c>
      <c r="AL118" s="17">
        <f t="shared" si="8"/>
        <v>27</v>
      </c>
      <c r="AM118" s="17">
        <f t="shared" ref="AM118:BR118" si="9">COUNT(AM3:AM117)</f>
        <v>28</v>
      </c>
      <c r="AN118" s="17">
        <f t="shared" si="9"/>
        <v>18</v>
      </c>
      <c r="AO118" s="17">
        <f t="shared" si="9"/>
        <v>17</v>
      </c>
      <c r="AP118" s="17">
        <f t="shared" si="9"/>
        <v>16</v>
      </c>
      <c r="AQ118" s="17">
        <f t="shared" si="9"/>
        <v>19</v>
      </c>
      <c r="AR118" s="17">
        <f t="shared" si="9"/>
        <v>17</v>
      </c>
      <c r="AS118" s="17">
        <f t="shared" si="9"/>
        <v>15</v>
      </c>
      <c r="AT118" s="17">
        <f t="shared" si="9"/>
        <v>11</v>
      </c>
      <c r="AU118" s="17">
        <f t="shared" si="9"/>
        <v>16</v>
      </c>
      <c r="AV118" s="17">
        <f t="shared" si="9"/>
        <v>3</v>
      </c>
      <c r="AW118" s="17">
        <f t="shared" si="9"/>
        <v>3</v>
      </c>
      <c r="AX118" s="17">
        <f t="shared" si="9"/>
        <v>3</v>
      </c>
      <c r="AY118" s="17">
        <f t="shared" si="9"/>
        <v>3</v>
      </c>
      <c r="AZ118" s="17">
        <f t="shared" si="9"/>
        <v>3</v>
      </c>
      <c r="BA118" s="17">
        <f t="shared" si="9"/>
        <v>3</v>
      </c>
      <c r="BB118" s="17">
        <f t="shared" si="9"/>
        <v>3</v>
      </c>
      <c r="BC118" s="17">
        <f t="shared" si="9"/>
        <v>3</v>
      </c>
    </row>
    <row r="398" spans="7:9" ht="15.6" x14ac:dyDescent="0.3">
      <c r="G398" s="19"/>
      <c r="H398" s="19"/>
      <c r="I398" s="19"/>
    </row>
    <row r="399" spans="7:9" ht="15.6" x14ac:dyDescent="0.3">
      <c r="G399" s="19"/>
      <c r="H399" s="19"/>
      <c r="I399" s="19"/>
    </row>
    <row r="401" spans="7:9" ht="15.6" x14ac:dyDescent="0.3">
      <c r="G401" s="19"/>
      <c r="H401" s="19"/>
      <c r="I401" s="19"/>
    </row>
    <row r="402" spans="7:9" ht="15.6" x14ac:dyDescent="0.3">
      <c r="G402" s="19" t="s">
        <v>51</v>
      </c>
      <c r="H402" s="19" t="s">
        <v>51</v>
      </c>
      <c r="I402" s="19" t="s">
        <v>51</v>
      </c>
    </row>
    <row r="404" spans="7:9" ht="15.6" x14ac:dyDescent="0.3">
      <c r="G404" s="19"/>
      <c r="H404" s="19"/>
      <c r="I404" s="19"/>
    </row>
    <row r="405" spans="7:9" ht="15.6" x14ac:dyDescent="0.3">
      <c r="G405" s="19"/>
      <c r="H405" s="19"/>
      <c r="I405" s="19"/>
    </row>
    <row r="1048576" ht="12.75" customHeight="1" x14ac:dyDescent="0.3"/>
  </sheetData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L403"/>
  <sheetViews>
    <sheetView zoomScaleNormal="100" workbookViewId="0"/>
  </sheetViews>
  <sheetFormatPr defaultColWidth="9" defaultRowHeight="15" customHeight="1" x14ac:dyDescent="0.3"/>
  <cols>
    <col min="1" max="1" width="3.5" style="3" customWidth="1"/>
    <col min="2" max="2" width="21.59765625" style="3" customWidth="1"/>
    <col min="3" max="3" width="21.69921875" style="2" customWidth="1"/>
    <col min="4" max="4" width="14.8984375" style="3" customWidth="1"/>
    <col min="5" max="5" width="14.3984375" style="3" customWidth="1"/>
    <col min="6" max="6" width="7.59765625" style="1" customWidth="1"/>
    <col min="7" max="7" width="26.69921875" style="3" customWidth="1"/>
    <col min="8" max="8" width="29.59765625" style="3" customWidth="1"/>
    <col min="9" max="9" width="27.796875" style="3" customWidth="1"/>
    <col min="10" max="10" width="27.296875" style="3" customWidth="1"/>
    <col min="11" max="11" width="16.59765625" style="3" customWidth="1"/>
    <col min="12" max="12" width="15.5" style="3" customWidth="1"/>
    <col min="13" max="16384" width="9" style="3"/>
  </cols>
  <sheetData>
    <row r="1" spans="2:12" x14ac:dyDescent="0.3">
      <c r="B1" s="19" t="s">
        <v>2169</v>
      </c>
    </row>
    <row r="2" spans="2:12" x14ac:dyDescent="0.3">
      <c r="B2" s="20" t="s">
        <v>2170</v>
      </c>
      <c r="C2" s="20" t="s">
        <v>2171</v>
      </c>
      <c r="D2" s="19" t="s">
        <v>2172</v>
      </c>
      <c r="E2" s="19" t="s">
        <v>2173</v>
      </c>
      <c r="F2" s="17" t="s">
        <v>2174</v>
      </c>
      <c r="G2" s="20" t="s">
        <v>2175</v>
      </c>
      <c r="H2" s="20" t="s">
        <v>2176</v>
      </c>
      <c r="I2" s="19" t="s">
        <v>2177</v>
      </c>
      <c r="J2" s="19" t="s">
        <v>2178</v>
      </c>
      <c r="K2" s="20" t="s">
        <v>2179</v>
      </c>
      <c r="L2" s="20" t="s">
        <v>2180</v>
      </c>
    </row>
    <row r="3" spans="2:12" x14ac:dyDescent="0.3">
      <c r="B3" s="2" t="s">
        <v>2181</v>
      </c>
      <c r="C3" s="104" t="s">
        <v>2182</v>
      </c>
      <c r="D3" s="19"/>
      <c r="E3" s="19"/>
      <c r="F3" s="17"/>
      <c r="G3" s="2" t="s">
        <v>2183</v>
      </c>
      <c r="H3" s="2" t="s">
        <v>2184</v>
      </c>
    </row>
    <row r="4" spans="2:12" x14ac:dyDescent="0.3">
      <c r="B4" s="3" t="s">
        <v>2185</v>
      </c>
      <c r="C4" s="104" t="s">
        <v>2186</v>
      </c>
      <c r="D4" s="3" t="s">
        <v>2187</v>
      </c>
      <c r="E4" s="105" t="s">
        <v>2188</v>
      </c>
      <c r="G4" s="3" t="s">
        <v>2189</v>
      </c>
      <c r="H4" s="2" t="s">
        <v>2183</v>
      </c>
      <c r="I4" s="3" t="s">
        <v>2190</v>
      </c>
      <c r="J4" s="3" t="s">
        <v>2191</v>
      </c>
    </row>
    <row r="5" spans="2:12" x14ac:dyDescent="0.3">
      <c r="B5" s="3" t="s">
        <v>2192</v>
      </c>
      <c r="C5" s="104" t="s">
        <v>2193</v>
      </c>
      <c r="D5" s="3" t="s">
        <v>2194</v>
      </c>
      <c r="E5" s="3" t="s">
        <v>2195</v>
      </c>
      <c r="F5" s="1">
        <v>93</v>
      </c>
      <c r="G5" s="3" t="s">
        <v>2196</v>
      </c>
      <c r="H5" s="3" t="s">
        <v>2197</v>
      </c>
      <c r="I5" s="3" t="s">
        <v>2198</v>
      </c>
      <c r="J5" s="3" t="s">
        <v>2199</v>
      </c>
    </row>
    <row r="6" spans="2:12" x14ac:dyDescent="0.3">
      <c r="B6" s="3" t="s">
        <v>2200</v>
      </c>
      <c r="C6" s="104" t="s">
        <v>2201</v>
      </c>
      <c r="D6" s="3" t="s">
        <v>2202</v>
      </c>
      <c r="E6" s="3" t="s">
        <v>2203</v>
      </c>
      <c r="G6" s="3" t="s">
        <v>2204</v>
      </c>
      <c r="H6" s="3" t="s">
        <v>2205</v>
      </c>
      <c r="I6" s="3" t="s">
        <v>2206</v>
      </c>
      <c r="J6" s="3" t="s">
        <v>2207</v>
      </c>
    </row>
    <row r="7" spans="2:12" x14ac:dyDescent="0.3">
      <c r="B7" s="3" t="s">
        <v>2208</v>
      </c>
      <c r="C7" s="104" t="s">
        <v>2209</v>
      </c>
      <c r="D7" s="3" t="s">
        <v>2210</v>
      </c>
      <c r="E7" s="3" t="s">
        <v>2211</v>
      </c>
      <c r="G7" s="3" t="s">
        <v>2212</v>
      </c>
      <c r="H7" s="3" t="s">
        <v>2205</v>
      </c>
      <c r="I7" s="3" t="s">
        <v>2213</v>
      </c>
      <c r="J7" s="3" t="s">
        <v>2214</v>
      </c>
    </row>
    <row r="8" spans="2:12" x14ac:dyDescent="0.3">
      <c r="B8" s="3" t="s">
        <v>2215</v>
      </c>
      <c r="C8" s="104" t="s">
        <v>2216</v>
      </c>
      <c r="D8" s="3" t="s">
        <v>2217</v>
      </c>
      <c r="E8" s="3" t="s">
        <v>2218</v>
      </c>
      <c r="F8" s="1">
        <v>125</v>
      </c>
      <c r="G8" s="3" t="s">
        <v>2219</v>
      </c>
      <c r="H8" s="3" t="s">
        <v>2205</v>
      </c>
      <c r="I8" s="3" t="s">
        <v>2220</v>
      </c>
      <c r="J8" s="3" t="s">
        <v>2221</v>
      </c>
    </row>
    <row r="9" spans="2:12" x14ac:dyDescent="0.3">
      <c r="B9" s="3" t="s">
        <v>2222</v>
      </c>
      <c r="C9" s="104" t="s">
        <v>2223</v>
      </c>
      <c r="D9" s="3" t="s">
        <v>2224</v>
      </c>
      <c r="E9" s="106" t="s">
        <v>2225</v>
      </c>
      <c r="F9" s="1">
        <v>105</v>
      </c>
      <c r="G9" s="3" t="s">
        <v>2226</v>
      </c>
      <c r="H9" s="3" t="s">
        <v>2227</v>
      </c>
      <c r="I9" s="3" t="s">
        <v>2228</v>
      </c>
      <c r="J9" s="3" t="s">
        <v>2229</v>
      </c>
    </row>
    <row r="10" spans="2:12" x14ac:dyDescent="0.3">
      <c r="B10" s="3" t="s">
        <v>2230</v>
      </c>
      <c r="C10" s="104" t="s">
        <v>2231</v>
      </c>
      <c r="D10" s="3" t="s">
        <v>2232</v>
      </c>
      <c r="E10" s="107" t="s">
        <v>2233</v>
      </c>
      <c r="F10" s="1">
        <v>280</v>
      </c>
      <c r="G10" s="3" t="s">
        <v>2234</v>
      </c>
      <c r="H10" s="3" t="s">
        <v>2235</v>
      </c>
      <c r="I10" s="3" t="s">
        <v>2236</v>
      </c>
      <c r="J10" s="3" t="s">
        <v>2237</v>
      </c>
    </row>
    <row r="11" spans="2:12" x14ac:dyDescent="0.3">
      <c r="B11" s="3" t="s">
        <v>2238</v>
      </c>
      <c r="C11" s="104" t="s">
        <v>2239</v>
      </c>
      <c r="D11" s="3" t="s">
        <v>2240</v>
      </c>
      <c r="E11" s="3" t="s">
        <v>2241</v>
      </c>
      <c r="F11" s="1">
        <v>200</v>
      </c>
      <c r="G11" s="3" t="s">
        <v>2234</v>
      </c>
      <c r="H11" s="3" t="s">
        <v>2242</v>
      </c>
      <c r="I11" s="3" t="s">
        <v>2243</v>
      </c>
      <c r="J11" s="3" t="s">
        <v>2244</v>
      </c>
    </row>
    <row r="12" spans="2:12" x14ac:dyDescent="0.3">
      <c r="B12" s="3" t="s">
        <v>2245</v>
      </c>
      <c r="C12" s="104" t="s">
        <v>2246</v>
      </c>
      <c r="D12" s="3" t="s">
        <v>2247</v>
      </c>
      <c r="E12" s="3" t="s">
        <v>2248</v>
      </c>
      <c r="F12" s="1">
        <v>260</v>
      </c>
      <c r="G12" s="3" t="s">
        <v>2249</v>
      </c>
      <c r="H12" s="3" t="s">
        <v>2250</v>
      </c>
      <c r="I12" s="3" t="s">
        <v>2251</v>
      </c>
      <c r="J12" s="3" t="s">
        <v>2252</v>
      </c>
    </row>
    <row r="13" spans="2:12" x14ac:dyDescent="0.3">
      <c r="B13" s="3" t="s">
        <v>2253</v>
      </c>
      <c r="C13" s="104" t="s">
        <v>2254</v>
      </c>
      <c r="D13" s="3" t="s">
        <v>2255</v>
      </c>
      <c r="E13" s="108" t="s">
        <v>2256</v>
      </c>
      <c r="F13" s="1">
        <v>150</v>
      </c>
      <c r="G13" s="3" t="s">
        <v>2257</v>
      </c>
      <c r="H13" s="3" t="s">
        <v>2258</v>
      </c>
      <c r="I13" s="3" t="s">
        <v>2259</v>
      </c>
      <c r="J13" s="3" t="s">
        <v>2260</v>
      </c>
    </row>
    <row r="14" spans="2:12" x14ac:dyDescent="0.3">
      <c r="B14" s="3" t="s">
        <v>2261</v>
      </c>
      <c r="C14" s="104" t="s">
        <v>2262</v>
      </c>
      <c r="D14" s="3" t="s">
        <v>2263</v>
      </c>
      <c r="E14" s="3" t="s">
        <v>2264</v>
      </c>
      <c r="F14" s="1">
        <v>160</v>
      </c>
      <c r="G14" s="3" t="s">
        <v>2265</v>
      </c>
      <c r="H14" s="3" t="s">
        <v>2266</v>
      </c>
      <c r="I14" s="3" t="s">
        <v>2267</v>
      </c>
      <c r="J14" s="3" t="s">
        <v>2268</v>
      </c>
    </row>
    <row r="15" spans="2:12" x14ac:dyDescent="0.3">
      <c r="B15" s="3" t="s">
        <v>2269</v>
      </c>
      <c r="C15" s="104" t="s">
        <v>2270</v>
      </c>
      <c r="D15" s="3" t="s">
        <v>2271</v>
      </c>
      <c r="E15" s="3" t="s">
        <v>2272</v>
      </c>
      <c r="F15" s="1">
        <v>1000</v>
      </c>
      <c r="G15" s="3" t="s">
        <v>2273</v>
      </c>
      <c r="H15" s="3" t="s">
        <v>2274</v>
      </c>
      <c r="I15" s="3" t="s">
        <v>2275</v>
      </c>
      <c r="J15" s="3" t="s">
        <v>2276</v>
      </c>
    </row>
    <row r="16" spans="2:12" x14ac:dyDescent="0.3">
      <c r="B16" s="3" t="s">
        <v>2277</v>
      </c>
      <c r="C16" s="104" t="s">
        <v>2278</v>
      </c>
      <c r="D16" s="3" t="s">
        <v>2279</v>
      </c>
      <c r="E16" s="3" t="s">
        <v>2280</v>
      </c>
      <c r="F16" s="1">
        <v>111</v>
      </c>
      <c r="G16" s="3" t="s">
        <v>2265</v>
      </c>
      <c r="H16" s="3" t="s">
        <v>2274</v>
      </c>
      <c r="I16" s="3" t="s">
        <v>2281</v>
      </c>
      <c r="J16" s="3" t="s">
        <v>2282</v>
      </c>
    </row>
    <row r="17" spans="2:10" x14ac:dyDescent="0.3">
      <c r="B17" s="3" t="s">
        <v>2283</v>
      </c>
      <c r="C17" s="104" t="s">
        <v>2284</v>
      </c>
      <c r="D17" s="3" t="s">
        <v>2285</v>
      </c>
      <c r="E17" s="3" t="s">
        <v>2286</v>
      </c>
      <c r="F17" s="1">
        <v>1502</v>
      </c>
      <c r="G17" s="3" t="s">
        <v>2287</v>
      </c>
      <c r="H17" s="3" t="s">
        <v>2288</v>
      </c>
      <c r="I17" s="3" t="s">
        <v>2289</v>
      </c>
      <c r="J17" s="3" t="s">
        <v>2290</v>
      </c>
    </row>
    <row r="18" spans="2:10" x14ac:dyDescent="0.3">
      <c r="B18" s="3" t="s">
        <v>2291</v>
      </c>
      <c r="C18" s="104" t="s">
        <v>2292</v>
      </c>
      <c r="D18" s="3" t="s">
        <v>2293</v>
      </c>
      <c r="E18" s="108">
        <v>300230</v>
      </c>
      <c r="F18" s="1">
        <v>665</v>
      </c>
      <c r="G18" s="3" t="s">
        <v>2294</v>
      </c>
      <c r="H18" s="3" t="s">
        <v>2295</v>
      </c>
      <c r="I18" s="3" t="s">
        <v>2296</v>
      </c>
      <c r="J18" s="3" t="s">
        <v>2297</v>
      </c>
    </row>
    <row r="19" spans="2:10" x14ac:dyDescent="0.3">
      <c r="B19" s="3" t="s">
        <v>2298</v>
      </c>
      <c r="C19" s="104" t="s">
        <v>2299</v>
      </c>
      <c r="D19" s="3" t="s">
        <v>2300</v>
      </c>
      <c r="E19" s="3" t="s">
        <v>2301</v>
      </c>
      <c r="F19" s="1">
        <v>328</v>
      </c>
      <c r="G19" s="3" t="s">
        <v>2302</v>
      </c>
      <c r="H19" s="3" t="s">
        <v>2303</v>
      </c>
      <c r="I19" s="3" t="s">
        <v>2304</v>
      </c>
      <c r="J19" s="3" t="s">
        <v>2305</v>
      </c>
    </row>
    <row r="20" spans="2:10" x14ac:dyDescent="0.3">
      <c r="B20" s="3" t="s">
        <v>2306</v>
      </c>
      <c r="C20" s="104" t="s">
        <v>2307</v>
      </c>
      <c r="D20" s="3" t="s">
        <v>2308</v>
      </c>
      <c r="E20" s="3" t="s">
        <v>2309</v>
      </c>
      <c r="F20" s="1">
        <v>2175</v>
      </c>
      <c r="G20" s="3" t="s">
        <v>2310</v>
      </c>
      <c r="H20" s="3" t="s">
        <v>2311</v>
      </c>
      <c r="I20" s="3" t="s">
        <v>2312</v>
      </c>
      <c r="J20" s="3" t="s">
        <v>2313</v>
      </c>
    </row>
    <row r="21" spans="2:10" x14ac:dyDescent="0.3">
      <c r="B21" s="3" t="s">
        <v>2314</v>
      </c>
      <c r="C21" s="104" t="s">
        <v>2315</v>
      </c>
      <c r="D21" s="109" t="s">
        <v>2316</v>
      </c>
      <c r="E21" s="109" t="s">
        <v>2317</v>
      </c>
      <c r="F21" s="1">
        <v>3643</v>
      </c>
      <c r="G21" s="3" t="s">
        <v>2318</v>
      </c>
      <c r="H21" s="3" t="s">
        <v>2319</v>
      </c>
      <c r="I21" s="3" t="s">
        <v>2320</v>
      </c>
      <c r="J21" s="3" t="s">
        <v>2321</v>
      </c>
    </row>
    <row r="22" spans="2:10" x14ac:dyDescent="0.3">
      <c r="B22" s="3" t="s">
        <v>2322</v>
      </c>
      <c r="C22" s="104" t="s">
        <v>2323</v>
      </c>
      <c r="D22" s="109" t="s">
        <v>2324</v>
      </c>
      <c r="E22" s="109" t="s">
        <v>2325</v>
      </c>
      <c r="F22" s="1">
        <v>4304</v>
      </c>
      <c r="G22" s="3" t="s">
        <v>2326</v>
      </c>
      <c r="H22" s="3" t="s">
        <v>2327</v>
      </c>
      <c r="I22" s="3" t="s">
        <v>2328</v>
      </c>
      <c r="J22" s="3" t="s">
        <v>2329</v>
      </c>
    </row>
    <row r="23" spans="2:10" x14ac:dyDescent="0.3">
      <c r="B23" s="3" t="s">
        <v>2330</v>
      </c>
      <c r="C23" s="104" t="s">
        <v>2331</v>
      </c>
      <c r="D23" s="109" t="s">
        <v>2332</v>
      </c>
      <c r="E23" s="109" t="s">
        <v>2333</v>
      </c>
      <c r="F23" s="1">
        <v>2652</v>
      </c>
      <c r="G23" s="3" t="s">
        <v>2334</v>
      </c>
      <c r="H23" s="3" t="s">
        <v>2335</v>
      </c>
      <c r="I23" s="3" t="s">
        <v>2336</v>
      </c>
      <c r="J23" s="3" t="s">
        <v>2337</v>
      </c>
    </row>
    <row r="24" spans="2:10" x14ac:dyDescent="0.3">
      <c r="B24" s="3" t="s">
        <v>2338</v>
      </c>
      <c r="C24" s="104" t="s">
        <v>2339</v>
      </c>
      <c r="D24" s="109" t="s">
        <v>2340</v>
      </c>
      <c r="E24" s="109" t="s">
        <v>2341</v>
      </c>
      <c r="F24" s="1">
        <v>3112</v>
      </c>
      <c r="G24" s="3" t="s">
        <v>2342</v>
      </c>
      <c r="H24" s="3" t="s">
        <v>2343</v>
      </c>
      <c r="I24" s="3" t="s">
        <v>2344</v>
      </c>
      <c r="J24" s="3" t="s">
        <v>2345</v>
      </c>
    </row>
    <row r="25" spans="2:10" x14ac:dyDescent="0.3">
      <c r="B25" s="3" t="s">
        <v>2346</v>
      </c>
      <c r="C25" s="104" t="s">
        <v>2347</v>
      </c>
      <c r="D25" s="109" t="s">
        <v>2348</v>
      </c>
      <c r="E25" s="109" t="s">
        <v>2349</v>
      </c>
      <c r="F25" s="1">
        <v>2114</v>
      </c>
      <c r="G25" s="3" t="s">
        <v>2350</v>
      </c>
      <c r="H25" s="3" t="s">
        <v>2351</v>
      </c>
      <c r="I25" s="3" t="s">
        <v>2352</v>
      </c>
      <c r="J25" s="3" t="s">
        <v>2353</v>
      </c>
    </row>
    <row r="26" spans="2:10" x14ac:dyDescent="0.3">
      <c r="B26" s="3" t="s">
        <v>2354</v>
      </c>
      <c r="C26" s="2" t="s">
        <v>2355</v>
      </c>
      <c r="D26" s="109" t="s">
        <v>2356</v>
      </c>
      <c r="E26" s="109" t="s">
        <v>2357</v>
      </c>
      <c r="F26" s="1">
        <v>1380</v>
      </c>
      <c r="G26" s="3" t="s">
        <v>2358</v>
      </c>
      <c r="H26" s="3" t="s">
        <v>2359</v>
      </c>
      <c r="I26" s="3" t="s">
        <v>2360</v>
      </c>
      <c r="J26" s="3" t="s">
        <v>2361</v>
      </c>
    </row>
    <row r="27" spans="2:10" x14ac:dyDescent="0.3">
      <c r="B27" s="3" t="s">
        <v>2362</v>
      </c>
      <c r="C27" s="2" t="s">
        <v>2363</v>
      </c>
      <c r="D27" s="109" t="s">
        <v>2364</v>
      </c>
      <c r="E27" s="109" t="s">
        <v>2365</v>
      </c>
      <c r="F27" s="1">
        <v>2612</v>
      </c>
      <c r="G27" s="3" t="s">
        <v>2366</v>
      </c>
      <c r="H27" s="3" t="s">
        <v>2367</v>
      </c>
      <c r="I27" s="3" t="s">
        <v>2368</v>
      </c>
      <c r="J27" s="3" t="s">
        <v>2369</v>
      </c>
    </row>
    <row r="28" spans="2:10" x14ac:dyDescent="0.3">
      <c r="B28" s="3" t="s">
        <v>2370</v>
      </c>
      <c r="C28" s="2" t="s">
        <v>2371</v>
      </c>
      <c r="D28" s="109" t="s">
        <v>2372</v>
      </c>
      <c r="E28" s="109" t="s">
        <v>2373</v>
      </c>
      <c r="F28" s="1">
        <v>1452</v>
      </c>
      <c r="G28" s="3" t="s">
        <v>2374</v>
      </c>
      <c r="H28" s="3" t="s">
        <v>2375</v>
      </c>
      <c r="I28" s="3" t="s">
        <v>2376</v>
      </c>
      <c r="J28" s="3" t="s">
        <v>2377</v>
      </c>
    </row>
    <row r="29" spans="2:10" x14ac:dyDescent="0.3">
      <c r="B29" s="3" t="s">
        <v>2378</v>
      </c>
      <c r="C29" s="2" t="s">
        <v>2379</v>
      </c>
      <c r="D29" s="109" t="s">
        <v>2380</v>
      </c>
      <c r="E29" s="109" t="s">
        <v>2381</v>
      </c>
      <c r="F29" s="1">
        <v>1500</v>
      </c>
      <c r="G29" s="3" t="s">
        <v>2382</v>
      </c>
      <c r="H29" s="3" t="s">
        <v>2383</v>
      </c>
      <c r="I29" s="3" t="s">
        <v>2384</v>
      </c>
      <c r="J29" s="3" t="s">
        <v>2385</v>
      </c>
    </row>
    <row r="30" spans="2:10" x14ac:dyDescent="0.3">
      <c r="B30" s="3" t="s">
        <v>2386</v>
      </c>
      <c r="C30" s="2" t="s">
        <v>2387</v>
      </c>
      <c r="D30" s="109" t="s">
        <v>2388</v>
      </c>
      <c r="E30" s="109" t="s">
        <v>2389</v>
      </c>
      <c r="F30" s="1">
        <v>1380</v>
      </c>
      <c r="G30" s="3" t="s">
        <v>2390</v>
      </c>
      <c r="H30" s="3" t="s">
        <v>2391</v>
      </c>
      <c r="I30" s="3" t="s">
        <v>2392</v>
      </c>
      <c r="J30" s="3" t="s">
        <v>2393</v>
      </c>
    </row>
    <row r="31" spans="2:10" x14ac:dyDescent="0.3">
      <c r="B31" s="3" t="s">
        <v>2394</v>
      </c>
      <c r="C31" s="2" t="s">
        <v>2395</v>
      </c>
      <c r="D31" s="109" t="s">
        <v>2396</v>
      </c>
      <c r="E31" s="109" t="s">
        <v>2397</v>
      </c>
      <c r="F31" s="1">
        <v>1068</v>
      </c>
      <c r="G31" s="3" t="s">
        <v>2398</v>
      </c>
      <c r="H31" s="3" t="s">
        <v>2399</v>
      </c>
      <c r="I31" s="3" t="s">
        <v>2400</v>
      </c>
      <c r="J31" s="3" t="s">
        <v>2401</v>
      </c>
    </row>
    <row r="32" spans="2:10" x14ac:dyDescent="0.3">
      <c r="B32" s="3" t="s">
        <v>2402</v>
      </c>
      <c r="C32" s="2" t="s">
        <v>2403</v>
      </c>
      <c r="D32" s="109" t="s">
        <v>2404</v>
      </c>
      <c r="E32" s="109" t="s">
        <v>2405</v>
      </c>
      <c r="F32" s="1">
        <v>1839</v>
      </c>
      <c r="G32" s="3" t="s">
        <v>2406</v>
      </c>
      <c r="H32" s="3" t="s">
        <v>2407</v>
      </c>
      <c r="I32" s="3" t="s">
        <v>2408</v>
      </c>
      <c r="J32" s="3" t="s">
        <v>2409</v>
      </c>
    </row>
    <row r="33" spans="2:12" x14ac:dyDescent="0.3">
      <c r="B33" s="3" t="s">
        <v>2410</v>
      </c>
      <c r="C33" s="2" t="s">
        <v>2411</v>
      </c>
      <c r="D33" s="109" t="s">
        <v>2412</v>
      </c>
      <c r="E33" s="109" t="s">
        <v>2413</v>
      </c>
      <c r="F33" s="1">
        <v>2170</v>
      </c>
      <c r="G33" s="3" t="s">
        <v>2414</v>
      </c>
      <c r="H33" s="3" t="s">
        <v>2407</v>
      </c>
      <c r="I33" s="3" t="s">
        <v>2415</v>
      </c>
      <c r="J33" s="3" t="s">
        <v>2416</v>
      </c>
    </row>
    <row r="34" spans="2:12" x14ac:dyDescent="0.3">
      <c r="B34" s="3" t="s">
        <v>2417</v>
      </c>
      <c r="C34" s="2" t="s">
        <v>2418</v>
      </c>
      <c r="D34" s="109" t="s">
        <v>2419</v>
      </c>
      <c r="E34" s="109" t="s">
        <v>2420</v>
      </c>
      <c r="F34" s="1">
        <v>1423</v>
      </c>
      <c r="G34" s="3" t="s">
        <v>2421</v>
      </c>
      <c r="H34" s="3" t="s">
        <v>2422</v>
      </c>
      <c r="I34" s="3" t="s">
        <v>2423</v>
      </c>
      <c r="J34" s="3" t="s">
        <v>2424</v>
      </c>
    </row>
    <row r="35" spans="2:12" x14ac:dyDescent="0.3">
      <c r="B35" s="3" t="s">
        <v>2425</v>
      </c>
      <c r="C35" s="2" t="s">
        <v>2426</v>
      </c>
      <c r="D35" s="109" t="s">
        <v>2427</v>
      </c>
      <c r="E35" s="109" t="s">
        <v>2428</v>
      </c>
      <c r="F35" s="1">
        <v>2071</v>
      </c>
      <c r="G35" s="3" t="s">
        <v>2429</v>
      </c>
      <c r="H35" s="3" t="s">
        <v>2430</v>
      </c>
      <c r="I35" s="3" t="s">
        <v>2431</v>
      </c>
      <c r="J35" s="3" t="s">
        <v>2432</v>
      </c>
    </row>
    <row r="36" spans="2:12" x14ac:dyDescent="0.3">
      <c r="B36" s="3" t="s">
        <v>2433</v>
      </c>
      <c r="C36" s="2" t="s">
        <v>2434</v>
      </c>
      <c r="D36" s="109" t="s">
        <v>2435</v>
      </c>
      <c r="E36" s="109" t="s">
        <v>2436</v>
      </c>
      <c r="F36" s="1">
        <v>1032</v>
      </c>
      <c r="G36" s="3" t="s">
        <v>2437</v>
      </c>
      <c r="H36" s="3" t="s">
        <v>2438</v>
      </c>
      <c r="I36" s="3" t="s">
        <v>2439</v>
      </c>
      <c r="J36" s="3" t="s">
        <v>2440</v>
      </c>
      <c r="K36" s="3" t="s">
        <v>959</v>
      </c>
      <c r="L36" s="3" t="s">
        <v>2441</v>
      </c>
    </row>
    <row r="37" spans="2:12" x14ac:dyDescent="0.3">
      <c r="B37" s="3" t="s">
        <v>2442</v>
      </c>
      <c r="C37" s="2" t="s">
        <v>2443</v>
      </c>
      <c r="D37" s="109" t="s">
        <v>2444</v>
      </c>
      <c r="E37" s="110" t="s">
        <v>2445</v>
      </c>
      <c r="F37" s="1">
        <v>1016</v>
      </c>
      <c r="G37" s="3" t="s">
        <v>2446</v>
      </c>
      <c r="H37" s="3" t="s">
        <v>2447</v>
      </c>
      <c r="I37" s="3" t="s">
        <v>2448</v>
      </c>
      <c r="J37" s="3" t="s">
        <v>2449</v>
      </c>
      <c r="K37" s="3" t="s">
        <v>2450</v>
      </c>
      <c r="L37" s="3" t="s">
        <v>2451</v>
      </c>
    </row>
    <row r="38" spans="2:12" x14ac:dyDescent="0.3">
      <c r="B38" s="3" t="s">
        <v>2452</v>
      </c>
      <c r="C38" s="2" t="s">
        <v>2453</v>
      </c>
      <c r="D38" s="109" t="s">
        <v>2454</v>
      </c>
      <c r="E38" s="109" t="s">
        <v>2455</v>
      </c>
      <c r="F38" s="1">
        <v>1909</v>
      </c>
      <c r="G38" s="3" t="s">
        <v>2456</v>
      </c>
      <c r="H38" s="3" t="s">
        <v>2457</v>
      </c>
      <c r="I38" s="3" t="s">
        <v>2458</v>
      </c>
      <c r="J38" s="3" t="s">
        <v>2459</v>
      </c>
      <c r="K38" s="3" t="s">
        <v>2460</v>
      </c>
      <c r="L38" s="3" t="s">
        <v>2461</v>
      </c>
    </row>
    <row r="39" spans="2:12" x14ac:dyDescent="0.3">
      <c r="B39" s="3" t="s">
        <v>2462</v>
      </c>
      <c r="C39" s="2" t="s">
        <v>2463</v>
      </c>
      <c r="D39" s="109" t="s">
        <v>2464</v>
      </c>
      <c r="E39" s="109" t="s">
        <v>2465</v>
      </c>
      <c r="F39" s="1">
        <v>1013</v>
      </c>
      <c r="G39" s="3" t="s">
        <v>2466</v>
      </c>
      <c r="H39" s="3" t="s">
        <v>2467</v>
      </c>
      <c r="I39" s="3" t="s">
        <v>2468</v>
      </c>
      <c r="J39" s="3" t="s">
        <v>2469</v>
      </c>
      <c r="K39" s="3" t="s">
        <v>2470</v>
      </c>
      <c r="L39" s="3" t="s">
        <v>2471</v>
      </c>
    </row>
    <row r="40" spans="2:12" x14ac:dyDescent="0.3">
      <c r="B40" s="3" t="s">
        <v>2472</v>
      </c>
      <c r="C40" s="2" t="s">
        <v>2473</v>
      </c>
      <c r="D40" s="109" t="s">
        <v>2474</v>
      </c>
      <c r="E40" s="109" t="s">
        <v>2475</v>
      </c>
      <c r="F40" s="1">
        <v>1682</v>
      </c>
      <c r="G40" s="3" t="s">
        <v>2466</v>
      </c>
      <c r="H40" s="3" t="s">
        <v>2476</v>
      </c>
      <c r="I40" s="3" t="s">
        <v>2477</v>
      </c>
      <c r="J40" s="3" t="s">
        <v>2478</v>
      </c>
      <c r="K40" s="3" t="s">
        <v>2479</v>
      </c>
      <c r="L40" s="3" t="s">
        <v>2480</v>
      </c>
    </row>
    <row r="41" spans="2:12" x14ac:dyDescent="0.3">
      <c r="B41" s="3" t="s">
        <v>2481</v>
      </c>
      <c r="C41" s="2" t="s">
        <v>2482</v>
      </c>
      <c r="D41" s="109" t="s">
        <v>2483</v>
      </c>
      <c r="E41" s="109" t="s">
        <v>2484</v>
      </c>
      <c r="F41" s="1">
        <v>869</v>
      </c>
      <c r="G41" s="3" t="s">
        <v>2485</v>
      </c>
      <c r="H41" s="3" t="s">
        <v>2486</v>
      </c>
      <c r="I41" s="3" t="s">
        <v>2487</v>
      </c>
      <c r="J41" s="3" t="s">
        <v>2488</v>
      </c>
      <c r="K41" s="3" t="s">
        <v>2489</v>
      </c>
      <c r="L41" s="3" t="s">
        <v>994</v>
      </c>
    </row>
    <row r="42" spans="2:12" x14ac:dyDescent="0.3">
      <c r="B42" s="3" t="s">
        <v>2490</v>
      </c>
      <c r="C42" s="2" t="s">
        <v>2491</v>
      </c>
      <c r="D42" s="104" t="s">
        <v>2492</v>
      </c>
      <c r="E42" s="104" t="s">
        <v>2493</v>
      </c>
      <c r="F42" s="1">
        <v>1615</v>
      </c>
      <c r="G42" s="3" t="s">
        <v>2494</v>
      </c>
      <c r="H42" s="3" t="s">
        <v>2495</v>
      </c>
      <c r="I42" s="3" t="s">
        <v>2496</v>
      </c>
      <c r="J42" s="3" t="s">
        <v>2497</v>
      </c>
      <c r="K42" s="3" t="s">
        <v>2498</v>
      </c>
      <c r="L42" s="3" t="s">
        <v>2499</v>
      </c>
    </row>
    <row r="43" spans="2:12" x14ac:dyDescent="0.3">
      <c r="B43" s="3" t="s">
        <v>2500</v>
      </c>
      <c r="C43" s="2" t="s">
        <v>2501</v>
      </c>
      <c r="D43" s="104" t="s">
        <v>2502</v>
      </c>
      <c r="E43" s="104" t="s">
        <v>2503</v>
      </c>
      <c r="F43" s="1">
        <v>1348</v>
      </c>
      <c r="G43" s="3" t="s">
        <v>2504</v>
      </c>
      <c r="H43" s="3" t="s">
        <v>2505</v>
      </c>
      <c r="I43" s="3" t="s">
        <v>2506</v>
      </c>
      <c r="J43" s="3" t="s">
        <v>2507</v>
      </c>
      <c r="K43" s="3" t="s">
        <v>2508</v>
      </c>
      <c r="L43" s="3" t="s">
        <v>2461</v>
      </c>
    </row>
    <row r="44" spans="2:12" x14ac:dyDescent="0.3">
      <c r="B44" s="3" t="s">
        <v>2509</v>
      </c>
      <c r="C44" s="2" t="s">
        <v>2510</v>
      </c>
      <c r="D44" s="104" t="s">
        <v>2511</v>
      </c>
      <c r="E44" s="104" t="s">
        <v>2512</v>
      </c>
      <c r="F44" s="1">
        <v>1064</v>
      </c>
      <c r="G44" s="3" t="s">
        <v>2513</v>
      </c>
      <c r="H44" s="3" t="s">
        <v>2514</v>
      </c>
      <c r="I44" s="3" t="s">
        <v>2515</v>
      </c>
      <c r="J44" s="3" t="s">
        <v>2516</v>
      </c>
      <c r="K44" s="3" t="s">
        <v>2517</v>
      </c>
      <c r="L44" s="3" t="s">
        <v>2518</v>
      </c>
    </row>
    <row r="45" spans="2:12" x14ac:dyDescent="0.3">
      <c r="B45" s="2" t="s">
        <v>2519</v>
      </c>
      <c r="C45" s="2" t="s">
        <v>2520</v>
      </c>
      <c r="D45" s="104" t="s">
        <v>2521</v>
      </c>
      <c r="E45" s="104" t="s">
        <v>2522</v>
      </c>
      <c r="F45" s="1">
        <v>1054</v>
      </c>
      <c r="G45" s="3" t="s">
        <v>2523</v>
      </c>
      <c r="H45" s="3" t="s">
        <v>2524</v>
      </c>
      <c r="I45" s="3" t="s">
        <v>2525</v>
      </c>
      <c r="J45" s="3" t="s">
        <v>2526</v>
      </c>
      <c r="K45" s="3" t="s">
        <v>2527</v>
      </c>
      <c r="L45" s="3" t="s">
        <v>2528</v>
      </c>
    </row>
    <row r="46" spans="2:12" x14ac:dyDescent="0.3">
      <c r="B46" s="2" t="s">
        <v>2529</v>
      </c>
      <c r="C46" s="2" t="s">
        <v>2530</v>
      </c>
      <c r="D46" s="104" t="s">
        <v>2531</v>
      </c>
      <c r="E46" s="104" t="s">
        <v>2532</v>
      </c>
      <c r="F46" s="1">
        <v>942</v>
      </c>
      <c r="G46" s="3" t="s">
        <v>2533</v>
      </c>
      <c r="H46" s="3" t="s">
        <v>2534</v>
      </c>
      <c r="I46" s="3" t="s">
        <v>2535</v>
      </c>
      <c r="J46" s="3" t="s">
        <v>2536</v>
      </c>
      <c r="K46" s="3" t="s">
        <v>2537</v>
      </c>
      <c r="L46" s="3" t="s">
        <v>2538</v>
      </c>
    </row>
    <row r="47" spans="2:12" x14ac:dyDescent="0.3">
      <c r="B47" s="2" t="s">
        <v>2539</v>
      </c>
      <c r="C47" s="104" t="s">
        <v>2540</v>
      </c>
      <c r="D47" s="104" t="s">
        <v>2541</v>
      </c>
      <c r="E47" s="104" t="s">
        <v>2542</v>
      </c>
      <c r="F47" s="1">
        <v>856</v>
      </c>
      <c r="G47" s="3" t="s">
        <v>2543</v>
      </c>
      <c r="H47" s="3" t="s">
        <v>2544</v>
      </c>
      <c r="I47" s="3" t="s">
        <v>2545</v>
      </c>
      <c r="J47" s="3" t="s">
        <v>2546</v>
      </c>
    </row>
    <row r="48" spans="2:12" x14ac:dyDescent="0.3">
      <c r="B48" s="2" t="s">
        <v>2547</v>
      </c>
      <c r="C48" s="2" t="s">
        <v>2548</v>
      </c>
      <c r="D48" s="104" t="s">
        <v>2549</v>
      </c>
      <c r="E48" s="104" t="s">
        <v>2550</v>
      </c>
      <c r="F48" s="1">
        <v>1262</v>
      </c>
      <c r="G48" s="3" t="s">
        <v>2551</v>
      </c>
      <c r="H48" s="3" t="s">
        <v>2552</v>
      </c>
      <c r="I48" s="3" t="s">
        <v>2553</v>
      </c>
      <c r="J48" s="3" t="s">
        <v>2554</v>
      </c>
    </row>
    <row r="49" spans="2:11" x14ac:dyDescent="0.3">
      <c r="B49" s="2" t="s">
        <v>2555</v>
      </c>
      <c r="C49" s="2" t="s">
        <v>2556</v>
      </c>
      <c r="D49" s="104" t="s">
        <v>2557</v>
      </c>
      <c r="E49" s="104" t="s">
        <v>2558</v>
      </c>
      <c r="F49" s="1">
        <v>1422</v>
      </c>
      <c r="G49" s="3" t="s">
        <v>2559</v>
      </c>
      <c r="H49" s="3" t="s">
        <v>2560</v>
      </c>
      <c r="I49" s="3" t="s">
        <v>2561</v>
      </c>
      <c r="J49" s="3" t="s">
        <v>2562</v>
      </c>
      <c r="K49" s="1"/>
    </row>
    <row r="50" spans="2:11" x14ac:dyDescent="0.3">
      <c r="B50" s="2" t="s">
        <v>2563</v>
      </c>
      <c r="C50" s="2" t="s">
        <v>2564</v>
      </c>
      <c r="D50" s="104" t="s">
        <v>2565</v>
      </c>
      <c r="E50" s="104" t="s">
        <v>2566</v>
      </c>
      <c r="F50" s="1">
        <v>1545</v>
      </c>
      <c r="G50" s="3" t="s">
        <v>2567</v>
      </c>
      <c r="H50" s="3" t="s">
        <v>2568</v>
      </c>
      <c r="I50" s="3" t="s">
        <v>2569</v>
      </c>
      <c r="J50" s="3" t="s">
        <v>2570</v>
      </c>
      <c r="K50" s="1"/>
    </row>
    <row r="51" spans="2:11" x14ac:dyDescent="0.3">
      <c r="B51" s="2" t="s">
        <v>2571</v>
      </c>
      <c r="D51" s="109"/>
      <c r="E51" s="109"/>
      <c r="F51" s="30"/>
      <c r="G51" s="30"/>
    </row>
    <row r="52" spans="2:11" x14ac:dyDescent="0.3">
      <c r="C52" s="111"/>
      <c r="D52" s="109"/>
      <c r="E52" s="109"/>
    </row>
    <row r="53" spans="2:11" x14ac:dyDescent="0.3">
      <c r="D53" s="109"/>
      <c r="E53" s="109"/>
    </row>
    <row r="54" spans="2:11" x14ac:dyDescent="0.3">
      <c r="D54" s="109"/>
      <c r="E54" s="109"/>
    </row>
    <row r="55" spans="2:11" x14ac:dyDescent="0.3">
      <c r="D55" s="109"/>
      <c r="E55" s="109"/>
    </row>
    <row r="56" spans="2:11" x14ac:dyDescent="0.3">
      <c r="D56" s="109"/>
      <c r="E56" s="109"/>
    </row>
    <row r="57" spans="2:11" x14ac:dyDescent="0.3">
      <c r="D57" s="109"/>
      <c r="E57" s="109"/>
    </row>
    <row r="58" spans="2:11" x14ac:dyDescent="0.3">
      <c r="D58" s="109"/>
      <c r="E58" s="109"/>
    </row>
    <row r="59" spans="2:11" x14ac:dyDescent="0.3">
      <c r="D59" s="109"/>
      <c r="E59" s="109"/>
    </row>
    <row r="60" spans="2:11" x14ac:dyDescent="0.3">
      <c r="D60" s="109"/>
      <c r="E60" s="109"/>
    </row>
    <row r="61" spans="2:11" x14ac:dyDescent="0.3">
      <c r="D61" s="109"/>
      <c r="E61" s="109"/>
    </row>
    <row r="62" spans="2:11" x14ac:dyDescent="0.3">
      <c r="D62" s="109"/>
      <c r="E62" s="109"/>
    </row>
    <row r="87" x14ac:dyDescent="0.3"/>
    <row r="88" x14ac:dyDescent="0.3"/>
    <row r="89" x14ac:dyDescent="0.3"/>
    <row r="90" x14ac:dyDescent="0.3"/>
    <row r="91" x14ac:dyDescent="0.3"/>
    <row r="92" x14ac:dyDescent="0.3"/>
    <row r="93" x14ac:dyDescent="0.3"/>
    <row r="94" x14ac:dyDescent="0.3"/>
    <row r="95" x14ac:dyDescent="0.3"/>
    <row r="96" x14ac:dyDescent="0.3"/>
    <row r="97" x14ac:dyDescent="0.3"/>
    <row r="98" x14ac:dyDescent="0.3"/>
    <row r="99" x14ac:dyDescent="0.3"/>
    <row r="100" x14ac:dyDescent="0.3"/>
    <row r="101" x14ac:dyDescent="0.3"/>
    <row r="102" x14ac:dyDescent="0.3"/>
    <row r="103" x14ac:dyDescent="0.3"/>
    <row r="104" x14ac:dyDescent="0.3"/>
    <row r="105" x14ac:dyDescent="0.3"/>
    <row r="106" x14ac:dyDescent="0.3"/>
    <row r="107" x14ac:dyDescent="0.3"/>
    <row r="108" x14ac:dyDescent="0.3"/>
    <row r="109" x14ac:dyDescent="0.3"/>
    <row r="110" x14ac:dyDescent="0.3"/>
    <row r="111" x14ac:dyDescent="0.3"/>
    <row r="112" x14ac:dyDescent="0.3"/>
    <row r="113" x14ac:dyDescent="0.3"/>
    <row r="114" x14ac:dyDescent="0.3"/>
    <row r="115" x14ac:dyDescent="0.3"/>
    <row r="116" x14ac:dyDescent="0.3"/>
    <row r="117" x14ac:dyDescent="0.3"/>
    <row r="118" x14ac:dyDescent="0.3"/>
    <row r="119" x14ac:dyDescent="0.3"/>
    <row r="120" x14ac:dyDescent="0.3"/>
    <row r="121" x14ac:dyDescent="0.3"/>
    <row r="122" x14ac:dyDescent="0.3"/>
    <row r="123" x14ac:dyDescent="0.3"/>
    <row r="124" x14ac:dyDescent="0.3"/>
    <row r="125" x14ac:dyDescent="0.3"/>
    <row r="126" x14ac:dyDescent="0.3"/>
    <row r="127" x14ac:dyDescent="0.3"/>
    <row r="128" x14ac:dyDescent="0.3"/>
    <row r="129" x14ac:dyDescent="0.3"/>
    <row r="130" x14ac:dyDescent="0.3"/>
    <row r="131" x14ac:dyDescent="0.3"/>
    <row r="132" x14ac:dyDescent="0.3"/>
    <row r="133" x14ac:dyDescent="0.3"/>
    <row r="134" x14ac:dyDescent="0.3"/>
    <row r="135" x14ac:dyDescent="0.3"/>
    <row r="136" x14ac:dyDescent="0.3"/>
    <row r="137" x14ac:dyDescent="0.3"/>
    <row r="138" x14ac:dyDescent="0.3"/>
    <row r="139" x14ac:dyDescent="0.3"/>
    <row r="140" x14ac:dyDescent="0.3"/>
    <row r="141" x14ac:dyDescent="0.3"/>
    <row r="142" x14ac:dyDescent="0.3"/>
    <row r="143" x14ac:dyDescent="0.3"/>
    <row r="144" x14ac:dyDescent="0.3"/>
    <row r="145" x14ac:dyDescent="0.3"/>
    <row r="146" x14ac:dyDescent="0.3"/>
    <row r="147" x14ac:dyDescent="0.3"/>
    <row r="148" x14ac:dyDescent="0.3"/>
    <row r="149" x14ac:dyDescent="0.3"/>
    <row r="150" x14ac:dyDescent="0.3"/>
    <row r="151" x14ac:dyDescent="0.3"/>
    <row r="152" x14ac:dyDescent="0.3"/>
    <row r="153" x14ac:dyDescent="0.3"/>
    <row r="154" x14ac:dyDescent="0.3"/>
    <row r="155" x14ac:dyDescent="0.3"/>
    <row r="156" x14ac:dyDescent="0.3"/>
    <row r="157" x14ac:dyDescent="0.3"/>
    <row r="158" x14ac:dyDescent="0.3"/>
    <row r="159" x14ac:dyDescent="0.3"/>
    <row r="160" x14ac:dyDescent="0.3"/>
    <row r="161" x14ac:dyDescent="0.3"/>
    <row r="162" x14ac:dyDescent="0.3"/>
    <row r="163" x14ac:dyDescent="0.3"/>
    <row r="164" x14ac:dyDescent="0.3"/>
    <row r="165" x14ac:dyDescent="0.3"/>
    <row r="166" x14ac:dyDescent="0.3"/>
    <row r="167" x14ac:dyDescent="0.3"/>
    <row r="168" x14ac:dyDescent="0.3"/>
    <row r="169" x14ac:dyDescent="0.3"/>
    <row r="170" x14ac:dyDescent="0.3"/>
    <row r="171" x14ac:dyDescent="0.3"/>
    <row r="397" spans="2:2" x14ac:dyDescent="0.3">
      <c r="B397" s="19"/>
    </row>
    <row r="403" spans="7:7" x14ac:dyDescent="0.3">
      <c r="G403" s="3" t="s">
        <v>51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1180"/>
  <sheetViews>
    <sheetView zoomScaleNormal="100" workbookViewId="0">
      <selection activeCell="A2" sqref="A2"/>
    </sheetView>
  </sheetViews>
  <sheetFormatPr defaultColWidth="20.3984375" defaultRowHeight="14.25" customHeight="1" x14ac:dyDescent="0.25"/>
  <cols>
    <col min="1" max="1" width="22.19921875" style="29" customWidth="1"/>
    <col min="2" max="2" width="23.3984375" style="29" customWidth="1"/>
    <col min="3" max="3" width="21.59765625" style="29" customWidth="1"/>
    <col min="4" max="4" width="8.3984375" style="29" customWidth="1"/>
    <col min="5" max="5" width="12.59765625" style="29" customWidth="1"/>
    <col min="6" max="6" width="0.3984375" style="29" customWidth="1"/>
    <col min="7" max="9" width="3.59765625" style="29" customWidth="1"/>
    <col min="10" max="10" width="4.59765625" style="29" customWidth="1"/>
    <col min="11" max="12" width="4.59765625" style="112" customWidth="1"/>
    <col min="13" max="16" width="3.59765625" style="112" customWidth="1"/>
    <col min="17" max="20" width="5.59765625" style="112" customWidth="1"/>
    <col min="21" max="21" width="5.59765625" style="113" customWidth="1"/>
    <col min="22" max="22" width="7.796875" style="29" customWidth="1"/>
    <col min="23" max="23" width="20.3984375" style="112"/>
    <col min="24" max="24" width="7.5" style="29" customWidth="1"/>
    <col min="25" max="16384" width="20.3984375" style="29"/>
  </cols>
  <sheetData>
    <row r="1" spans="1:24" s="3" customFormat="1" ht="15.6" x14ac:dyDescent="0.3">
      <c r="A1" s="114" t="s">
        <v>2169</v>
      </c>
      <c r="B1" s="114" t="s">
        <v>2572</v>
      </c>
      <c r="C1" s="115"/>
      <c r="D1" s="116"/>
      <c r="E1" s="117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8"/>
      <c r="R1" s="118"/>
      <c r="S1" s="118"/>
      <c r="T1" s="118"/>
      <c r="U1" s="118"/>
      <c r="V1" s="115"/>
      <c r="W1" s="116"/>
      <c r="X1" s="115"/>
    </row>
    <row r="2" spans="1:24" s="3" customFormat="1" ht="15.6" x14ac:dyDescent="0.3">
      <c r="A2" s="119"/>
      <c r="B2" s="120"/>
      <c r="C2" s="121"/>
      <c r="D2" s="122"/>
      <c r="E2" s="123"/>
      <c r="G2" s="122"/>
      <c r="H2" s="121"/>
      <c r="I2" s="121"/>
      <c r="J2" s="121"/>
      <c r="K2" s="121"/>
      <c r="L2" s="121"/>
      <c r="M2" s="121"/>
      <c r="N2" s="121"/>
      <c r="O2" s="121"/>
      <c r="P2" s="121"/>
      <c r="Q2" s="124"/>
      <c r="R2" s="124"/>
      <c r="S2" s="124"/>
      <c r="T2" s="124"/>
      <c r="U2" s="124"/>
      <c r="V2" s="121"/>
      <c r="W2" s="122"/>
      <c r="X2" s="121"/>
    </row>
    <row r="3" spans="1:24" s="3" customFormat="1" ht="15.6" x14ac:dyDescent="0.3">
      <c r="A3" s="125"/>
      <c r="B3" s="126" t="s">
        <v>2573</v>
      </c>
      <c r="C3" s="127" t="s">
        <v>2574</v>
      </c>
      <c r="D3" s="128" t="s">
        <v>2575</v>
      </c>
      <c r="E3" s="129" t="s">
        <v>2576</v>
      </c>
      <c r="G3" s="130" t="s">
        <v>2577</v>
      </c>
      <c r="H3" s="103" t="s">
        <v>2578</v>
      </c>
      <c r="I3" s="103" t="s">
        <v>2139</v>
      </c>
      <c r="J3" s="131" t="s">
        <v>2579</v>
      </c>
      <c r="K3" s="98" t="s">
        <v>2580</v>
      </c>
      <c r="L3" s="98" t="s">
        <v>2581</v>
      </c>
      <c r="M3" s="130" t="s">
        <v>2582</v>
      </c>
      <c r="N3" s="130" t="s">
        <v>2138</v>
      </c>
      <c r="O3" s="103" t="s">
        <v>2583</v>
      </c>
      <c r="P3" s="130" t="s">
        <v>2578</v>
      </c>
      <c r="Q3" s="132" t="s">
        <v>2584</v>
      </c>
      <c r="R3" s="132">
        <v>1</v>
      </c>
      <c r="S3" s="132">
        <v>2</v>
      </c>
      <c r="T3" s="132">
        <v>3</v>
      </c>
      <c r="U3" s="132" t="s">
        <v>2585</v>
      </c>
      <c r="V3" s="131" t="s">
        <v>2586</v>
      </c>
      <c r="W3" s="133" t="s">
        <v>2587</v>
      </c>
      <c r="X3" s="133" t="s">
        <v>2588</v>
      </c>
    </row>
    <row r="4" spans="1:24" s="3" customFormat="1" ht="15.6" x14ac:dyDescent="0.3">
      <c r="A4" s="134" t="s">
        <v>2589</v>
      </c>
      <c r="B4" s="135" t="s">
        <v>2590</v>
      </c>
      <c r="C4" s="136" t="s">
        <v>2182</v>
      </c>
      <c r="D4" s="137" t="s">
        <v>2591</v>
      </c>
      <c r="E4" s="138" t="s">
        <v>2592</v>
      </c>
      <c r="G4" s="139">
        <v>1</v>
      </c>
      <c r="H4" s="140"/>
      <c r="I4" s="140"/>
      <c r="J4" s="140" t="s">
        <v>2583</v>
      </c>
      <c r="K4" s="140"/>
      <c r="L4" s="140"/>
      <c r="M4" s="140">
        <v>1</v>
      </c>
      <c r="N4" s="139"/>
      <c r="O4" s="141"/>
      <c r="P4" s="139"/>
      <c r="Q4" s="142"/>
      <c r="R4" s="142"/>
      <c r="S4" s="142"/>
      <c r="T4" s="142"/>
      <c r="U4" s="142"/>
      <c r="V4" s="143"/>
      <c r="W4" s="137" t="s">
        <v>2593</v>
      </c>
      <c r="X4" s="139"/>
    </row>
    <row r="5" spans="1:24" s="3" customFormat="1" ht="15.6" x14ac:dyDescent="0.3">
      <c r="A5" s="134" t="s">
        <v>2594</v>
      </c>
      <c r="B5" s="135" t="s">
        <v>2590</v>
      </c>
      <c r="C5" s="136" t="s">
        <v>2182</v>
      </c>
      <c r="D5" s="137" t="s">
        <v>2591</v>
      </c>
      <c r="E5" s="138" t="s">
        <v>2595</v>
      </c>
      <c r="G5" s="139">
        <v>1</v>
      </c>
      <c r="H5" s="140"/>
      <c r="I5" s="140"/>
      <c r="J5" s="140" t="s">
        <v>2596</v>
      </c>
      <c r="K5" s="140"/>
      <c r="L5" s="140"/>
      <c r="M5" s="140">
        <v>1</v>
      </c>
      <c r="N5" s="139"/>
      <c r="O5" s="141"/>
      <c r="P5" s="139"/>
      <c r="Q5" s="142"/>
      <c r="R5" s="142"/>
      <c r="S5" s="142"/>
      <c r="T5" s="142"/>
      <c r="U5" s="142"/>
      <c r="V5" s="143"/>
      <c r="W5" s="137" t="s">
        <v>2593</v>
      </c>
      <c r="X5" s="139"/>
    </row>
    <row r="6" spans="1:24" s="3" customFormat="1" ht="15.6" x14ac:dyDescent="0.3">
      <c r="A6" s="134" t="s">
        <v>2597</v>
      </c>
      <c r="B6" s="135" t="s">
        <v>2590</v>
      </c>
      <c r="C6" s="136" t="s">
        <v>2182</v>
      </c>
      <c r="D6" s="137" t="s">
        <v>2591</v>
      </c>
      <c r="E6" s="138" t="s">
        <v>2598</v>
      </c>
      <c r="G6" s="139">
        <v>1</v>
      </c>
      <c r="H6" s="140"/>
      <c r="I6" s="140"/>
      <c r="J6" s="140" t="s">
        <v>2599</v>
      </c>
      <c r="K6" s="140"/>
      <c r="L6" s="140"/>
      <c r="M6" s="140">
        <v>1</v>
      </c>
      <c r="N6" s="139"/>
      <c r="O6" s="141"/>
      <c r="P6" s="139"/>
      <c r="Q6" s="142"/>
      <c r="R6" s="142"/>
      <c r="S6" s="142"/>
      <c r="T6" s="142"/>
      <c r="U6" s="142"/>
      <c r="V6" s="143"/>
      <c r="W6" s="137" t="s">
        <v>2593</v>
      </c>
      <c r="X6" s="139"/>
    </row>
    <row r="7" spans="1:24" s="3" customFormat="1" ht="15.6" x14ac:dyDescent="0.3">
      <c r="A7" s="134" t="s">
        <v>2600</v>
      </c>
      <c r="B7" s="135" t="s">
        <v>2590</v>
      </c>
      <c r="C7" s="136" t="s">
        <v>2182</v>
      </c>
      <c r="D7" s="137" t="s">
        <v>2591</v>
      </c>
      <c r="E7" s="138" t="s">
        <v>2592</v>
      </c>
      <c r="G7" s="139">
        <v>1</v>
      </c>
      <c r="H7" s="140"/>
      <c r="I7" s="140"/>
      <c r="J7" s="140" t="s">
        <v>2601</v>
      </c>
      <c r="K7" s="140"/>
      <c r="L7" s="140"/>
      <c r="M7" s="140">
        <v>1</v>
      </c>
      <c r="N7" s="139"/>
      <c r="O7" s="141"/>
      <c r="P7" s="139"/>
      <c r="Q7" s="142"/>
      <c r="R7" s="142"/>
      <c r="S7" s="142"/>
      <c r="T7" s="142"/>
      <c r="U7" s="142"/>
      <c r="V7" s="143"/>
      <c r="W7" s="137" t="s">
        <v>2593</v>
      </c>
      <c r="X7" s="139"/>
    </row>
    <row r="8" spans="1:24" s="3" customFormat="1" ht="15.6" x14ac:dyDescent="0.3">
      <c r="A8" s="134" t="s">
        <v>2602</v>
      </c>
      <c r="B8" s="135" t="s">
        <v>2590</v>
      </c>
      <c r="C8" s="136" t="s">
        <v>2182</v>
      </c>
      <c r="D8" s="137" t="s">
        <v>2591</v>
      </c>
      <c r="E8" s="138" t="s">
        <v>2603</v>
      </c>
      <c r="G8" s="139">
        <v>1</v>
      </c>
      <c r="H8" s="140"/>
      <c r="I8" s="140"/>
      <c r="J8" s="140" t="s">
        <v>2604</v>
      </c>
      <c r="K8" s="140"/>
      <c r="L8" s="140"/>
      <c r="M8" s="140">
        <v>1</v>
      </c>
      <c r="N8" s="139"/>
      <c r="O8" s="141"/>
      <c r="P8" s="139"/>
      <c r="Q8" s="142"/>
      <c r="R8" s="142"/>
      <c r="S8" s="142"/>
      <c r="T8" s="142"/>
      <c r="U8" s="142"/>
      <c r="V8" s="143"/>
      <c r="W8" s="137" t="s">
        <v>2593</v>
      </c>
      <c r="X8" s="139"/>
    </row>
    <row r="9" spans="1:24" s="3" customFormat="1" ht="15.6" x14ac:dyDescent="0.3">
      <c r="A9" s="134" t="s">
        <v>2605</v>
      </c>
      <c r="B9" s="135" t="s">
        <v>2590</v>
      </c>
      <c r="C9" s="136" t="s">
        <v>2182</v>
      </c>
      <c r="D9" s="137" t="s">
        <v>2591</v>
      </c>
      <c r="E9" s="138" t="s">
        <v>2606</v>
      </c>
      <c r="G9" s="139">
        <v>1</v>
      </c>
      <c r="H9" s="140"/>
      <c r="I9" s="140"/>
      <c r="J9" s="140" t="s">
        <v>2607</v>
      </c>
      <c r="K9" s="140"/>
      <c r="L9" s="140"/>
      <c r="M9" s="140">
        <v>1</v>
      </c>
      <c r="N9" s="139"/>
      <c r="O9" s="141"/>
      <c r="P9" s="139"/>
      <c r="Q9" s="142"/>
      <c r="R9" s="142"/>
      <c r="S9" s="142"/>
      <c r="T9" s="142"/>
      <c r="U9" s="142"/>
      <c r="V9" s="143"/>
      <c r="W9" s="137" t="s">
        <v>2593</v>
      </c>
      <c r="X9" s="139"/>
    </row>
    <row r="10" spans="1:24" s="3" customFormat="1" ht="15.6" x14ac:dyDescent="0.3">
      <c r="A10" s="134" t="s">
        <v>2608</v>
      </c>
      <c r="B10" s="135" t="s">
        <v>2590</v>
      </c>
      <c r="C10" s="136" t="s">
        <v>2182</v>
      </c>
      <c r="D10" s="137" t="s">
        <v>2591</v>
      </c>
      <c r="E10" s="138" t="s">
        <v>44</v>
      </c>
      <c r="G10" s="139">
        <v>1</v>
      </c>
      <c r="H10" s="140"/>
      <c r="I10" s="140"/>
      <c r="J10" s="140" t="s">
        <v>2609</v>
      </c>
      <c r="K10" s="140"/>
      <c r="L10" s="140"/>
      <c r="M10" s="140">
        <v>1</v>
      </c>
      <c r="N10" s="139"/>
      <c r="O10" s="141"/>
      <c r="P10" s="139"/>
      <c r="Q10" s="142"/>
      <c r="R10" s="142"/>
      <c r="S10" s="142"/>
      <c r="T10" s="142"/>
      <c r="U10" s="142"/>
      <c r="V10" s="143"/>
      <c r="W10" s="137" t="s">
        <v>2593</v>
      </c>
      <c r="X10" s="139"/>
    </row>
    <row r="11" spans="1:24" s="3" customFormat="1" ht="15.6" x14ac:dyDescent="0.3">
      <c r="A11" s="134" t="s">
        <v>2610</v>
      </c>
      <c r="B11" s="135" t="s">
        <v>2590</v>
      </c>
      <c r="C11" s="136" t="s">
        <v>2182</v>
      </c>
      <c r="D11" s="137" t="s">
        <v>2591</v>
      </c>
      <c r="E11" s="138" t="s">
        <v>2592</v>
      </c>
      <c r="G11" s="139">
        <v>1</v>
      </c>
      <c r="H11" s="140"/>
      <c r="I11" s="140"/>
      <c r="J11" s="140" t="s">
        <v>2611</v>
      </c>
      <c r="K11" s="140"/>
      <c r="L11" s="140"/>
      <c r="M11" s="140">
        <v>1</v>
      </c>
      <c r="N11" s="139"/>
      <c r="O11" s="141"/>
      <c r="P11" s="139"/>
      <c r="Q11" s="142"/>
      <c r="R11" s="142"/>
      <c r="S11" s="142"/>
      <c r="T11" s="142"/>
      <c r="U11" s="142"/>
      <c r="V11" s="143"/>
      <c r="W11" s="137" t="s">
        <v>2593</v>
      </c>
      <c r="X11" s="139"/>
    </row>
    <row r="12" spans="1:24" s="3" customFormat="1" ht="15.6" x14ac:dyDescent="0.3">
      <c r="A12" s="134" t="s">
        <v>2612</v>
      </c>
      <c r="B12" s="135" t="s">
        <v>2590</v>
      </c>
      <c r="C12" s="136" t="s">
        <v>2182</v>
      </c>
      <c r="D12" s="137" t="s">
        <v>2591</v>
      </c>
      <c r="E12" s="138" t="s">
        <v>2613</v>
      </c>
      <c r="G12" s="139">
        <v>1</v>
      </c>
      <c r="H12" s="140"/>
      <c r="I12" s="140"/>
      <c r="J12" s="140" t="s">
        <v>2614</v>
      </c>
      <c r="K12" s="140"/>
      <c r="L12" s="140"/>
      <c r="M12" s="140">
        <v>1</v>
      </c>
      <c r="N12" s="139"/>
      <c r="O12" s="141"/>
      <c r="P12" s="139"/>
      <c r="Q12" s="142"/>
      <c r="R12" s="142"/>
      <c r="S12" s="142"/>
      <c r="T12" s="142"/>
      <c r="U12" s="142"/>
      <c r="V12" s="143"/>
      <c r="W12" s="137" t="s">
        <v>2593</v>
      </c>
      <c r="X12" s="139"/>
    </row>
    <row r="13" spans="1:24" s="3" customFormat="1" ht="15.6" x14ac:dyDescent="0.3">
      <c r="A13" s="134" t="s">
        <v>2615</v>
      </c>
      <c r="B13" s="135" t="s">
        <v>2590</v>
      </c>
      <c r="C13" s="136" t="s">
        <v>2182</v>
      </c>
      <c r="D13" s="137" t="s">
        <v>2591</v>
      </c>
      <c r="E13" s="138" t="s">
        <v>2613</v>
      </c>
      <c r="G13" s="139">
        <v>1</v>
      </c>
      <c r="H13" s="140"/>
      <c r="I13" s="140"/>
      <c r="J13" s="140"/>
      <c r="K13" s="140" t="s">
        <v>2616</v>
      </c>
      <c r="L13" s="140"/>
      <c r="M13" s="140">
        <v>1</v>
      </c>
      <c r="N13" s="139"/>
      <c r="O13" s="141"/>
      <c r="P13" s="139"/>
      <c r="Q13" s="142"/>
      <c r="R13" s="142"/>
      <c r="S13" s="142"/>
      <c r="T13" s="142"/>
      <c r="U13" s="142"/>
      <c r="V13" s="143"/>
      <c r="W13" s="137" t="s">
        <v>2593</v>
      </c>
      <c r="X13" s="139"/>
    </row>
    <row r="14" spans="1:24" s="3" customFormat="1" ht="15.6" x14ac:dyDescent="0.3">
      <c r="A14" s="134" t="s">
        <v>2617</v>
      </c>
      <c r="B14" s="135" t="s">
        <v>2590</v>
      </c>
      <c r="C14" s="136" t="s">
        <v>2182</v>
      </c>
      <c r="D14" s="137" t="s">
        <v>2591</v>
      </c>
      <c r="E14" s="138" t="s">
        <v>2606</v>
      </c>
      <c r="G14" s="139">
        <v>1</v>
      </c>
      <c r="H14" s="140"/>
      <c r="I14" s="140"/>
      <c r="J14" s="140"/>
      <c r="K14" s="140" t="s">
        <v>2616</v>
      </c>
      <c r="L14" s="140"/>
      <c r="M14" s="140">
        <v>1</v>
      </c>
      <c r="N14" s="139"/>
      <c r="O14" s="141"/>
      <c r="P14" s="139"/>
      <c r="Q14" s="142"/>
      <c r="R14" s="142"/>
      <c r="S14" s="142"/>
      <c r="T14" s="142"/>
      <c r="U14" s="142"/>
      <c r="V14" s="143"/>
      <c r="W14" s="137" t="s">
        <v>2593</v>
      </c>
      <c r="X14" s="139"/>
    </row>
    <row r="15" spans="1:24" s="3" customFormat="1" ht="15.6" x14ac:dyDescent="0.3">
      <c r="A15" s="134" t="s">
        <v>2618</v>
      </c>
      <c r="B15" s="135" t="s">
        <v>2590</v>
      </c>
      <c r="C15" s="136" t="s">
        <v>2182</v>
      </c>
      <c r="D15" s="137" t="s">
        <v>2591</v>
      </c>
      <c r="E15" s="138" t="s">
        <v>2592</v>
      </c>
      <c r="G15" s="139">
        <v>1</v>
      </c>
      <c r="H15" s="140"/>
      <c r="I15" s="140"/>
      <c r="J15" s="140"/>
      <c r="K15" s="140" t="s">
        <v>2616</v>
      </c>
      <c r="L15" s="140"/>
      <c r="M15" s="140">
        <v>1</v>
      </c>
      <c r="N15" s="139"/>
      <c r="O15" s="141"/>
      <c r="P15" s="139"/>
      <c r="Q15" s="142"/>
      <c r="R15" s="142"/>
      <c r="S15" s="142"/>
      <c r="T15" s="142"/>
      <c r="U15" s="142"/>
      <c r="V15" s="143"/>
      <c r="W15" s="137" t="s">
        <v>2593</v>
      </c>
      <c r="X15" s="139"/>
    </row>
    <row r="16" spans="1:24" s="3" customFormat="1" ht="15.6" x14ac:dyDescent="0.3">
      <c r="A16" s="144" t="s">
        <v>707</v>
      </c>
      <c r="B16" s="145" t="s">
        <v>2590</v>
      </c>
      <c r="C16" s="146" t="s">
        <v>2182</v>
      </c>
      <c r="D16" s="147" t="s">
        <v>2619</v>
      </c>
      <c r="E16" s="148" t="s">
        <v>2620</v>
      </c>
      <c r="G16" s="149"/>
      <c r="H16" s="150"/>
      <c r="I16" s="150">
        <v>1</v>
      </c>
      <c r="J16" s="151" t="s">
        <v>2583</v>
      </c>
      <c r="K16" s="151"/>
      <c r="L16" s="151"/>
      <c r="M16" s="151">
        <v>1</v>
      </c>
      <c r="N16" s="149"/>
      <c r="O16" s="150"/>
      <c r="P16" s="149"/>
      <c r="Q16" s="152"/>
      <c r="R16" s="152"/>
      <c r="S16" s="152"/>
      <c r="T16" s="152"/>
      <c r="U16" s="152"/>
      <c r="V16" s="153"/>
      <c r="W16" s="147" t="s">
        <v>2621</v>
      </c>
      <c r="X16" s="149"/>
    </row>
    <row r="17" spans="1:24" s="3" customFormat="1" ht="15.6" x14ac:dyDescent="0.3">
      <c r="A17" s="144" t="s">
        <v>2622</v>
      </c>
      <c r="B17" s="145" t="s">
        <v>2590</v>
      </c>
      <c r="C17" s="146" t="s">
        <v>2182</v>
      </c>
      <c r="D17" s="147" t="s">
        <v>2619</v>
      </c>
      <c r="E17" s="148" t="s">
        <v>2623</v>
      </c>
      <c r="G17" s="149"/>
      <c r="H17" s="150"/>
      <c r="I17" s="150">
        <v>1</v>
      </c>
      <c r="J17" s="151" t="s">
        <v>2596</v>
      </c>
      <c r="K17" s="151"/>
      <c r="L17" s="151"/>
      <c r="M17" s="151">
        <v>1</v>
      </c>
      <c r="N17" s="149"/>
      <c r="O17" s="150"/>
      <c r="P17" s="149"/>
      <c r="Q17" s="152"/>
      <c r="R17" s="152"/>
      <c r="S17" s="152"/>
      <c r="T17" s="152"/>
      <c r="U17" s="152"/>
      <c r="V17" s="153"/>
      <c r="W17" s="147" t="s">
        <v>2621</v>
      </c>
      <c r="X17" s="149"/>
    </row>
    <row r="18" spans="1:24" s="3" customFormat="1" ht="15.6" x14ac:dyDescent="0.3">
      <c r="A18" s="144" t="s">
        <v>706</v>
      </c>
      <c r="B18" s="145" t="s">
        <v>2590</v>
      </c>
      <c r="C18" s="146" t="s">
        <v>2182</v>
      </c>
      <c r="D18" s="147" t="s">
        <v>2619</v>
      </c>
      <c r="E18" s="148" t="s">
        <v>2620</v>
      </c>
      <c r="G18" s="149"/>
      <c r="H18" s="150"/>
      <c r="I18" s="150">
        <v>1</v>
      </c>
      <c r="J18" s="151" t="s">
        <v>2599</v>
      </c>
      <c r="K18" s="151"/>
      <c r="L18" s="151"/>
      <c r="M18" s="151">
        <v>1</v>
      </c>
      <c r="N18" s="149"/>
      <c r="O18" s="150"/>
      <c r="P18" s="149"/>
      <c r="Q18" s="152"/>
      <c r="R18" s="152"/>
      <c r="S18" s="152"/>
      <c r="T18" s="152"/>
      <c r="U18" s="152"/>
      <c r="V18" s="153"/>
      <c r="W18" s="147" t="s">
        <v>2621</v>
      </c>
      <c r="X18" s="149"/>
    </row>
    <row r="19" spans="1:24" s="3" customFormat="1" ht="15.6" x14ac:dyDescent="0.3">
      <c r="A19" s="144" t="s">
        <v>2624</v>
      </c>
      <c r="B19" s="145" t="s">
        <v>2590</v>
      </c>
      <c r="C19" s="146" t="s">
        <v>2182</v>
      </c>
      <c r="D19" s="147" t="s">
        <v>2619</v>
      </c>
      <c r="E19" s="148" t="s">
        <v>2625</v>
      </c>
      <c r="G19" s="149"/>
      <c r="H19" s="150"/>
      <c r="I19" s="150">
        <v>1</v>
      </c>
      <c r="J19" s="151" t="s">
        <v>2601</v>
      </c>
      <c r="K19" s="151"/>
      <c r="L19" s="151"/>
      <c r="M19" s="151">
        <v>1</v>
      </c>
      <c r="N19" s="149"/>
      <c r="O19" s="150"/>
      <c r="P19" s="149"/>
      <c r="Q19" s="152"/>
      <c r="R19" s="152"/>
      <c r="S19" s="152"/>
      <c r="T19" s="152"/>
      <c r="U19" s="152"/>
      <c r="V19" s="153"/>
      <c r="W19" s="147" t="s">
        <v>2621</v>
      </c>
      <c r="X19" s="149"/>
    </row>
    <row r="20" spans="1:24" s="3" customFormat="1" ht="15.6" x14ac:dyDescent="0.3">
      <c r="A20" s="144" t="s">
        <v>2626</v>
      </c>
      <c r="B20" s="145" t="s">
        <v>2590</v>
      </c>
      <c r="C20" s="146" t="s">
        <v>2182</v>
      </c>
      <c r="D20" s="147" t="s">
        <v>2619</v>
      </c>
      <c r="E20" s="148" t="s">
        <v>2620</v>
      </c>
      <c r="G20" s="149"/>
      <c r="H20" s="150"/>
      <c r="I20" s="150">
        <v>1</v>
      </c>
      <c r="J20" s="151" t="s">
        <v>2604</v>
      </c>
      <c r="K20" s="151"/>
      <c r="L20" s="151"/>
      <c r="M20" s="151">
        <v>1</v>
      </c>
      <c r="N20" s="149"/>
      <c r="O20" s="150"/>
      <c r="P20" s="149"/>
      <c r="Q20" s="152"/>
      <c r="R20" s="152"/>
      <c r="S20" s="152"/>
      <c r="T20" s="152"/>
      <c r="U20" s="152"/>
      <c r="V20" s="153"/>
      <c r="W20" s="147" t="s">
        <v>2621</v>
      </c>
      <c r="X20" s="149"/>
    </row>
    <row r="21" spans="1:24" s="3" customFormat="1" ht="15.6" x14ac:dyDescent="0.3">
      <c r="A21" s="144" t="s">
        <v>2627</v>
      </c>
      <c r="B21" s="145" t="s">
        <v>2590</v>
      </c>
      <c r="C21" s="146" t="s">
        <v>2182</v>
      </c>
      <c r="D21" s="147" t="s">
        <v>2619</v>
      </c>
      <c r="E21" s="148" t="s">
        <v>2628</v>
      </c>
      <c r="G21" s="149"/>
      <c r="H21" s="150"/>
      <c r="I21" s="150">
        <v>1</v>
      </c>
      <c r="J21" s="151" t="s">
        <v>2607</v>
      </c>
      <c r="K21" s="151"/>
      <c r="L21" s="151"/>
      <c r="M21" s="151">
        <v>1</v>
      </c>
      <c r="N21" s="149"/>
      <c r="O21" s="150"/>
      <c r="P21" s="149"/>
      <c r="Q21" s="152"/>
      <c r="R21" s="152"/>
      <c r="S21" s="152"/>
      <c r="T21" s="152"/>
      <c r="U21" s="152"/>
      <c r="V21" s="153"/>
      <c r="W21" s="147" t="s">
        <v>2621</v>
      </c>
      <c r="X21" s="149"/>
    </row>
    <row r="22" spans="1:24" s="3" customFormat="1" ht="15.6" x14ac:dyDescent="0.3">
      <c r="A22" s="144" t="s">
        <v>2629</v>
      </c>
      <c r="B22" s="145" t="s">
        <v>2590</v>
      </c>
      <c r="C22" s="146" t="s">
        <v>2182</v>
      </c>
      <c r="D22" s="147" t="s">
        <v>2619</v>
      </c>
      <c r="E22" s="148" t="s">
        <v>2630</v>
      </c>
      <c r="G22" s="149"/>
      <c r="H22" s="150"/>
      <c r="I22" s="150">
        <v>1</v>
      </c>
      <c r="J22" s="151" t="s">
        <v>2609</v>
      </c>
      <c r="K22" s="151"/>
      <c r="L22" s="151"/>
      <c r="M22" s="151">
        <v>1</v>
      </c>
      <c r="N22" s="149"/>
      <c r="O22" s="150"/>
      <c r="P22" s="149"/>
      <c r="Q22" s="152"/>
      <c r="R22" s="152"/>
      <c r="S22" s="152"/>
      <c r="T22" s="152"/>
      <c r="U22" s="152"/>
      <c r="V22" s="153"/>
      <c r="W22" s="147" t="s">
        <v>2621</v>
      </c>
      <c r="X22" s="149"/>
    </row>
    <row r="23" spans="1:24" s="3" customFormat="1" ht="15.6" x14ac:dyDescent="0.3">
      <c r="A23" s="144" t="s">
        <v>2631</v>
      </c>
      <c r="B23" s="145" t="s">
        <v>2590</v>
      </c>
      <c r="C23" s="146" t="s">
        <v>2182</v>
      </c>
      <c r="D23" s="147" t="s">
        <v>2619</v>
      </c>
      <c r="E23" s="148" t="s">
        <v>2630</v>
      </c>
      <c r="G23" s="149"/>
      <c r="H23" s="150"/>
      <c r="I23" s="150">
        <v>1</v>
      </c>
      <c r="J23" s="151" t="s">
        <v>2611</v>
      </c>
      <c r="K23" s="151"/>
      <c r="L23" s="151"/>
      <c r="M23" s="151">
        <v>1</v>
      </c>
      <c r="N23" s="149"/>
      <c r="O23" s="150"/>
      <c r="P23" s="149"/>
      <c r="Q23" s="152"/>
      <c r="R23" s="152"/>
      <c r="S23" s="152"/>
      <c r="T23" s="152"/>
      <c r="U23" s="152"/>
      <c r="V23" s="153"/>
      <c r="W23" s="147" t="s">
        <v>2621</v>
      </c>
      <c r="X23" s="149"/>
    </row>
    <row r="24" spans="1:24" s="3" customFormat="1" ht="15.6" x14ac:dyDescent="0.3">
      <c r="A24" s="144" t="s">
        <v>2632</v>
      </c>
      <c r="B24" s="145" t="s">
        <v>2590</v>
      </c>
      <c r="C24" s="146" t="s">
        <v>2182</v>
      </c>
      <c r="D24" s="147" t="s">
        <v>2619</v>
      </c>
      <c r="E24" s="148" t="s">
        <v>2633</v>
      </c>
      <c r="G24" s="149"/>
      <c r="H24" s="150"/>
      <c r="I24" s="150">
        <v>1</v>
      </c>
      <c r="J24" s="151" t="s">
        <v>2614</v>
      </c>
      <c r="K24" s="151"/>
      <c r="L24" s="151"/>
      <c r="M24" s="151">
        <v>1</v>
      </c>
      <c r="N24" s="149"/>
      <c r="O24" s="150"/>
      <c r="P24" s="149"/>
      <c r="Q24" s="152"/>
      <c r="R24" s="152"/>
      <c r="S24" s="152"/>
      <c r="T24" s="152"/>
      <c r="U24" s="152"/>
      <c r="V24" s="153"/>
      <c r="W24" s="147" t="s">
        <v>2621</v>
      </c>
      <c r="X24" s="149"/>
    </row>
    <row r="25" spans="1:24" s="3" customFormat="1" ht="15.6" x14ac:dyDescent="0.3">
      <c r="A25" s="144" t="s">
        <v>2634</v>
      </c>
      <c r="B25" s="145" t="s">
        <v>2590</v>
      </c>
      <c r="C25" s="146" t="s">
        <v>2182</v>
      </c>
      <c r="D25" s="147" t="s">
        <v>2619</v>
      </c>
      <c r="E25" s="148" t="s">
        <v>2635</v>
      </c>
      <c r="G25" s="149"/>
      <c r="H25" s="150"/>
      <c r="I25" s="150">
        <v>1</v>
      </c>
      <c r="J25" s="151"/>
      <c r="K25" s="151" t="s">
        <v>2616</v>
      </c>
      <c r="L25" s="151"/>
      <c r="M25" s="151">
        <v>1</v>
      </c>
      <c r="N25" s="149"/>
      <c r="O25" s="150"/>
      <c r="P25" s="149"/>
      <c r="Q25" s="152"/>
      <c r="R25" s="152"/>
      <c r="S25" s="152"/>
      <c r="T25" s="152"/>
      <c r="U25" s="152"/>
      <c r="V25" s="153"/>
      <c r="W25" s="147" t="s">
        <v>2621</v>
      </c>
      <c r="X25" s="149"/>
    </row>
    <row r="26" spans="1:24" s="3" customFormat="1" ht="15.6" x14ac:dyDescent="0.3">
      <c r="A26" s="144" t="s">
        <v>2636</v>
      </c>
      <c r="B26" s="145" t="s">
        <v>2590</v>
      </c>
      <c r="C26" s="146" t="s">
        <v>2182</v>
      </c>
      <c r="D26" s="147" t="s">
        <v>2619</v>
      </c>
      <c r="E26" s="148" t="s">
        <v>2620</v>
      </c>
      <c r="G26" s="149"/>
      <c r="H26" s="150"/>
      <c r="I26" s="150">
        <v>1</v>
      </c>
      <c r="J26" s="151"/>
      <c r="K26" s="151" t="s">
        <v>2616</v>
      </c>
      <c r="L26" s="151"/>
      <c r="M26" s="151">
        <v>1</v>
      </c>
      <c r="N26" s="149"/>
      <c r="O26" s="150"/>
      <c r="P26" s="149"/>
      <c r="Q26" s="152"/>
      <c r="R26" s="152"/>
      <c r="S26" s="152"/>
      <c r="T26" s="152"/>
      <c r="U26" s="152"/>
      <c r="V26" s="153"/>
      <c r="W26" s="147" t="s">
        <v>2621</v>
      </c>
      <c r="X26" s="149"/>
    </row>
    <row r="27" spans="1:24" s="3" customFormat="1" ht="15.6" x14ac:dyDescent="0.3">
      <c r="A27" s="144" t="s">
        <v>2637</v>
      </c>
      <c r="B27" s="145" t="s">
        <v>2590</v>
      </c>
      <c r="C27" s="146" t="s">
        <v>2182</v>
      </c>
      <c r="D27" s="147" t="s">
        <v>2619</v>
      </c>
      <c r="E27" s="148" t="s">
        <v>2628</v>
      </c>
      <c r="G27" s="149"/>
      <c r="H27" s="150"/>
      <c r="I27" s="150">
        <v>1</v>
      </c>
      <c r="J27" s="151"/>
      <c r="K27" s="151" t="s">
        <v>2616</v>
      </c>
      <c r="L27" s="151"/>
      <c r="M27" s="151">
        <v>1</v>
      </c>
      <c r="N27" s="149"/>
      <c r="O27" s="150"/>
      <c r="P27" s="149"/>
      <c r="Q27" s="152"/>
      <c r="R27" s="152"/>
      <c r="S27" s="152"/>
      <c r="T27" s="152"/>
      <c r="U27" s="152"/>
      <c r="V27" s="153"/>
      <c r="W27" s="147" t="s">
        <v>2621</v>
      </c>
      <c r="X27" s="149"/>
    </row>
    <row r="28" spans="1:24" s="3" customFormat="1" ht="15.6" x14ac:dyDescent="0.3">
      <c r="A28" s="134" t="s">
        <v>2638</v>
      </c>
      <c r="B28" s="135" t="s">
        <v>2639</v>
      </c>
      <c r="C28" s="136" t="s">
        <v>2186</v>
      </c>
      <c r="D28" s="137" t="s">
        <v>2591</v>
      </c>
      <c r="E28" s="138" t="s">
        <v>2640</v>
      </c>
      <c r="G28" s="139"/>
      <c r="H28" s="139"/>
      <c r="I28" s="141">
        <v>1</v>
      </c>
      <c r="J28" s="140" t="s">
        <v>2599</v>
      </c>
      <c r="K28" s="140">
        <v>1</v>
      </c>
      <c r="L28" s="140" t="s">
        <v>2641</v>
      </c>
      <c r="M28" s="140">
        <v>1</v>
      </c>
      <c r="N28" s="139"/>
      <c r="O28" s="141"/>
      <c r="P28" s="139"/>
      <c r="Q28" s="142"/>
      <c r="R28" s="142"/>
      <c r="S28" s="142"/>
      <c r="T28" s="142"/>
      <c r="U28" s="142"/>
      <c r="V28" s="143"/>
      <c r="W28" s="137" t="s">
        <v>2642</v>
      </c>
      <c r="X28" s="139"/>
    </row>
    <row r="29" spans="1:24" s="3" customFormat="1" ht="15.6" x14ac:dyDescent="0.3">
      <c r="A29" s="134" t="s">
        <v>2643</v>
      </c>
      <c r="B29" s="135" t="s">
        <v>2639</v>
      </c>
      <c r="C29" s="136" t="s">
        <v>2186</v>
      </c>
      <c r="D29" s="137" t="s">
        <v>2591</v>
      </c>
      <c r="E29" s="138"/>
      <c r="G29" s="139"/>
      <c r="H29" s="139"/>
      <c r="I29" s="141">
        <v>1</v>
      </c>
      <c r="J29" s="140" t="s">
        <v>2609</v>
      </c>
      <c r="K29" s="140">
        <v>2</v>
      </c>
      <c r="L29" s="140"/>
      <c r="M29" s="140">
        <v>1</v>
      </c>
      <c r="N29" s="139"/>
      <c r="O29" s="141"/>
      <c r="P29" s="139"/>
      <c r="Q29" s="142"/>
      <c r="R29" s="142"/>
      <c r="S29" s="142"/>
      <c r="T29" s="142"/>
      <c r="U29" s="142"/>
      <c r="V29" s="143"/>
      <c r="W29" s="137" t="s">
        <v>2642</v>
      </c>
      <c r="X29" s="139"/>
    </row>
    <row r="30" spans="1:24" s="3" customFormat="1" ht="15.6" x14ac:dyDescent="0.3">
      <c r="A30" s="134" t="s">
        <v>2644</v>
      </c>
      <c r="B30" s="135" t="s">
        <v>2639</v>
      </c>
      <c r="C30" s="136" t="s">
        <v>2186</v>
      </c>
      <c r="D30" s="137" t="s">
        <v>2591</v>
      </c>
      <c r="E30" s="138"/>
      <c r="G30" s="139"/>
      <c r="H30" s="139"/>
      <c r="I30" s="141">
        <v>1</v>
      </c>
      <c r="J30" s="140" t="s">
        <v>2601</v>
      </c>
      <c r="K30" s="140">
        <v>3</v>
      </c>
      <c r="L30" s="140"/>
      <c r="M30" s="140">
        <v>1</v>
      </c>
      <c r="N30" s="139"/>
      <c r="O30" s="141"/>
      <c r="P30" s="139"/>
      <c r="Q30" s="142"/>
      <c r="R30" s="142"/>
      <c r="S30" s="142"/>
      <c r="T30" s="142"/>
      <c r="U30" s="142"/>
      <c r="V30" s="143"/>
      <c r="W30" s="137" t="s">
        <v>2642</v>
      </c>
      <c r="X30" s="139"/>
    </row>
    <row r="31" spans="1:24" s="3" customFormat="1" ht="15.6" x14ac:dyDescent="0.3">
      <c r="A31" s="134" t="s">
        <v>2645</v>
      </c>
      <c r="B31" s="135" t="s">
        <v>2639</v>
      </c>
      <c r="C31" s="136" t="s">
        <v>2186</v>
      </c>
      <c r="D31" s="137" t="s">
        <v>2591</v>
      </c>
      <c r="E31" s="138"/>
      <c r="G31" s="139"/>
      <c r="H31" s="139"/>
      <c r="I31" s="141">
        <v>1</v>
      </c>
      <c r="J31" s="140" t="s">
        <v>2583</v>
      </c>
      <c r="K31" s="140">
        <v>4</v>
      </c>
      <c r="L31" s="140"/>
      <c r="M31" s="140">
        <v>1</v>
      </c>
      <c r="N31" s="139"/>
      <c r="O31" s="141"/>
      <c r="P31" s="139"/>
      <c r="Q31" s="142"/>
      <c r="R31" s="142"/>
      <c r="S31" s="142"/>
      <c r="T31" s="142"/>
      <c r="U31" s="142"/>
      <c r="V31" s="143"/>
      <c r="W31" s="137" t="s">
        <v>2642</v>
      </c>
      <c r="X31" s="139"/>
    </row>
    <row r="32" spans="1:24" s="3" customFormat="1" ht="15.6" x14ac:dyDescent="0.3">
      <c r="A32" s="134" t="s">
        <v>2646</v>
      </c>
      <c r="B32" s="135" t="s">
        <v>2639</v>
      </c>
      <c r="C32" s="136" t="s">
        <v>2186</v>
      </c>
      <c r="D32" s="137" t="s">
        <v>2591</v>
      </c>
      <c r="E32" s="138" t="s">
        <v>2613</v>
      </c>
      <c r="G32" s="139"/>
      <c r="H32" s="139"/>
      <c r="I32" s="141">
        <v>1</v>
      </c>
      <c r="J32" s="140" t="s">
        <v>2604</v>
      </c>
      <c r="K32" s="140">
        <v>5</v>
      </c>
      <c r="L32" s="140" t="s">
        <v>2647</v>
      </c>
      <c r="M32" s="140">
        <v>1</v>
      </c>
      <c r="N32" s="139"/>
      <c r="O32" s="141"/>
      <c r="P32" s="139"/>
      <c r="Q32" s="142"/>
      <c r="R32" s="142"/>
      <c r="S32" s="142"/>
      <c r="T32" s="142"/>
      <c r="U32" s="142"/>
      <c r="V32" s="143"/>
      <c r="W32" s="137" t="s">
        <v>2642</v>
      </c>
      <c r="X32" s="139"/>
    </row>
    <row r="33" spans="1:24" s="3" customFormat="1" ht="15.6" x14ac:dyDescent="0.3">
      <c r="A33" s="134" t="s">
        <v>2648</v>
      </c>
      <c r="B33" s="135" t="s">
        <v>2639</v>
      </c>
      <c r="C33" s="136" t="s">
        <v>2186</v>
      </c>
      <c r="D33" s="137" t="s">
        <v>2591</v>
      </c>
      <c r="E33" s="138" t="s">
        <v>2613</v>
      </c>
      <c r="G33" s="139"/>
      <c r="H33" s="139"/>
      <c r="I33" s="141">
        <v>1</v>
      </c>
      <c r="J33" s="140" t="s">
        <v>2607</v>
      </c>
      <c r="K33" s="140">
        <v>6</v>
      </c>
      <c r="L33" s="140"/>
      <c r="M33" s="140">
        <v>1</v>
      </c>
      <c r="N33" s="139"/>
      <c r="O33" s="141"/>
      <c r="P33" s="139"/>
      <c r="Q33" s="142"/>
      <c r="R33" s="142"/>
      <c r="S33" s="142"/>
      <c r="T33" s="142"/>
      <c r="U33" s="142"/>
      <c r="V33" s="143"/>
      <c r="W33" s="137" t="s">
        <v>2642</v>
      </c>
      <c r="X33" s="139"/>
    </row>
    <row r="34" spans="1:24" s="3" customFormat="1" ht="15.6" x14ac:dyDescent="0.3">
      <c r="A34" s="134" t="s">
        <v>2649</v>
      </c>
      <c r="B34" s="135" t="s">
        <v>2639</v>
      </c>
      <c r="C34" s="136" t="s">
        <v>2186</v>
      </c>
      <c r="D34" s="137" t="s">
        <v>2591</v>
      </c>
      <c r="E34" s="138"/>
      <c r="G34" s="139"/>
      <c r="H34" s="139"/>
      <c r="I34" s="141">
        <v>1</v>
      </c>
      <c r="J34" s="140" t="s">
        <v>2614</v>
      </c>
      <c r="K34" s="140">
        <v>7</v>
      </c>
      <c r="L34" s="140"/>
      <c r="M34" s="140">
        <v>1</v>
      </c>
      <c r="N34" s="139"/>
      <c r="O34" s="141"/>
      <c r="P34" s="139"/>
      <c r="Q34" s="142"/>
      <c r="R34" s="142"/>
      <c r="S34" s="142"/>
      <c r="T34" s="142"/>
      <c r="U34" s="142"/>
      <c r="V34" s="143"/>
      <c r="W34" s="137" t="s">
        <v>2642</v>
      </c>
      <c r="X34" s="139"/>
    </row>
    <row r="35" spans="1:24" s="3" customFormat="1" ht="15.6" x14ac:dyDescent="0.3">
      <c r="A35" s="134" t="s">
        <v>2650</v>
      </c>
      <c r="B35" s="135" t="s">
        <v>2639</v>
      </c>
      <c r="C35" s="136" t="s">
        <v>2186</v>
      </c>
      <c r="D35" s="137" t="s">
        <v>2591</v>
      </c>
      <c r="E35" s="138"/>
      <c r="G35" s="139"/>
      <c r="H35" s="139"/>
      <c r="I35" s="141">
        <v>1</v>
      </c>
      <c r="J35" s="140" t="s">
        <v>2611</v>
      </c>
      <c r="K35" s="140">
        <v>8</v>
      </c>
      <c r="L35" s="140"/>
      <c r="M35" s="140">
        <v>1</v>
      </c>
      <c r="N35" s="139"/>
      <c r="O35" s="141"/>
      <c r="P35" s="139"/>
      <c r="Q35" s="142"/>
      <c r="R35" s="142"/>
      <c r="S35" s="142"/>
      <c r="T35" s="142"/>
      <c r="U35" s="142"/>
      <c r="V35" s="143"/>
      <c r="W35" s="137" t="s">
        <v>2642</v>
      </c>
      <c r="X35" s="139"/>
    </row>
    <row r="36" spans="1:24" s="3" customFormat="1" ht="15.6" x14ac:dyDescent="0.3">
      <c r="A36" s="134" t="s">
        <v>2651</v>
      </c>
      <c r="B36" s="135" t="s">
        <v>2639</v>
      </c>
      <c r="C36" s="136" t="s">
        <v>2186</v>
      </c>
      <c r="D36" s="137" t="s">
        <v>2591</v>
      </c>
      <c r="E36" s="138"/>
      <c r="G36" s="139"/>
      <c r="H36" s="139"/>
      <c r="I36" s="141">
        <v>1</v>
      </c>
      <c r="J36" s="140" t="s">
        <v>2596</v>
      </c>
      <c r="K36" s="140">
        <v>9</v>
      </c>
      <c r="L36" s="140"/>
      <c r="M36" s="140">
        <v>1</v>
      </c>
      <c r="N36" s="139">
        <v>1</v>
      </c>
      <c r="O36" s="141"/>
      <c r="P36" s="139">
        <v>1</v>
      </c>
      <c r="Q36" s="142"/>
      <c r="R36" s="142"/>
      <c r="S36" s="142"/>
      <c r="T36" s="142"/>
      <c r="U36" s="142"/>
      <c r="V36" s="143"/>
      <c r="W36" s="137" t="s">
        <v>2642</v>
      </c>
      <c r="X36" s="139"/>
    </row>
    <row r="37" spans="1:24" s="3" customFormat="1" ht="15.6" x14ac:dyDescent="0.3">
      <c r="A37" s="134" t="s">
        <v>2627</v>
      </c>
      <c r="B37" s="135" t="s">
        <v>2639</v>
      </c>
      <c r="C37" s="136" t="s">
        <v>2186</v>
      </c>
      <c r="D37" s="137" t="s">
        <v>2591</v>
      </c>
      <c r="E37" s="138"/>
      <c r="G37" s="139"/>
      <c r="H37" s="139"/>
      <c r="I37" s="141">
        <v>1</v>
      </c>
      <c r="J37" s="140"/>
      <c r="K37" s="140" t="s">
        <v>2616</v>
      </c>
      <c r="L37" s="140"/>
      <c r="M37" s="140">
        <v>1</v>
      </c>
      <c r="N37" s="139"/>
      <c r="O37" s="141"/>
      <c r="P37" s="139"/>
      <c r="Q37" s="142"/>
      <c r="R37" s="142"/>
      <c r="S37" s="142"/>
      <c r="T37" s="142"/>
      <c r="U37" s="142"/>
      <c r="V37" s="143"/>
      <c r="W37" s="137" t="s">
        <v>2642</v>
      </c>
      <c r="X37" s="139"/>
    </row>
    <row r="38" spans="1:24" s="3" customFormat="1" ht="15.6" x14ac:dyDescent="0.3">
      <c r="A38" s="134" t="s">
        <v>2652</v>
      </c>
      <c r="B38" s="135" t="s">
        <v>2639</v>
      </c>
      <c r="C38" s="136" t="s">
        <v>2186</v>
      </c>
      <c r="D38" s="137" t="s">
        <v>2591</v>
      </c>
      <c r="E38" s="138"/>
      <c r="G38" s="139"/>
      <c r="H38" s="139"/>
      <c r="I38" s="141">
        <v>1</v>
      </c>
      <c r="J38" s="140"/>
      <c r="K38" s="140" t="s">
        <v>2616</v>
      </c>
      <c r="L38" s="140"/>
      <c r="M38" s="140">
        <v>1</v>
      </c>
      <c r="N38" s="139"/>
      <c r="O38" s="141"/>
      <c r="P38" s="139"/>
      <c r="Q38" s="142"/>
      <c r="R38" s="142"/>
      <c r="S38" s="142"/>
      <c r="T38" s="142"/>
      <c r="U38" s="142"/>
      <c r="V38" s="143"/>
      <c r="W38" s="137" t="s">
        <v>2642</v>
      </c>
      <c r="X38" s="139"/>
    </row>
    <row r="39" spans="1:24" s="3" customFormat="1" ht="15.6" x14ac:dyDescent="0.3">
      <c r="A39" s="144" t="s">
        <v>2653</v>
      </c>
      <c r="B39" s="145" t="s">
        <v>2639</v>
      </c>
      <c r="C39" s="146" t="s">
        <v>2186</v>
      </c>
      <c r="D39" s="147" t="s">
        <v>2619</v>
      </c>
      <c r="E39" s="148" t="s">
        <v>2603</v>
      </c>
      <c r="G39" s="149">
        <v>1</v>
      </c>
      <c r="H39" s="150"/>
      <c r="I39" s="150"/>
      <c r="J39" s="151" t="s">
        <v>2607</v>
      </c>
      <c r="K39" s="151">
        <v>1</v>
      </c>
      <c r="L39" s="151"/>
      <c r="M39" s="151">
        <v>1</v>
      </c>
      <c r="N39" s="149"/>
      <c r="O39" s="150">
        <v>3</v>
      </c>
      <c r="P39" s="149">
        <v>3</v>
      </c>
      <c r="Q39" s="152"/>
      <c r="R39" s="152"/>
      <c r="S39" s="152"/>
      <c r="T39" s="152"/>
      <c r="U39" s="152"/>
      <c r="V39" s="153"/>
      <c r="W39" s="147" t="s">
        <v>2593</v>
      </c>
      <c r="X39" s="149"/>
    </row>
    <row r="40" spans="1:24" s="3" customFormat="1" ht="15.6" x14ac:dyDescent="0.3">
      <c r="A40" s="144" t="s">
        <v>2654</v>
      </c>
      <c r="B40" s="145" t="s">
        <v>2639</v>
      </c>
      <c r="C40" s="146" t="s">
        <v>2186</v>
      </c>
      <c r="D40" s="147" t="s">
        <v>2619</v>
      </c>
      <c r="E40" s="148" t="s">
        <v>2655</v>
      </c>
      <c r="G40" s="149">
        <v>1</v>
      </c>
      <c r="H40" s="150"/>
      <c r="I40" s="150"/>
      <c r="J40" s="151" t="s">
        <v>2609</v>
      </c>
      <c r="K40" s="151">
        <v>2</v>
      </c>
      <c r="L40" s="151"/>
      <c r="M40" s="151">
        <v>1</v>
      </c>
      <c r="N40" s="149">
        <v>1</v>
      </c>
      <c r="O40" s="150">
        <v>5</v>
      </c>
      <c r="P40" s="149">
        <v>3</v>
      </c>
      <c r="Q40" s="152"/>
      <c r="R40" s="152"/>
      <c r="S40" s="152"/>
      <c r="T40" s="152"/>
      <c r="U40" s="152"/>
      <c r="V40" s="153"/>
      <c r="W40" s="147" t="s">
        <v>2593</v>
      </c>
      <c r="X40" s="149"/>
    </row>
    <row r="41" spans="1:24" s="3" customFormat="1" ht="15.6" x14ac:dyDescent="0.3">
      <c r="A41" s="144" t="s">
        <v>706</v>
      </c>
      <c r="B41" s="145" t="s">
        <v>2639</v>
      </c>
      <c r="C41" s="146" t="s">
        <v>2186</v>
      </c>
      <c r="D41" s="147" t="s">
        <v>2619</v>
      </c>
      <c r="E41" s="148" t="s">
        <v>2620</v>
      </c>
      <c r="G41" s="149">
        <v>1</v>
      </c>
      <c r="H41" s="150"/>
      <c r="I41" s="150"/>
      <c r="J41" s="151" t="s">
        <v>2611</v>
      </c>
      <c r="K41" s="151">
        <v>3</v>
      </c>
      <c r="L41" s="151"/>
      <c r="M41" s="151">
        <v>1</v>
      </c>
      <c r="N41" s="149"/>
      <c r="O41" s="150">
        <v>1</v>
      </c>
      <c r="P41" s="149">
        <v>2</v>
      </c>
      <c r="Q41" s="152"/>
      <c r="R41" s="152"/>
      <c r="S41" s="152"/>
      <c r="T41" s="152"/>
      <c r="U41" s="152"/>
      <c r="V41" s="153"/>
      <c r="W41" s="147" t="s">
        <v>2593</v>
      </c>
      <c r="X41" s="149"/>
    </row>
    <row r="42" spans="1:24" s="3" customFormat="1" ht="15.6" x14ac:dyDescent="0.3">
      <c r="A42" s="144" t="s">
        <v>2656</v>
      </c>
      <c r="B42" s="145" t="s">
        <v>2639</v>
      </c>
      <c r="C42" s="146" t="s">
        <v>2186</v>
      </c>
      <c r="D42" s="147" t="s">
        <v>2619</v>
      </c>
      <c r="E42" s="148" t="s">
        <v>2657</v>
      </c>
      <c r="G42" s="149">
        <v>1</v>
      </c>
      <c r="H42" s="150"/>
      <c r="I42" s="150"/>
      <c r="J42" s="151" t="s">
        <v>2601</v>
      </c>
      <c r="K42" s="151">
        <v>4</v>
      </c>
      <c r="L42" s="151" t="s">
        <v>2647</v>
      </c>
      <c r="M42" s="151">
        <v>1</v>
      </c>
      <c r="N42" s="149"/>
      <c r="O42" s="150">
        <v>1</v>
      </c>
      <c r="P42" s="149">
        <v>4</v>
      </c>
      <c r="Q42" s="152"/>
      <c r="R42" s="152"/>
      <c r="S42" s="152"/>
      <c r="T42" s="152"/>
      <c r="U42" s="152"/>
      <c r="V42" s="153"/>
      <c r="W42" s="147" t="s">
        <v>2593</v>
      </c>
      <c r="X42" s="149"/>
    </row>
    <row r="43" spans="1:24" s="3" customFormat="1" ht="15.6" x14ac:dyDescent="0.3">
      <c r="A43" s="144" t="s">
        <v>2658</v>
      </c>
      <c r="B43" s="145" t="s">
        <v>2639</v>
      </c>
      <c r="C43" s="146" t="s">
        <v>2186</v>
      </c>
      <c r="D43" s="147" t="s">
        <v>2619</v>
      </c>
      <c r="E43" s="148" t="s">
        <v>2592</v>
      </c>
      <c r="G43" s="149">
        <v>1</v>
      </c>
      <c r="H43" s="150"/>
      <c r="I43" s="150"/>
      <c r="J43" s="151" t="s">
        <v>2599</v>
      </c>
      <c r="K43" s="151">
        <v>5</v>
      </c>
      <c r="L43" s="151" t="s">
        <v>2659</v>
      </c>
      <c r="M43" s="151">
        <v>1</v>
      </c>
      <c r="N43" s="149">
        <v>3</v>
      </c>
      <c r="O43" s="150">
        <v>5</v>
      </c>
      <c r="P43" s="149">
        <v>4</v>
      </c>
      <c r="Q43" s="152"/>
      <c r="R43" s="152"/>
      <c r="S43" s="152"/>
      <c r="T43" s="152"/>
      <c r="U43" s="152"/>
      <c r="V43" s="153"/>
      <c r="W43" s="147" t="s">
        <v>2593</v>
      </c>
      <c r="X43" s="149"/>
    </row>
    <row r="44" spans="1:24" s="3" customFormat="1" ht="15.6" x14ac:dyDescent="0.3">
      <c r="A44" s="144" t="s">
        <v>2660</v>
      </c>
      <c r="B44" s="145" t="s">
        <v>2639</v>
      </c>
      <c r="C44" s="146" t="s">
        <v>2186</v>
      </c>
      <c r="D44" s="147" t="s">
        <v>2619</v>
      </c>
      <c r="E44" s="148" t="s">
        <v>2661</v>
      </c>
      <c r="G44" s="149">
        <v>1</v>
      </c>
      <c r="H44" s="150"/>
      <c r="I44" s="150"/>
      <c r="J44" s="151" t="s">
        <v>2604</v>
      </c>
      <c r="K44" s="151">
        <v>6</v>
      </c>
      <c r="L44" s="151"/>
      <c r="M44" s="151">
        <v>1</v>
      </c>
      <c r="N44" s="149"/>
      <c r="O44" s="150">
        <v>2</v>
      </c>
      <c r="P44" s="149">
        <v>4</v>
      </c>
      <c r="Q44" s="152"/>
      <c r="R44" s="152"/>
      <c r="S44" s="152"/>
      <c r="T44" s="152"/>
      <c r="U44" s="152"/>
      <c r="V44" s="153"/>
      <c r="W44" s="147" t="s">
        <v>2593</v>
      </c>
      <c r="X44" s="149"/>
    </row>
    <row r="45" spans="1:24" s="3" customFormat="1" ht="15.6" x14ac:dyDescent="0.3">
      <c r="A45" s="144" t="s">
        <v>2589</v>
      </c>
      <c r="B45" s="145" t="s">
        <v>2639</v>
      </c>
      <c r="C45" s="146" t="s">
        <v>2186</v>
      </c>
      <c r="D45" s="147" t="s">
        <v>2619</v>
      </c>
      <c r="E45" s="148" t="s">
        <v>2592</v>
      </c>
      <c r="G45" s="149">
        <v>1</v>
      </c>
      <c r="H45" s="150"/>
      <c r="I45" s="150"/>
      <c r="J45" s="151" t="s">
        <v>2583</v>
      </c>
      <c r="K45" s="151">
        <v>7</v>
      </c>
      <c r="L45" s="151" t="s">
        <v>2641</v>
      </c>
      <c r="M45" s="151">
        <v>1</v>
      </c>
      <c r="N45" s="149"/>
      <c r="O45" s="150">
        <v>2</v>
      </c>
      <c r="P45" s="149">
        <v>4</v>
      </c>
      <c r="Q45" s="152"/>
      <c r="R45" s="152"/>
      <c r="S45" s="152"/>
      <c r="T45" s="152"/>
      <c r="U45" s="152"/>
      <c r="V45" s="153"/>
      <c r="W45" s="147" t="s">
        <v>2593</v>
      </c>
      <c r="X45" s="149"/>
    </row>
    <row r="46" spans="1:24" s="3" customFormat="1" ht="15.6" x14ac:dyDescent="0.3">
      <c r="A46" s="144" t="s">
        <v>710</v>
      </c>
      <c r="B46" s="145" t="s">
        <v>2639</v>
      </c>
      <c r="C46" s="146" t="s">
        <v>2186</v>
      </c>
      <c r="D46" s="147" t="s">
        <v>2619</v>
      </c>
      <c r="E46" s="148" t="s">
        <v>2620</v>
      </c>
      <c r="G46" s="149">
        <v>1</v>
      </c>
      <c r="H46" s="150"/>
      <c r="I46" s="150"/>
      <c r="J46" s="151" t="s">
        <v>2596</v>
      </c>
      <c r="K46" s="151">
        <v>8</v>
      </c>
      <c r="L46" s="151"/>
      <c r="M46" s="151">
        <v>1</v>
      </c>
      <c r="N46" s="149"/>
      <c r="O46" s="150">
        <v>1</v>
      </c>
      <c r="P46" s="149">
        <v>5</v>
      </c>
      <c r="Q46" s="152"/>
      <c r="R46" s="152"/>
      <c r="S46" s="152"/>
      <c r="T46" s="152"/>
      <c r="U46" s="152"/>
      <c r="V46" s="153"/>
      <c r="W46" s="147" t="s">
        <v>2593</v>
      </c>
      <c r="X46" s="149"/>
    </row>
    <row r="47" spans="1:24" s="3" customFormat="1" ht="15.6" x14ac:dyDescent="0.3">
      <c r="A47" s="144" t="s">
        <v>2662</v>
      </c>
      <c r="B47" s="145" t="s">
        <v>2639</v>
      </c>
      <c r="C47" s="146" t="s">
        <v>2186</v>
      </c>
      <c r="D47" s="147" t="s">
        <v>2619</v>
      </c>
      <c r="E47" s="148" t="s">
        <v>2630</v>
      </c>
      <c r="G47" s="149">
        <v>1</v>
      </c>
      <c r="H47" s="150"/>
      <c r="I47" s="150"/>
      <c r="J47" s="151" t="s">
        <v>2611</v>
      </c>
      <c r="K47" s="151">
        <v>9</v>
      </c>
      <c r="L47" s="151"/>
      <c r="M47" s="151">
        <v>1</v>
      </c>
      <c r="N47" s="149">
        <v>1</v>
      </c>
      <c r="O47" s="150">
        <v>3</v>
      </c>
      <c r="P47" s="149">
        <v>4</v>
      </c>
      <c r="Q47" s="152"/>
      <c r="R47" s="152"/>
      <c r="S47" s="152"/>
      <c r="T47" s="152"/>
      <c r="U47" s="152"/>
      <c r="V47" s="153"/>
      <c r="W47" s="147" t="s">
        <v>2593</v>
      </c>
      <c r="X47" s="149"/>
    </row>
    <row r="48" spans="1:24" s="3" customFormat="1" ht="15.6" x14ac:dyDescent="0.3">
      <c r="A48" s="144" t="s">
        <v>2629</v>
      </c>
      <c r="B48" s="145" t="s">
        <v>2639</v>
      </c>
      <c r="C48" s="146" t="s">
        <v>2186</v>
      </c>
      <c r="D48" s="147" t="s">
        <v>2619</v>
      </c>
      <c r="E48" s="148" t="s">
        <v>2630</v>
      </c>
      <c r="G48" s="149">
        <v>1</v>
      </c>
      <c r="H48" s="150"/>
      <c r="I48" s="150"/>
      <c r="J48" s="151"/>
      <c r="K48" s="151" t="s">
        <v>2616</v>
      </c>
      <c r="L48" s="151"/>
      <c r="M48" s="151">
        <v>1</v>
      </c>
      <c r="N48" s="149"/>
      <c r="O48" s="150">
        <v>5</v>
      </c>
      <c r="P48" s="149"/>
      <c r="Q48" s="152"/>
      <c r="R48" s="152"/>
      <c r="S48" s="152"/>
      <c r="T48" s="152"/>
      <c r="U48" s="152"/>
      <c r="V48" s="153"/>
      <c r="W48" s="147" t="s">
        <v>2593</v>
      </c>
      <c r="X48" s="149"/>
    </row>
    <row r="49" spans="1:24" s="3" customFormat="1" ht="15.6" x14ac:dyDescent="0.3">
      <c r="A49" s="144" t="s">
        <v>2663</v>
      </c>
      <c r="B49" s="145" t="s">
        <v>2639</v>
      </c>
      <c r="C49" s="146" t="s">
        <v>2186</v>
      </c>
      <c r="D49" s="147" t="s">
        <v>2619</v>
      </c>
      <c r="E49" s="148"/>
      <c r="G49" s="149">
        <v>1</v>
      </c>
      <c r="H49" s="150"/>
      <c r="I49" s="150"/>
      <c r="J49" s="151"/>
      <c r="K49" s="151" t="s">
        <v>2616</v>
      </c>
      <c r="L49" s="151"/>
      <c r="M49" s="151">
        <v>1</v>
      </c>
      <c r="N49" s="149"/>
      <c r="O49" s="150"/>
      <c r="P49" s="149"/>
      <c r="Q49" s="152"/>
      <c r="R49" s="152"/>
      <c r="S49" s="152"/>
      <c r="T49" s="152"/>
      <c r="U49" s="152"/>
      <c r="V49" s="153"/>
      <c r="W49" s="147" t="s">
        <v>2593</v>
      </c>
      <c r="X49" s="149"/>
    </row>
    <row r="50" spans="1:24" s="3" customFormat="1" ht="15.6" x14ac:dyDescent="0.3">
      <c r="A50" s="134" t="s">
        <v>2589</v>
      </c>
      <c r="B50" s="135" t="s">
        <v>2664</v>
      </c>
      <c r="C50" s="136" t="s">
        <v>2193</v>
      </c>
      <c r="D50" s="137" t="s">
        <v>2591</v>
      </c>
      <c r="E50" s="138" t="s">
        <v>2592</v>
      </c>
      <c r="G50" s="139"/>
      <c r="H50" s="139"/>
      <c r="I50" s="141">
        <v>1</v>
      </c>
      <c r="J50" s="140" t="s">
        <v>2583</v>
      </c>
      <c r="K50" s="140"/>
      <c r="L50" s="140"/>
      <c r="M50" s="140">
        <v>1</v>
      </c>
      <c r="N50" s="139"/>
      <c r="O50" s="141"/>
      <c r="P50" s="139"/>
      <c r="Q50" s="142"/>
      <c r="R50" s="142"/>
      <c r="S50" s="142"/>
      <c r="T50" s="142"/>
      <c r="U50" s="142"/>
      <c r="V50" s="143"/>
      <c r="W50" s="134" t="s">
        <v>2665</v>
      </c>
      <c r="X50" s="139"/>
    </row>
    <row r="51" spans="1:24" s="3" customFormat="1" ht="15.6" x14ac:dyDescent="0.3">
      <c r="A51" s="134" t="s">
        <v>2666</v>
      </c>
      <c r="B51" s="135" t="s">
        <v>2664</v>
      </c>
      <c r="C51" s="136" t="s">
        <v>2193</v>
      </c>
      <c r="D51" s="137" t="s">
        <v>2591</v>
      </c>
      <c r="E51" s="138" t="s">
        <v>44</v>
      </c>
      <c r="G51" s="139"/>
      <c r="H51" s="139"/>
      <c r="I51" s="141">
        <v>1</v>
      </c>
      <c r="J51" s="140" t="s">
        <v>2596</v>
      </c>
      <c r="K51" s="140"/>
      <c r="L51" s="140"/>
      <c r="M51" s="140">
        <v>1</v>
      </c>
      <c r="N51" s="139"/>
      <c r="O51" s="141"/>
      <c r="P51" s="139"/>
      <c r="Q51" s="142"/>
      <c r="R51" s="142"/>
      <c r="S51" s="142"/>
      <c r="T51" s="142"/>
      <c r="U51" s="142"/>
      <c r="V51" s="143"/>
      <c r="W51" s="134" t="s">
        <v>2665</v>
      </c>
      <c r="X51" s="139"/>
    </row>
    <row r="52" spans="1:24" s="3" customFormat="1" ht="15.6" x14ac:dyDescent="0.3">
      <c r="A52" s="134" t="s">
        <v>2667</v>
      </c>
      <c r="B52" s="135" t="s">
        <v>2664</v>
      </c>
      <c r="C52" s="136" t="s">
        <v>2193</v>
      </c>
      <c r="D52" s="137" t="s">
        <v>2591</v>
      </c>
      <c r="E52" s="138" t="s">
        <v>2640</v>
      </c>
      <c r="G52" s="139"/>
      <c r="H52" s="139"/>
      <c r="I52" s="141">
        <v>1</v>
      </c>
      <c r="J52" s="140" t="s">
        <v>2599</v>
      </c>
      <c r="K52" s="140"/>
      <c r="L52" s="140"/>
      <c r="M52" s="140">
        <v>1</v>
      </c>
      <c r="N52" s="139"/>
      <c r="O52" s="141"/>
      <c r="P52" s="139"/>
      <c r="Q52" s="142"/>
      <c r="R52" s="142"/>
      <c r="S52" s="142"/>
      <c r="T52" s="142"/>
      <c r="U52" s="142"/>
      <c r="V52" s="143"/>
      <c r="W52" s="134" t="s">
        <v>2665</v>
      </c>
      <c r="X52" s="139"/>
    </row>
    <row r="53" spans="1:24" s="3" customFormat="1" ht="15.6" x14ac:dyDescent="0.3">
      <c r="A53" s="134" t="s">
        <v>2668</v>
      </c>
      <c r="B53" s="135" t="s">
        <v>2664</v>
      </c>
      <c r="C53" s="136" t="s">
        <v>2193</v>
      </c>
      <c r="D53" s="137" t="s">
        <v>2591</v>
      </c>
      <c r="E53" s="138" t="s">
        <v>2592</v>
      </c>
      <c r="G53" s="139"/>
      <c r="H53" s="139"/>
      <c r="I53" s="141">
        <v>1</v>
      </c>
      <c r="J53" s="140" t="s">
        <v>2601</v>
      </c>
      <c r="K53" s="140"/>
      <c r="L53" s="140"/>
      <c r="M53" s="140">
        <v>1</v>
      </c>
      <c r="N53" s="139"/>
      <c r="O53" s="141"/>
      <c r="P53" s="139"/>
      <c r="Q53" s="142"/>
      <c r="R53" s="142"/>
      <c r="S53" s="142"/>
      <c r="T53" s="142"/>
      <c r="U53" s="142"/>
      <c r="V53" s="143"/>
      <c r="W53" s="134" t="s">
        <v>2665</v>
      </c>
      <c r="X53" s="139"/>
    </row>
    <row r="54" spans="1:24" s="3" customFormat="1" ht="15.6" x14ac:dyDescent="0.3">
      <c r="A54" s="134" t="s">
        <v>2669</v>
      </c>
      <c r="B54" s="135" t="s">
        <v>2664</v>
      </c>
      <c r="C54" s="136" t="s">
        <v>2193</v>
      </c>
      <c r="D54" s="137" t="s">
        <v>2591</v>
      </c>
      <c r="E54" s="138" t="s">
        <v>2640</v>
      </c>
      <c r="G54" s="139"/>
      <c r="H54" s="139"/>
      <c r="I54" s="141">
        <v>1</v>
      </c>
      <c r="J54" s="140" t="s">
        <v>2604</v>
      </c>
      <c r="K54" s="140"/>
      <c r="L54" s="140"/>
      <c r="M54" s="140">
        <v>1</v>
      </c>
      <c r="N54" s="139"/>
      <c r="O54" s="141"/>
      <c r="P54" s="139"/>
      <c r="Q54" s="142"/>
      <c r="R54" s="142"/>
      <c r="S54" s="142"/>
      <c r="T54" s="142"/>
      <c r="U54" s="142"/>
      <c r="V54" s="143"/>
      <c r="W54" s="134" t="s">
        <v>2665</v>
      </c>
      <c r="X54" s="139"/>
    </row>
    <row r="55" spans="1:24" s="3" customFormat="1" ht="15.6" x14ac:dyDescent="0.3">
      <c r="A55" s="134" t="s">
        <v>2670</v>
      </c>
      <c r="B55" s="135" t="s">
        <v>2664</v>
      </c>
      <c r="C55" s="136" t="s">
        <v>2193</v>
      </c>
      <c r="D55" s="137" t="s">
        <v>2591</v>
      </c>
      <c r="E55" s="138" t="s">
        <v>2606</v>
      </c>
      <c r="G55" s="139"/>
      <c r="H55" s="139"/>
      <c r="I55" s="141">
        <v>1</v>
      </c>
      <c r="J55" s="140" t="s">
        <v>2607</v>
      </c>
      <c r="K55" s="140"/>
      <c r="L55" s="140"/>
      <c r="M55" s="140">
        <v>1</v>
      </c>
      <c r="N55" s="139"/>
      <c r="O55" s="141"/>
      <c r="P55" s="139"/>
      <c r="Q55" s="142"/>
      <c r="R55" s="142"/>
      <c r="S55" s="142"/>
      <c r="T55" s="142"/>
      <c r="U55" s="142"/>
      <c r="V55" s="143"/>
      <c r="W55" s="134" t="s">
        <v>2665</v>
      </c>
      <c r="X55" s="139"/>
    </row>
    <row r="56" spans="1:24" s="3" customFormat="1" ht="15.6" x14ac:dyDescent="0.3">
      <c r="A56" s="134" t="s">
        <v>2671</v>
      </c>
      <c r="B56" s="135" t="s">
        <v>2664</v>
      </c>
      <c r="C56" s="136" t="s">
        <v>2193</v>
      </c>
      <c r="D56" s="137" t="s">
        <v>2591</v>
      </c>
      <c r="E56" s="138" t="s">
        <v>44</v>
      </c>
      <c r="G56" s="139"/>
      <c r="H56" s="139"/>
      <c r="I56" s="141">
        <v>1</v>
      </c>
      <c r="J56" s="140" t="s">
        <v>2609</v>
      </c>
      <c r="K56" s="140"/>
      <c r="L56" s="140"/>
      <c r="M56" s="140">
        <v>1</v>
      </c>
      <c r="N56" s="139"/>
      <c r="O56" s="141"/>
      <c r="P56" s="139"/>
      <c r="Q56" s="142"/>
      <c r="R56" s="142"/>
      <c r="S56" s="142"/>
      <c r="T56" s="142"/>
      <c r="U56" s="142"/>
      <c r="V56" s="143"/>
      <c r="W56" s="134" t="s">
        <v>2665</v>
      </c>
      <c r="X56" s="139"/>
    </row>
    <row r="57" spans="1:24" s="3" customFormat="1" ht="15.6" x14ac:dyDescent="0.3">
      <c r="A57" s="134" t="s">
        <v>2638</v>
      </c>
      <c r="B57" s="135" t="s">
        <v>2664</v>
      </c>
      <c r="C57" s="136" t="s">
        <v>2193</v>
      </c>
      <c r="D57" s="137" t="s">
        <v>2591</v>
      </c>
      <c r="E57" s="138" t="s">
        <v>2640</v>
      </c>
      <c r="G57" s="139"/>
      <c r="H57" s="139"/>
      <c r="I57" s="141">
        <v>1</v>
      </c>
      <c r="J57" s="140" t="s">
        <v>2611</v>
      </c>
      <c r="K57" s="140"/>
      <c r="L57" s="140"/>
      <c r="M57" s="140">
        <v>1</v>
      </c>
      <c r="N57" s="139"/>
      <c r="O57" s="141"/>
      <c r="P57" s="139"/>
      <c r="Q57" s="142"/>
      <c r="R57" s="142"/>
      <c r="S57" s="142"/>
      <c r="T57" s="142"/>
      <c r="U57" s="142"/>
      <c r="V57" s="143"/>
      <c r="W57" s="134" t="s">
        <v>2665</v>
      </c>
      <c r="X57" s="139"/>
    </row>
    <row r="58" spans="1:24" s="3" customFormat="1" ht="15.6" x14ac:dyDescent="0.3">
      <c r="A58" s="134" t="s">
        <v>2653</v>
      </c>
      <c r="B58" s="135" t="s">
        <v>2664</v>
      </c>
      <c r="C58" s="136" t="s">
        <v>2193</v>
      </c>
      <c r="D58" s="137" t="s">
        <v>2591</v>
      </c>
      <c r="E58" s="138" t="s">
        <v>2603</v>
      </c>
      <c r="G58" s="139"/>
      <c r="H58" s="139"/>
      <c r="I58" s="141">
        <v>1</v>
      </c>
      <c r="J58" s="140" t="s">
        <v>2614</v>
      </c>
      <c r="K58" s="140"/>
      <c r="L58" s="140"/>
      <c r="M58" s="140">
        <v>1</v>
      </c>
      <c r="N58" s="139"/>
      <c r="O58" s="141"/>
      <c r="P58" s="139"/>
      <c r="Q58" s="142"/>
      <c r="R58" s="142"/>
      <c r="S58" s="142"/>
      <c r="T58" s="142"/>
      <c r="U58" s="142"/>
      <c r="V58" s="143"/>
      <c r="W58" s="134" t="s">
        <v>2665</v>
      </c>
      <c r="X58" s="139"/>
    </row>
    <row r="59" spans="1:24" s="3" customFormat="1" ht="15.6" x14ac:dyDescent="0.3">
      <c r="A59" s="134" t="s">
        <v>2672</v>
      </c>
      <c r="B59" s="135" t="s">
        <v>2664</v>
      </c>
      <c r="C59" s="136" t="s">
        <v>2193</v>
      </c>
      <c r="D59" s="137" t="s">
        <v>2591</v>
      </c>
      <c r="E59" s="138" t="s">
        <v>2673</v>
      </c>
      <c r="G59" s="139"/>
      <c r="H59" s="139"/>
      <c r="I59" s="141">
        <v>1</v>
      </c>
      <c r="J59" s="140" t="s">
        <v>2616</v>
      </c>
      <c r="K59" s="140"/>
      <c r="L59" s="140"/>
      <c r="M59" s="140">
        <v>1</v>
      </c>
      <c r="N59" s="139"/>
      <c r="O59" s="141"/>
      <c r="P59" s="139"/>
      <c r="Q59" s="142"/>
      <c r="R59" s="142"/>
      <c r="S59" s="142"/>
      <c r="T59" s="142"/>
      <c r="U59" s="142"/>
      <c r="V59" s="143"/>
      <c r="W59" s="134" t="s">
        <v>2665</v>
      </c>
      <c r="X59" s="139"/>
    </row>
    <row r="60" spans="1:24" s="3" customFormat="1" ht="15.6" x14ac:dyDescent="0.3">
      <c r="A60" s="134" t="s">
        <v>2674</v>
      </c>
      <c r="B60" s="135" t="s">
        <v>2664</v>
      </c>
      <c r="C60" s="136" t="s">
        <v>2193</v>
      </c>
      <c r="D60" s="137" t="s">
        <v>2591</v>
      </c>
      <c r="E60" s="138" t="s">
        <v>2603</v>
      </c>
      <c r="G60" s="139"/>
      <c r="H60" s="139"/>
      <c r="I60" s="141">
        <v>1</v>
      </c>
      <c r="J60" s="140" t="s">
        <v>2616</v>
      </c>
      <c r="K60" s="140"/>
      <c r="L60" s="140"/>
      <c r="M60" s="140">
        <v>1</v>
      </c>
      <c r="N60" s="139"/>
      <c r="O60" s="141"/>
      <c r="P60" s="139"/>
      <c r="Q60" s="142"/>
      <c r="R60" s="142"/>
      <c r="S60" s="142"/>
      <c r="T60" s="142"/>
      <c r="U60" s="142"/>
      <c r="V60" s="143"/>
      <c r="W60" s="134" t="s">
        <v>2665</v>
      </c>
      <c r="X60" s="139"/>
    </row>
    <row r="61" spans="1:24" s="3" customFormat="1" ht="15.6" x14ac:dyDescent="0.3">
      <c r="A61" s="134" t="s">
        <v>2675</v>
      </c>
      <c r="B61" s="135" t="s">
        <v>2664</v>
      </c>
      <c r="C61" s="136" t="s">
        <v>2193</v>
      </c>
      <c r="D61" s="137" t="s">
        <v>2591</v>
      </c>
      <c r="E61" s="138" t="s">
        <v>2606</v>
      </c>
      <c r="G61" s="139"/>
      <c r="H61" s="139"/>
      <c r="I61" s="141">
        <v>1</v>
      </c>
      <c r="J61" s="140" t="s">
        <v>2616</v>
      </c>
      <c r="K61" s="140"/>
      <c r="L61" s="140"/>
      <c r="M61" s="140">
        <v>1</v>
      </c>
      <c r="N61" s="139"/>
      <c r="O61" s="141"/>
      <c r="P61" s="139"/>
      <c r="Q61" s="142"/>
      <c r="R61" s="142"/>
      <c r="S61" s="142"/>
      <c r="T61" s="142"/>
      <c r="U61" s="142"/>
      <c r="V61" s="143"/>
      <c r="W61" s="134" t="s">
        <v>2665</v>
      </c>
      <c r="X61" s="139"/>
    </row>
    <row r="62" spans="1:24" s="3" customFormat="1" ht="15.6" x14ac:dyDescent="0.3">
      <c r="A62" s="144" t="s">
        <v>2676</v>
      </c>
      <c r="B62" s="145" t="s">
        <v>2664</v>
      </c>
      <c r="C62" s="146" t="s">
        <v>2193</v>
      </c>
      <c r="D62" s="147" t="s">
        <v>2619</v>
      </c>
      <c r="E62" s="148" t="s">
        <v>2661</v>
      </c>
      <c r="G62" s="149">
        <v>1</v>
      </c>
      <c r="H62" s="150"/>
      <c r="I62" s="150"/>
      <c r="J62" s="151" t="s">
        <v>2583</v>
      </c>
      <c r="K62" s="151"/>
      <c r="L62" s="151"/>
      <c r="M62" s="151">
        <v>1</v>
      </c>
      <c r="N62" s="149"/>
      <c r="O62" s="150"/>
      <c r="P62" s="149"/>
      <c r="Q62" s="152"/>
      <c r="R62" s="152"/>
      <c r="S62" s="152"/>
      <c r="T62" s="152"/>
      <c r="U62" s="152"/>
      <c r="V62" s="153"/>
      <c r="W62" s="154" t="s">
        <v>2677</v>
      </c>
      <c r="X62" s="149"/>
    </row>
    <row r="63" spans="1:24" s="3" customFormat="1" ht="15.6" x14ac:dyDescent="0.3">
      <c r="A63" s="144" t="s">
        <v>2678</v>
      </c>
      <c r="B63" s="145" t="s">
        <v>2664</v>
      </c>
      <c r="C63" s="146" t="s">
        <v>2193</v>
      </c>
      <c r="D63" s="147" t="s">
        <v>2619</v>
      </c>
      <c r="E63" s="148" t="s">
        <v>2625</v>
      </c>
      <c r="G63" s="149">
        <v>1</v>
      </c>
      <c r="H63" s="150"/>
      <c r="I63" s="150"/>
      <c r="J63" s="151" t="s">
        <v>2596</v>
      </c>
      <c r="K63" s="151"/>
      <c r="L63" s="151"/>
      <c r="M63" s="151">
        <v>1</v>
      </c>
      <c r="N63" s="149"/>
      <c r="O63" s="150"/>
      <c r="P63" s="149"/>
      <c r="Q63" s="152"/>
      <c r="R63" s="152"/>
      <c r="S63" s="152"/>
      <c r="T63" s="152"/>
      <c r="U63" s="152"/>
      <c r="V63" s="153"/>
      <c r="W63" s="154" t="s">
        <v>2677</v>
      </c>
      <c r="X63" s="149"/>
    </row>
    <row r="64" spans="1:24" s="3" customFormat="1" ht="15.6" x14ac:dyDescent="0.3">
      <c r="A64" s="144" t="s">
        <v>2679</v>
      </c>
      <c r="B64" s="145" t="s">
        <v>2664</v>
      </c>
      <c r="C64" s="146" t="s">
        <v>2193</v>
      </c>
      <c r="D64" s="147" t="s">
        <v>2619</v>
      </c>
      <c r="E64" s="148" t="s">
        <v>2625</v>
      </c>
      <c r="G64" s="149">
        <v>1</v>
      </c>
      <c r="H64" s="150"/>
      <c r="I64" s="150"/>
      <c r="J64" s="151" t="s">
        <v>2599</v>
      </c>
      <c r="K64" s="151"/>
      <c r="L64" s="151"/>
      <c r="M64" s="151">
        <v>1</v>
      </c>
      <c r="N64" s="149"/>
      <c r="O64" s="150"/>
      <c r="P64" s="149"/>
      <c r="Q64" s="152"/>
      <c r="R64" s="152"/>
      <c r="S64" s="152"/>
      <c r="T64" s="152"/>
      <c r="U64" s="152"/>
      <c r="V64" s="153"/>
      <c r="W64" s="154" t="s">
        <v>2677</v>
      </c>
      <c r="X64" s="149"/>
    </row>
    <row r="65" spans="1:24" s="3" customFormat="1" ht="15.6" x14ac:dyDescent="0.3">
      <c r="A65" s="144" t="s">
        <v>2680</v>
      </c>
      <c r="B65" s="145" t="s">
        <v>2664</v>
      </c>
      <c r="C65" s="146" t="s">
        <v>2193</v>
      </c>
      <c r="D65" s="147" t="s">
        <v>2619</v>
      </c>
      <c r="E65" s="148" t="s">
        <v>2613</v>
      </c>
      <c r="G65" s="149">
        <v>1</v>
      </c>
      <c r="H65" s="150"/>
      <c r="I65" s="150"/>
      <c r="J65" s="151" t="s">
        <v>2601</v>
      </c>
      <c r="K65" s="151"/>
      <c r="L65" s="151"/>
      <c r="M65" s="151">
        <v>1</v>
      </c>
      <c r="N65" s="149"/>
      <c r="O65" s="150"/>
      <c r="P65" s="149"/>
      <c r="Q65" s="152"/>
      <c r="R65" s="152"/>
      <c r="S65" s="152"/>
      <c r="T65" s="152"/>
      <c r="U65" s="152"/>
      <c r="V65" s="153"/>
      <c r="W65" s="154" t="s">
        <v>2677</v>
      </c>
      <c r="X65" s="149"/>
    </row>
    <row r="66" spans="1:24" s="3" customFormat="1" ht="15.6" x14ac:dyDescent="0.3">
      <c r="A66" s="144" t="s">
        <v>2660</v>
      </c>
      <c r="B66" s="145" t="s">
        <v>2664</v>
      </c>
      <c r="C66" s="146" t="s">
        <v>2193</v>
      </c>
      <c r="D66" s="147" t="s">
        <v>2619</v>
      </c>
      <c r="E66" s="148" t="s">
        <v>2661</v>
      </c>
      <c r="G66" s="149">
        <v>1</v>
      </c>
      <c r="H66" s="150"/>
      <c r="I66" s="150"/>
      <c r="J66" s="151" t="s">
        <v>2604</v>
      </c>
      <c r="K66" s="151"/>
      <c r="L66" s="151"/>
      <c r="M66" s="151">
        <v>1</v>
      </c>
      <c r="N66" s="149"/>
      <c r="O66" s="150"/>
      <c r="P66" s="149"/>
      <c r="Q66" s="152"/>
      <c r="R66" s="152"/>
      <c r="S66" s="152"/>
      <c r="T66" s="152"/>
      <c r="U66" s="152"/>
      <c r="V66" s="153"/>
      <c r="W66" s="154" t="s">
        <v>2677</v>
      </c>
      <c r="X66" s="149"/>
    </row>
    <row r="67" spans="1:24" s="3" customFormat="1" ht="15.6" x14ac:dyDescent="0.3">
      <c r="A67" s="144" t="s">
        <v>2656</v>
      </c>
      <c r="B67" s="145" t="s">
        <v>2664</v>
      </c>
      <c r="C67" s="146" t="s">
        <v>2193</v>
      </c>
      <c r="D67" s="147" t="s">
        <v>2619</v>
      </c>
      <c r="E67" s="148" t="s">
        <v>2657</v>
      </c>
      <c r="G67" s="149">
        <v>1</v>
      </c>
      <c r="H67" s="150"/>
      <c r="I67" s="150"/>
      <c r="J67" s="151" t="s">
        <v>2607</v>
      </c>
      <c r="K67" s="151"/>
      <c r="L67" s="151"/>
      <c r="M67" s="151">
        <v>1</v>
      </c>
      <c r="N67" s="149"/>
      <c r="O67" s="150"/>
      <c r="P67" s="149"/>
      <c r="Q67" s="152"/>
      <c r="R67" s="152"/>
      <c r="S67" s="152"/>
      <c r="T67" s="152"/>
      <c r="U67" s="152"/>
      <c r="V67" s="153"/>
      <c r="W67" s="154" t="s">
        <v>2677</v>
      </c>
      <c r="X67" s="149"/>
    </row>
    <row r="68" spans="1:24" s="3" customFormat="1" ht="15.6" x14ac:dyDescent="0.3">
      <c r="A68" s="144" t="s">
        <v>709</v>
      </c>
      <c r="B68" s="145" t="s">
        <v>2664</v>
      </c>
      <c r="C68" s="146" t="s">
        <v>2193</v>
      </c>
      <c r="D68" s="147" t="s">
        <v>2619</v>
      </c>
      <c r="E68" s="148" t="s">
        <v>2620</v>
      </c>
      <c r="G68" s="149">
        <v>1</v>
      </c>
      <c r="H68" s="150"/>
      <c r="I68" s="150"/>
      <c r="J68" s="151" t="s">
        <v>2609</v>
      </c>
      <c r="K68" s="151"/>
      <c r="L68" s="151"/>
      <c r="M68" s="151">
        <v>1</v>
      </c>
      <c r="N68" s="149"/>
      <c r="O68" s="150"/>
      <c r="P68" s="149"/>
      <c r="Q68" s="152"/>
      <c r="R68" s="152"/>
      <c r="S68" s="152"/>
      <c r="T68" s="152"/>
      <c r="U68" s="152"/>
      <c r="V68" s="153"/>
      <c r="W68" s="154" t="s">
        <v>2677</v>
      </c>
      <c r="X68" s="149"/>
    </row>
    <row r="69" spans="1:24" s="3" customFormat="1" ht="15.6" x14ac:dyDescent="0.3">
      <c r="A69" s="144" t="s">
        <v>2681</v>
      </c>
      <c r="B69" s="145" t="s">
        <v>2664</v>
      </c>
      <c r="C69" s="146" t="s">
        <v>2193</v>
      </c>
      <c r="D69" s="147" t="s">
        <v>2619</v>
      </c>
      <c r="E69" s="148" t="s">
        <v>2620</v>
      </c>
      <c r="G69" s="149">
        <v>1</v>
      </c>
      <c r="H69" s="150"/>
      <c r="I69" s="150"/>
      <c r="J69" s="151" t="s">
        <v>2611</v>
      </c>
      <c r="K69" s="151"/>
      <c r="L69" s="151"/>
      <c r="M69" s="151">
        <v>1</v>
      </c>
      <c r="N69" s="149"/>
      <c r="O69" s="150"/>
      <c r="P69" s="149"/>
      <c r="Q69" s="152"/>
      <c r="R69" s="152"/>
      <c r="S69" s="152"/>
      <c r="T69" s="152"/>
      <c r="U69" s="152"/>
      <c r="V69" s="153"/>
      <c r="W69" s="154" t="s">
        <v>2677</v>
      </c>
      <c r="X69" s="149"/>
    </row>
    <row r="70" spans="1:24" s="3" customFormat="1" ht="15.6" x14ac:dyDescent="0.3">
      <c r="A70" s="144" t="s">
        <v>2662</v>
      </c>
      <c r="B70" s="145" t="s">
        <v>2664</v>
      </c>
      <c r="C70" s="146" t="s">
        <v>2193</v>
      </c>
      <c r="D70" s="147" t="s">
        <v>2619</v>
      </c>
      <c r="E70" s="148" t="s">
        <v>2630</v>
      </c>
      <c r="G70" s="149">
        <v>1</v>
      </c>
      <c r="H70" s="150"/>
      <c r="I70" s="150"/>
      <c r="J70" s="151" t="s">
        <v>2614</v>
      </c>
      <c r="K70" s="151"/>
      <c r="L70" s="151"/>
      <c r="M70" s="151">
        <v>1</v>
      </c>
      <c r="N70" s="149"/>
      <c r="O70" s="150"/>
      <c r="P70" s="149"/>
      <c r="Q70" s="152"/>
      <c r="R70" s="152"/>
      <c r="S70" s="152"/>
      <c r="T70" s="152"/>
      <c r="U70" s="152"/>
      <c r="V70" s="153"/>
      <c r="W70" s="154" t="s">
        <v>2677</v>
      </c>
      <c r="X70" s="149"/>
    </row>
    <row r="71" spans="1:24" s="3" customFormat="1" ht="15.6" x14ac:dyDescent="0.3">
      <c r="A71" s="144" t="s">
        <v>2682</v>
      </c>
      <c r="B71" s="145" t="s">
        <v>2664</v>
      </c>
      <c r="C71" s="146" t="s">
        <v>2193</v>
      </c>
      <c r="D71" s="147" t="s">
        <v>2619</v>
      </c>
      <c r="E71" s="148" t="s">
        <v>2661</v>
      </c>
      <c r="G71" s="149">
        <v>1</v>
      </c>
      <c r="H71" s="150"/>
      <c r="I71" s="150"/>
      <c r="J71" s="151" t="s">
        <v>2616</v>
      </c>
      <c r="K71" s="151"/>
      <c r="L71" s="151"/>
      <c r="M71" s="151">
        <v>1</v>
      </c>
      <c r="N71" s="149"/>
      <c r="O71" s="150"/>
      <c r="P71" s="149"/>
      <c r="Q71" s="152"/>
      <c r="R71" s="152"/>
      <c r="S71" s="152"/>
      <c r="T71" s="152"/>
      <c r="U71" s="152"/>
      <c r="V71" s="153"/>
      <c r="W71" s="154" t="s">
        <v>2677</v>
      </c>
      <c r="X71" s="149"/>
    </row>
    <row r="72" spans="1:24" s="3" customFormat="1" ht="15.6" x14ac:dyDescent="0.3">
      <c r="A72" s="144" t="s">
        <v>2683</v>
      </c>
      <c r="B72" s="145" t="s">
        <v>2664</v>
      </c>
      <c r="C72" s="146" t="s">
        <v>2193</v>
      </c>
      <c r="D72" s="147" t="s">
        <v>2619</v>
      </c>
      <c r="E72" s="148" t="s">
        <v>2684</v>
      </c>
      <c r="G72" s="149">
        <v>1</v>
      </c>
      <c r="H72" s="150"/>
      <c r="I72" s="150"/>
      <c r="J72" s="151" t="s">
        <v>2616</v>
      </c>
      <c r="K72" s="151"/>
      <c r="L72" s="151"/>
      <c r="M72" s="151">
        <v>1</v>
      </c>
      <c r="N72" s="149"/>
      <c r="O72" s="150"/>
      <c r="P72" s="149"/>
      <c r="Q72" s="152"/>
      <c r="R72" s="152"/>
      <c r="S72" s="152"/>
      <c r="T72" s="152"/>
      <c r="U72" s="152"/>
      <c r="V72" s="153"/>
      <c r="W72" s="154" t="s">
        <v>2677</v>
      </c>
      <c r="X72" s="149"/>
    </row>
    <row r="73" spans="1:24" s="3" customFormat="1" ht="15.6" x14ac:dyDescent="0.3">
      <c r="A73" s="144" t="s">
        <v>2685</v>
      </c>
      <c r="B73" s="145" t="s">
        <v>2664</v>
      </c>
      <c r="C73" s="146" t="s">
        <v>2193</v>
      </c>
      <c r="D73" s="147" t="s">
        <v>2619</v>
      </c>
      <c r="E73" s="148" t="s">
        <v>2623</v>
      </c>
      <c r="G73" s="149">
        <v>1</v>
      </c>
      <c r="H73" s="150"/>
      <c r="I73" s="150"/>
      <c r="J73" s="151" t="s">
        <v>2616</v>
      </c>
      <c r="K73" s="151"/>
      <c r="L73" s="151"/>
      <c r="M73" s="151">
        <v>1</v>
      </c>
      <c r="N73" s="149"/>
      <c r="O73" s="150"/>
      <c r="P73" s="149"/>
      <c r="Q73" s="152"/>
      <c r="R73" s="152"/>
      <c r="S73" s="152"/>
      <c r="T73" s="152"/>
      <c r="U73" s="152"/>
      <c r="V73" s="153"/>
      <c r="W73" s="154" t="s">
        <v>2677</v>
      </c>
      <c r="X73" s="149"/>
    </row>
    <row r="74" spans="1:24" s="3" customFormat="1" ht="15.6" x14ac:dyDescent="0.3">
      <c r="A74" s="134" t="s">
        <v>2685</v>
      </c>
      <c r="B74" s="135" t="s">
        <v>2686</v>
      </c>
      <c r="C74" s="136" t="s">
        <v>2201</v>
      </c>
      <c r="D74" s="137" t="s">
        <v>2591</v>
      </c>
      <c r="E74" s="138" t="s">
        <v>2623</v>
      </c>
      <c r="G74" s="139"/>
      <c r="H74" s="139"/>
      <c r="I74" s="141">
        <v>1</v>
      </c>
      <c r="J74" s="140" t="s">
        <v>2583</v>
      </c>
      <c r="K74" s="140">
        <v>1</v>
      </c>
      <c r="L74" s="140" t="s">
        <v>2647</v>
      </c>
      <c r="M74" s="140">
        <v>1</v>
      </c>
      <c r="N74" s="139">
        <v>1</v>
      </c>
      <c r="O74" s="141"/>
      <c r="P74" s="139">
        <v>2</v>
      </c>
      <c r="Q74" s="142"/>
      <c r="R74" s="142"/>
      <c r="S74" s="142"/>
      <c r="T74" s="142"/>
      <c r="U74" s="142"/>
      <c r="V74" s="143"/>
      <c r="W74" s="134" t="s">
        <v>2687</v>
      </c>
      <c r="X74" s="139"/>
    </row>
    <row r="75" spans="1:24" s="3" customFormat="1" ht="15.6" x14ac:dyDescent="0.3">
      <c r="A75" s="134" t="s">
        <v>2688</v>
      </c>
      <c r="B75" s="135" t="s">
        <v>2686</v>
      </c>
      <c r="C75" s="136" t="s">
        <v>2201</v>
      </c>
      <c r="D75" s="137" t="s">
        <v>2591</v>
      </c>
      <c r="E75" s="138"/>
      <c r="G75" s="139"/>
      <c r="H75" s="139"/>
      <c r="I75" s="141">
        <v>1</v>
      </c>
      <c r="J75" s="140" t="s">
        <v>2609</v>
      </c>
      <c r="K75" s="140">
        <v>2</v>
      </c>
      <c r="L75" s="140"/>
      <c r="M75" s="140">
        <v>1</v>
      </c>
      <c r="N75" s="139"/>
      <c r="O75" s="141">
        <v>2</v>
      </c>
      <c r="P75" s="139">
        <v>2</v>
      </c>
      <c r="Q75" s="142"/>
      <c r="R75" s="142"/>
      <c r="S75" s="142"/>
      <c r="T75" s="142"/>
      <c r="U75" s="142"/>
      <c r="V75" s="143"/>
      <c r="W75" s="134" t="s">
        <v>2687</v>
      </c>
      <c r="X75" s="139"/>
    </row>
    <row r="76" spans="1:24" s="3" customFormat="1" ht="15.6" x14ac:dyDescent="0.3">
      <c r="A76" s="134" t="s">
        <v>2689</v>
      </c>
      <c r="B76" s="135" t="s">
        <v>2686</v>
      </c>
      <c r="C76" s="136" t="s">
        <v>2201</v>
      </c>
      <c r="D76" s="137" t="s">
        <v>2591</v>
      </c>
      <c r="E76" s="138" t="s">
        <v>2690</v>
      </c>
      <c r="G76" s="139"/>
      <c r="H76" s="139"/>
      <c r="I76" s="141">
        <v>1</v>
      </c>
      <c r="J76" s="140" t="s">
        <v>2599</v>
      </c>
      <c r="K76" s="140">
        <v>3</v>
      </c>
      <c r="L76" s="140"/>
      <c r="M76" s="140">
        <v>1</v>
      </c>
      <c r="N76" s="139"/>
      <c r="O76" s="141"/>
      <c r="P76" s="139">
        <v>1</v>
      </c>
      <c r="Q76" s="142"/>
      <c r="R76" s="142"/>
      <c r="S76" s="142"/>
      <c r="T76" s="142"/>
      <c r="U76" s="142"/>
      <c r="V76" s="143"/>
      <c r="W76" s="134" t="s">
        <v>2687</v>
      </c>
      <c r="X76" s="139"/>
    </row>
    <row r="77" spans="1:24" s="3" customFormat="1" ht="15.6" x14ac:dyDescent="0.3">
      <c r="A77" s="134" t="s">
        <v>2669</v>
      </c>
      <c r="B77" s="135" t="s">
        <v>2686</v>
      </c>
      <c r="C77" s="136" t="s">
        <v>2201</v>
      </c>
      <c r="D77" s="137" t="s">
        <v>2591</v>
      </c>
      <c r="E77" s="138" t="s">
        <v>2640</v>
      </c>
      <c r="G77" s="139"/>
      <c r="H77" s="139"/>
      <c r="I77" s="141">
        <v>1</v>
      </c>
      <c r="J77" s="140" t="s">
        <v>2607</v>
      </c>
      <c r="K77" s="140">
        <v>4</v>
      </c>
      <c r="L77" s="140" t="s">
        <v>2691</v>
      </c>
      <c r="M77" s="140">
        <v>1</v>
      </c>
      <c r="N77" s="139"/>
      <c r="O77" s="141">
        <v>1</v>
      </c>
      <c r="P77" s="139">
        <v>2</v>
      </c>
      <c r="Q77" s="142"/>
      <c r="R77" s="142"/>
      <c r="S77" s="142"/>
      <c r="T77" s="142"/>
      <c r="U77" s="142"/>
      <c r="V77" s="143"/>
      <c r="W77" s="134" t="s">
        <v>2687</v>
      </c>
      <c r="X77" s="139"/>
    </row>
    <row r="78" spans="1:24" s="3" customFormat="1" ht="15.6" x14ac:dyDescent="0.3">
      <c r="A78" s="134" t="s">
        <v>2692</v>
      </c>
      <c r="B78" s="135" t="s">
        <v>2686</v>
      </c>
      <c r="C78" s="136" t="s">
        <v>2201</v>
      </c>
      <c r="D78" s="137" t="s">
        <v>2591</v>
      </c>
      <c r="E78" s="138" t="s">
        <v>2623</v>
      </c>
      <c r="G78" s="139"/>
      <c r="H78" s="139"/>
      <c r="I78" s="141">
        <v>1</v>
      </c>
      <c r="J78" s="140" t="s">
        <v>2604</v>
      </c>
      <c r="K78" s="140">
        <v>5</v>
      </c>
      <c r="L78" s="140"/>
      <c r="M78" s="140">
        <v>1</v>
      </c>
      <c r="N78" s="139"/>
      <c r="O78" s="141">
        <v>1</v>
      </c>
      <c r="P78" s="139"/>
      <c r="Q78" s="142"/>
      <c r="R78" s="142"/>
      <c r="S78" s="142"/>
      <c r="T78" s="142"/>
      <c r="U78" s="142"/>
      <c r="V78" s="143"/>
      <c r="W78" s="134" t="s">
        <v>2687</v>
      </c>
      <c r="X78" s="139"/>
    </row>
    <row r="79" spans="1:24" s="3" customFormat="1" ht="15.6" x14ac:dyDescent="0.3">
      <c r="A79" s="134" t="s">
        <v>2667</v>
      </c>
      <c r="B79" s="135" t="s">
        <v>2686</v>
      </c>
      <c r="C79" s="136" t="s">
        <v>2201</v>
      </c>
      <c r="D79" s="137" t="s">
        <v>2591</v>
      </c>
      <c r="E79" s="138" t="s">
        <v>2640</v>
      </c>
      <c r="G79" s="139"/>
      <c r="H79" s="139"/>
      <c r="I79" s="141">
        <v>1</v>
      </c>
      <c r="J79" s="140" t="s">
        <v>2596</v>
      </c>
      <c r="K79" s="140">
        <v>6</v>
      </c>
      <c r="L79" s="140"/>
      <c r="M79" s="140">
        <v>1</v>
      </c>
      <c r="N79" s="139"/>
      <c r="O79" s="141">
        <v>2</v>
      </c>
      <c r="P79" s="139"/>
      <c r="Q79" s="142"/>
      <c r="R79" s="142"/>
      <c r="S79" s="142"/>
      <c r="T79" s="142"/>
      <c r="U79" s="142"/>
      <c r="V79" s="143"/>
      <c r="W79" s="134" t="s">
        <v>2687</v>
      </c>
      <c r="X79" s="139"/>
    </row>
    <row r="80" spans="1:24" s="3" customFormat="1" ht="15.6" x14ac:dyDescent="0.3">
      <c r="A80" s="134" t="s">
        <v>2680</v>
      </c>
      <c r="B80" s="135" t="s">
        <v>2686</v>
      </c>
      <c r="C80" s="136" t="s">
        <v>2201</v>
      </c>
      <c r="D80" s="137" t="s">
        <v>2591</v>
      </c>
      <c r="E80" s="138" t="s">
        <v>2613</v>
      </c>
      <c r="G80" s="139"/>
      <c r="H80" s="139"/>
      <c r="I80" s="141">
        <v>1</v>
      </c>
      <c r="J80" s="140" t="s">
        <v>2601</v>
      </c>
      <c r="K80" s="140">
        <v>7</v>
      </c>
      <c r="L80" s="140"/>
      <c r="M80" s="140">
        <v>1</v>
      </c>
      <c r="N80" s="139"/>
      <c r="O80" s="141">
        <v>1</v>
      </c>
      <c r="P80" s="139"/>
      <c r="Q80" s="142"/>
      <c r="R80" s="142"/>
      <c r="S80" s="142"/>
      <c r="T80" s="142"/>
      <c r="U80" s="142"/>
      <c r="V80" s="143"/>
      <c r="W80" s="134" t="s">
        <v>2687</v>
      </c>
      <c r="X80" s="139"/>
    </row>
    <row r="81" spans="1:24" s="3" customFormat="1" ht="15.6" x14ac:dyDescent="0.3">
      <c r="A81" s="134" t="s">
        <v>2693</v>
      </c>
      <c r="B81" s="135" t="s">
        <v>2686</v>
      </c>
      <c r="C81" s="136" t="s">
        <v>2201</v>
      </c>
      <c r="D81" s="137" t="s">
        <v>2591</v>
      </c>
      <c r="E81" s="138" t="s">
        <v>2628</v>
      </c>
      <c r="G81" s="139"/>
      <c r="H81" s="139"/>
      <c r="I81" s="141">
        <v>1</v>
      </c>
      <c r="J81" s="140" t="s">
        <v>2611</v>
      </c>
      <c r="K81" s="140">
        <v>8</v>
      </c>
      <c r="L81" s="140"/>
      <c r="M81" s="140">
        <v>1</v>
      </c>
      <c r="N81" s="139">
        <v>1</v>
      </c>
      <c r="O81" s="141"/>
      <c r="P81" s="139">
        <v>2</v>
      </c>
      <c r="Q81" s="142"/>
      <c r="R81" s="142"/>
      <c r="S81" s="142"/>
      <c r="T81" s="142"/>
      <c r="U81" s="142"/>
      <c r="V81" s="143"/>
      <c r="W81" s="134" t="s">
        <v>2687</v>
      </c>
      <c r="X81" s="139"/>
    </row>
    <row r="82" spans="1:24" s="3" customFormat="1" ht="15.6" x14ac:dyDescent="0.3">
      <c r="A82" s="134" t="s">
        <v>2694</v>
      </c>
      <c r="B82" s="135" t="s">
        <v>2686</v>
      </c>
      <c r="C82" s="136" t="s">
        <v>2201</v>
      </c>
      <c r="D82" s="137" t="s">
        <v>2591</v>
      </c>
      <c r="E82" s="138" t="s">
        <v>2640</v>
      </c>
      <c r="G82" s="139"/>
      <c r="H82" s="139"/>
      <c r="I82" s="141">
        <v>1</v>
      </c>
      <c r="J82" s="140" t="s">
        <v>2614</v>
      </c>
      <c r="K82" s="140">
        <v>9</v>
      </c>
      <c r="L82" s="140" t="s">
        <v>2695</v>
      </c>
      <c r="M82" s="140">
        <v>1</v>
      </c>
      <c r="N82" s="139">
        <v>1</v>
      </c>
      <c r="O82" s="141">
        <v>1</v>
      </c>
      <c r="P82" s="139">
        <v>2</v>
      </c>
      <c r="Q82" s="142"/>
      <c r="R82" s="142"/>
      <c r="S82" s="142"/>
      <c r="T82" s="142"/>
      <c r="U82" s="142"/>
      <c r="V82" s="143"/>
      <c r="W82" s="134" t="s">
        <v>2687</v>
      </c>
      <c r="X82" s="139"/>
    </row>
    <row r="83" spans="1:24" s="3" customFormat="1" ht="15.6" x14ac:dyDescent="0.3">
      <c r="A83" s="134" t="s">
        <v>2696</v>
      </c>
      <c r="B83" s="135" t="s">
        <v>2686</v>
      </c>
      <c r="C83" s="136" t="s">
        <v>2201</v>
      </c>
      <c r="D83" s="137" t="s">
        <v>2591</v>
      </c>
      <c r="E83" s="138" t="s">
        <v>2613</v>
      </c>
      <c r="G83" s="139"/>
      <c r="H83" s="139"/>
      <c r="I83" s="141">
        <v>1</v>
      </c>
      <c r="J83" s="140"/>
      <c r="K83" s="140" t="s">
        <v>2616</v>
      </c>
      <c r="L83" s="140"/>
      <c r="M83" s="140">
        <v>1</v>
      </c>
      <c r="N83" s="139"/>
      <c r="O83" s="141"/>
      <c r="P83" s="139">
        <v>1</v>
      </c>
      <c r="Q83" s="142"/>
      <c r="R83" s="142"/>
      <c r="S83" s="142"/>
      <c r="T83" s="142"/>
      <c r="U83" s="142"/>
      <c r="V83" s="143"/>
      <c r="W83" s="134" t="s">
        <v>2687</v>
      </c>
      <c r="X83" s="139"/>
    </row>
    <row r="84" spans="1:24" s="3" customFormat="1" ht="15.6" x14ac:dyDescent="0.3">
      <c r="A84" s="134" t="s">
        <v>2697</v>
      </c>
      <c r="B84" s="135" t="s">
        <v>2686</v>
      </c>
      <c r="C84" s="136" t="s">
        <v>2201</v>
      </c>
      <c r="D84" s="137" t="s">
        <v>2591</v>
      </c>
      <c r="E84" s="138" t="s">
        <v>2640</v>
      </c>
      <c r="G84" s="139"/>
      <c r="H84" s="139"/>
      <c r="I84" s="141">
        <v>1</v>
      </c>
      <c r="J84" s="140"/>
      <c r="K84" s="140" t="s">
        <v>2616</v>
      </c>
      <c r="L84" s="140"/>
      <c r="M84" s="140">
        <v>1</v>
      </c>
      <c r="N84" s="139"/>
      <c r="O84" s="141"/>
      <c r="P84" s="139"/>
      <c r="Q84" s="142"/>
      <c r="R84" s="142"/>
      <c r="S84" s="142"/>
      <c r="T84" s="142"/>
      <c r="U84" s="142"/>
      <c r="V84" s="143"/>
      <c r="W84" s="134" t="s">
        <v>2687</v>
      </c>
      <c r="X84" s="139"/>
    </row>
    <row r="85" spans="1:24" s="3" customFormat="1" ht="15.6" x14ac:dyDescent="0.3">
      <c r="A85" s="134" t="s">
        <v>2672</v>
      </c>
      <c r="B85" s="135" t="s">
        <v>2686</v>
      </c>
      <c r="C85" s="136" t="s">
        <v>2201</v>
      </c>
      <c r="D85" s="137" t="s">
        <v>2591</v>
      </c>
      <c r="E85" s="138" t="s">
        <v>2673</v>
      </c>
      <c r="G85" s="139"/>
      <c r="H85" s="139"/>
      <c r="I85" s="141">
        <v>1</v>
      </c>
      <c r="J85" s="140"/>
      <c r="K85" s="140" t="s">
        <v>2616</v>
      </c>
      <c r="L85" s="140"/>
      <c r="M85" s="140">
        <v>1</v>
      </c>
      <c r="N85" s="139"/>
      <c r="O85" s="141">
        <v>1</v>
      </c>
      <c r="P85" s="139"/>
      <c r="Q85" s="142"/>
      <c r="R85" s="142"/>
      <c r="S85" s="142"/>
      <c r="T85" s="142"/>
      <c r="U85" s="142"/>
      <c r="V85" s="143"/>
      <c r="W85" s="134" t="s">
        <v>2687</v>
      </c>
      <c r="X85" s="139"/>
    </row>
    <row r="86" spans="1:24" s="3" customFormat="1" ht="15.6" x14ac:dyDescent="0.3">
      <c r="A86" s="144" t="s">
        <v>2698</v>
      </c>
      <c r="B86" s="145" t="s">
        <v>2686</v>
      </c>
      <c r="C86" s="146" t="s">
        <v>2201</v>
      </c>
      <c r="D86" s="147" t="s">
        <v>2619</v>
      </c>
      <c r="E86" s="148" t="s">
        <v>2598</v>
      </c>
      <c r="G86" s="149">
        <v>1</v>
      </c>
      <c r="H86" s="150"/>
      <c r="I86" s="150"/>
      <c r="J86" s="151" t="s">
        <v>2611</v>
      </c>
      <c r="K86" s="151">
        <v>1</v>
      </c>
      <c r="L86" s="151"/>
      <c r="M86" s="151">
        <v>1</v>
      </c>
      <c r="N86" s="149"/>
      <c r="O86" s="150"/>
      <c r="P86" s="149">
        <v>2</v>
      </c>
      <c r="Q86" s="152"/>
      <c r="R86" s="152"/>
      <c r="S86" s="152"/>
      <c r="T86" s="152"/>
      <c r="U86" s="152"/>
      <c r="V86" s="153"/>
      <c r="W86" s="154" t="s">
        <v>2699</v>
      </c>
      <c r="X86" s="149"/>
    </row>
    <row r="87" spans="1:24" s="3" customFormat="1" ht="15.6" x14ac:dyDescent="0.3">
      <c r="A87" s="144" t="s">
        <v>2682</v>
      </c>
      <c r="B87" s="145" t="s">
        <v>2686</v>
      </c>
      <c r="C87" s="146" t="s">
        <v>2201</v>
      </c>
      <c r="D87" s="147" t="s">
        <v>2619</v>
      </c>
      <c r="E87" s="148" t="s">
        <v>2661</v>
      </c>
      <c r="G87" s="149">
        <v>1</v>
      </c>
      <c r="H87" s="150"/>
      <c r="I87" s="150"/>
      <c r="J87" s="151" t="s">
        <v>2596</v>
      </c>
      <c r="K87" s="151">
        <v>2</v>
      </c>
      <c r="L87" s="151" t="s">
        <v>2647</v>
      </c>
      <c r="M87" s="151">
        <v>1</v>
      </c>
      <c r="N87" s="149"/>
      <c r="O87" s="150">
        <v>1</v>
      </c>
      <c r="P87" s="149">
        <v>3</v>
      </c>
      <c r="Q87" s="152"/>
      <c r="R87" s="152"/>
      <c r="S87" s="152"/>
      <c r="T87" s="152"/>
      <c r="U87" s="152"/>
      <c r="V87" s="153"/>
      <c r="W87" s="154" t="s">
        <v>2699</v>
      </c>
      <c r="X87" s="149"/>
    </row>
    <row r="88" spans="1:24" s="3" customFormat="1" ht="15.6" x14ac:dyDescent="0.3">
      <c r="A88" s="144" t="s">
        <v>2700</v>
      </c>
      <c r="B88" s="145" t="s">
        <v>2686</v>
      </c>
      <c r="C88" s="146" t="s">
        <v>2201</v>
      </c>
      <c r="D88" s="147" t="s">
        <v>2619</v>
      </c>
      <c r="E88" s="148" t="s">
        <v>2630</v>
      </c>
      <c r="G88" s="149">
        <v>1</v>
      </c>
      <c r="H88" s="150"/>
      <c r="I88" s="150"/>
      <c r="J88" s="151" t="s">
        <v>2599</v>
      </c>
      <c r="K88" s="151">
        <v>3</v>
      </c>
      <c r="L88" s="151"/>
      <c r="M88" s="151">
        <v>1</v>
      </c>
      <c r="N88" s="149"/>
      <c r="O88" s="150"/>
      <c r="P88" s="149">
        <v>2</v>
      </c>
      <c r="Q88" s="152"/>
      <c r="R88" s="152"/>
      <c r="S88" s="152"/>
      <c r="T88" s="152"/>
      <c r="U88" s="152"/>
      <c r="V88" s="153"/>
      <c r="W88" s="154" t="s">
        <v>2699</v>
      </c>
      <c r="X88" s="149"/>
    </row>
    <row r="89" spans="1:24" s="3" customFormat="1" ht="15.6" x14ac:dyDescent="0.3">
      <c r="A89" s="144" t="s">
        <v>2701</v>
      </c>
      <c r="B89" s="145" t="s">
        <v>2686</v>
      </c>
      <c r="C89" s="146" t="s">
        <v>2201</v>
      </c>
      <c r="D89" s="147" t="s">
        <v>2619</v>
      </c>
      <c r="E89" s="148" t="s">
        <v>2684</v>
      </c>
      <c r="G89" s="149">
        <v>1</v>
      </c>
      <c r="H89" s="150"/>
      <c r="I89" s="150"/>
      <c r="J89" s="151" t="s">
        <v>2604</v>
      </c>
      <c r="K89" s="151">
        <v>4</v>
      </c>
      <c r="L89" s="151"/>
      <c r="M89" s="151">
        <v>1</v>
      </c>
      <c r="N89" s="149"/>
      <c r="O89" s="150">
        <v>3</v>
      </c>
      <c r="P89" s="149">
        <v>2</v>
      </c>
      <c r="Q89" s="152"/>
      <c r="R89" s="152"/>
      <c r="S89" s="152"/>
      <c r="T89" s="152"/>
      <c r="U89" s="152"/>
      <c r="V89" s="153"/>
      <c r="W89" s="154" t="s">
        <v>2699</v>
      </c>
      <c r="X89" s="149"/>
    </row>
    <row r="90" spans="1:24" s="3" customFormat="1" ht="15.6" x14ac:dyDescent="0.3">
      <c r="A90" s="144" t="s">
        <v>734</v>
      </c>
      <c r="B90" s="145" t="s">
        <v>2686</v>
      </c>
      <c r="C90" s="146" t="s">
        <v>2201</v>
      </c>
      <c r="D90" s="147" t="s">
        <v>2619</v>
      </c>
      <c r="E90" s="148" t="s">
        <v>2598</v>
      </c>
      <c r="G90" s="149">
        <v>1</v>
      </c>
      <c r="H90" s="150"/>
      <c r="I90" s="150"/>
      <c r="J90" s="151" t="s">
        <v>2607</v>
      </c>
      <c r="K90" s="151">
        <v>5</v>
      </c>
      <c r="L90" s="151" t="s">
        <v>2641</v>
      </c>
      <c r="M90" s="151">
        <v>1</v>
      </c>
      <c r="N90" s="149"/>
      <c r="O90" s="150">
        <v>2</v>
      </c>
      <c r="P90" s="149"/>
      <c r="Q90" s="152"/>
      <c r="R90" s="152"/>
      <c r="S90" s="152"/>
      <c r="T90" s="152"/>
      <c r="U90" s="152"/>
      <c r="V90" s="153"/>
      <c r="W90" s="154" t="s">
        <v>2699</v>
      </c>
      <c r="X90" s="149"/>
    </row>
    <row r="91" spans="1:24" s="3" customFormat="1" ht="15.6" x14ac:dyDescent="0.3">
      <c r="A91" s="144" t="s">
        <v>2702</v>
      </c>
      <c r="B91" s="145" t="s">
        <v>2686</v>
      </c>
      <c r="C91" s="146" t="s">
        <v>2201</v>
      </c>
      <c r="D91" s="147" t="s">
        <v>2619</v>
      </c>
      <c r="E91" s="148" t="s">
        <v>2592</v>
      </c>
      <c r="G91" s="149">
        <v>1</v>
      </c>
      <c r="H91" s="150"/>
      <c r="I91" s="150"/>
      <c r="J91" s="151" t="s">
        <v>2614</v>
      </c>
      <c r="K91" s="151">
        <v>6</v>
      </c>
      <c r="L91" s="151"/>
      <c r="M91" s="151">
        <v>1</v>
      </c>
      <c r="N91" s="149"/>
      <c r="O91" s="150"/>
      <c r="P91" s="149">
        <v>1</v>
      </c>
      <c r="Q91" s="152"/>
      <c r="R91" s="152"/>
      <c r="S91" s="152"/>
      <c r="T91" s="152"/>
      <c r="U91" s="152"/>
      <c r="V91" s="153"/>
      <c r="W91" s="154" t="s">
        <v>2699</v>
      </c>
      <c r="X91" s="149"/>
    </row>
    <row r="92" spans="1:24" s="3" customFormat="1" ht="15.6" x14ac:dyDescent="0.3">
      <c r="A92" s="144" t="s">
        <v>2703</v>
      </c>
      <c r="B92" s="145" t="s">
        <v>2686</v>
      </c>
      <c r="C92" s="146" t="s">
        <v>2201</v>
      </c>
      <c r="D92" s="147" t="s">
        <v>2619</v>
      </c>
      <c r="E92" s="148" t="s">
        <v>2630</v>
      </c>
      <c r="G92" s="149">
        <v>1</v>
      </c>
      <c r="H92" s="150"/>
      <c r="I92" s="150"/>
      <c r="J92" s="151" t="s">
        <v>2609</v>
      </c>
      <c r="K92" s="151">
        <v>7</v>
      </c>
      <c r="L92" s="151"/>
      <c r="M92" s="151">
        <v>1</v>
      </c>
      <c r="N92" s="149"/>
      <c r="O92" s="150">
        <v>2</v>
      </c>
      <c r="P92" s="149">
        <v>2</v>
      </c>
      <c r="Q92" s="152"/>
      <c r="R92" s="152"/>
      <c r="S92" s="152"/>
      <c r="T92" s="152"/>
      <c r="U92" s="152"/>
      <c r="V92" s="153"/>
      <c r="W92" s="154" t="s">
        <v>2699</v>
      </c>
      <c r="X92" s="149"/>
    </row>
    <row r="93" spans="1:24" s="3" customFormat="1" ht="15.6" x14ac:dyDescent="0.3">
      <c r="A93" s="144" t="s">
        <v>2678</v>
      </c>
      <c r="B93" s="145" t="s">
        <v>2686</v>
      </c>
      <c r="C93" s="146" t="s">
        <v>2201</v>
      </c>
      <c r="D93" s="147" t="s">
        <v>2619</v>
      </c>
      <c r="E93" s="148" t="s">
        <v>2625</v>
      </c>
      <c r="G93" s="149">
        <v>1</v>
      </c>
      <c r="H93" s="150"/>
      <c r="I93" s="150"/>
      <c r="J93" s="151" t="s">
        <v>2601</v>
      </c>
      <c r="K93" s="151">
        <v>8</v>
      </c>
      <c r="L93" s="151"/>
      <c r="M93" s="151">
        <v>1</v>
      </c>
      <c r="N93" s="149"/>
      <c r="O93" s="150">
        <v>1</v>
      </c>
      <c r="P93" s="149"/>
      <c r="Q93" s="152"/>
      <c r="R93" s="152"/>
      <c r="S93" s="152"/>
      <c r="T93" s="152"/>
      <c r="U93" s="152"/>
      <c r="V93" s="153"/>
      <c r="W93" s="154" t="s">
        <v>2699</v>
      </c>
      <c r="X93" s="149"/>
    </row>
    <row r="94" spans="1:24" s="3" customFormat="1" ht="15.6" x14ac:dyDescent="0.3">
      <c r="A94" s="144" t="s">
        <v>2676</v>
      </c>
      <c r="B94" s="145" t="s">
        <v>2686</v>
      </c>
      <c r="C94" s="146" t="s">
        <v>2201</v>
      </c>
      <c r="D94" s="147" t="s">
        <v>2619</v>
      </c>
      <c r="E94" s="148" t="s">
        <v>2661</v>
      </c>
      <c r="G94" s="149">
        <v>1</v>
      </c>
      <c r="H94" s="150"/>
      <c r="I94" s="150"/>
      <c r="J94" s="151" t="s">
        <v>2583</v>
      </c>
      <c r="K94" s="151">
        <v>9</v>
      </c>
      <c r="L94" s="151"/>
      <c r="M94" s="151">
        <v>1</v>
      </c>
      <c r="N94" s="149"/>
      <c r="O94" s="150">
        <v>1</v>
      </c>
      <c r="P94" s="149"/>
      <c r="Q94" s="152"/>
      <c r="R94" s="152"/>
      <c r="S94" s="152"/>
      <c r="T94" s="152"/>
      <c r="U94" s="152"/>
      <c r="V94" s="153"/>
      <c r="W94" s="154" t="s">
        <v>2699</v>
      </c>
      <c r="X94" s="149"/>
    </row>
    <row r="95" spans="1:24" s="3" customFormat="1" ht="15.6" x14ac:dyDescent="0.3">
      <c r="A95" s="144" t="s">
        <v>728</v>
      </c>
      <c r="B95" s="145" t="s">
        <v>2686</v>
      </c>
      <c r="C95" s="146" t="s">
        <v>2201</v>
      </c>
      <c r="D95" s="147" t="s">
        <v>2619</v>
      </c>
      <c r="E95" s="148" t="s">
        <v>2598</v>
      </c>
      <c r="G95" s="149">
        <v>1</v>
      </c>
      <c r="H95" s="150"/>
      <c r="I95" s="150"/>
      <c r="J95" s="151"/>
      <c r="K95" s="151" t="s">
        <v>2616</v>
      </c>
      <c r="L95" s="151"/>
      <c r="M95" s="151">
        <v>1</v>
      </c>
      <c r="N95" s="149"/>
      <c r="O95" s="150">
        <v>1</v>
      </c>
      <c r="P95" s="149">
        <v>2</v>
      </c>
      <c r="Q95" s="152"/>
      <c r="R95" s="152"/>
      <c r="S95" s="152"/>
      <c r="T95" s="152"/>
      <c r="U95" s="152"/>
      <c r="V95" s="153"/>
      <c r="W95" s="154" t="s">
        <v>2699</v>
      </c>
      <c r="X95" s="149"/>
    </row>
    <row r="96" spans="1:24" s="3" customFormat="1" ht="15.6" x14ac:dyDescent="0.3">
      <c r="A96" s="144" t="s">
        <v>2704</v>
      </c>
      <c r="B96" s="145" t="s">
        <v>2686</v>
      </c>
      <c r="C96" s="146" t="s">
        <v>2201</v>
      </c>
      <c r="D96" s="147" t="s">
        <v>2619</v>
      </c>
      <c r="E96" s="148" t="s">
        <v>44</v>
      </c>
      <c r="G96" s="149">
        <v>1</v>
      </c>
      <c r="H96" s="150"/>
      <c r="I96" s="150"/>
      <c r="J96" s="151"/>
      <c r="K96" s="151" t="s">
        <v>2616</v>
      </c>
      <c r="L96" s="151" t="s">
        <v>2695</v>
      </c>
      <c r="M96" s="151">
        <v>1</v>
      </c>
      <c r="N96" s="149"/>
      <c r="O96" s="150">
        <v>3</v>
      </c>
      <c r="P96" s="149">
        <v>1</v>
      </c>
      <c r="Q96" s="152"/>
      <c r="R96" s="152"/>
      <c r="S96" s="152"/>
      <c r="T96" s="152"/>
      <c r="U96" s="152"/>
      <c r="V96" s="153"/>
      <c r="W96" s="154" t="s">
        <v>2699</v>
      </c>
      <c r="X96" s="149"/>
    </row>
    <row r="97" spans="1:24" s="3" customFormat="1" ht="15.6" x14ac:dyDescent="0.3">
      <c r="A97" s="144" t="s">
        <v>2705</v>
      </c>
      <c r="B97" s="145" t="s">
        <v>2686</v>
      </c>
      <c r="C97" s="146" t="s">
        <v>2201</v>
      </c>
      <c r="D97" s="147" t="s">
        <v>2619</v>
      </c>
      <c r="E97" s="148" t="s">
        <v>2706</v>
      </c>
      <c r="G97" s="149">
        <v>1</v>
      </c>
      <c r="H97" s="150"/>
      <c r="I97" s="150"/>
      <c r="J97" s="151"/>
      <c r="K97" s="151" t="s">
        <v>2616</v>
      </c>
      <c r="L97" s="151"/>
      <c r="M97" s="151">
        <v>1</v>
      </c>
      <c r="N97" s="149"/>
      <c r="O97" s="150">
        <v>1</v>
      </c>
      <c r="P97" s="149"/>
      <c r="Q97" s="152"/>
      <c r="R97" s="152"/>
      <c r="S97" s="152"/>
      <c r="T97" s="152"/>
      <c r="U97" s="152"/>
      <c r="V97" s="153"/>
      <c r="W97" s="154" t="s">
        <v>2699</v>
      </c>
      <c r="X97" s="149"/>
    </row>
    <row r="98" spans="1:24" s="3" customFormat="1" ht="15.6" x14ac:dyDescent="0.3">
      <c r="A98" s="134" t="s">
        <v>2707</v>
      </c>
      <c r="B98" s="135" t="s">
        <v>2708</v>
      </c>
      <c r="C98" s="136" t="s">
        <v>2709</v>
      </c>
      <c r="D98" s="137" t="s">
        <v>2591</v>
      </c>
      <c r="E98" s="138"/>
      <c r="G98" s="139"/>
      <c r="H98" s="139"/>
      <c r="I98" s="141">
        <v>1</v>
      </c>
      <c r="J98" s="140" t="s">
        <v>2614</v>
      </c>
      <c r="K98" s="140">
        <v>1</v>
      </c>
      <c r="L98" s="140"/>
      <c r="M98" s="140">
        <v>1</v>
      </c>
      <c r="N98" s="139"/>
      <c r="O98" s="141">
        <v>1</v>
      </c>
      <c r="P98" s="139">
        <v>1</v>
      </c>
      <c r="Q98" s="142" t="s">
        <v>2710</v>
      </c>
      <c r="R98" s="142" t="s">
        <v>2711</v>
      </c>
      <c r="S98" s="142" t="s">
        <v>2712</v>
      </c>
      <c r="T98" s="142"/>
      <c r="U98" s="142" t="s">
        <v>2712</v>
      </c>
      <c r="V98" s="143">
        <v>1</v>
      </c>
      <c r="W98" s="134" t="s">
        <v>2713</v>
      </c>
      <c r="X98" s="139"/>
    </row>
    <row r="99" spans="1:24" s="3" customFormat="1" ht="15.6" x14ac:dyDescent="0.3">
      <c r="A99" s="134" t="s">
        <v>2714</v>
      </c>
      <c r="B99" s="135" t="s">
        <v>2708</v>
      </c>
      <c r="C99" s="136" t="s">
        <v>2709</v>
      </c>
      <c r="D99" s="137" t="s">
        <v>2591</v>
      </c>
      <c r="E99" s="138" t="s">
        <v>2640</v>
      </c>
      <c r="G99" s="139"/>
      <c r="H99" s="139"/>
      <c r="I99" s="141">
        <v>1</v>
      </c>
      <c r="J99" s="140" t="s">
        <v>2604</v>
      </c>
      <c r="K99" s="140">
        <v>2</v>
      </c>
      <c r="L99" s="140"/>
      <c r="M99" s="140">
        <v>1</v>
      </c>
      <c r="N99" s="139"/>
      <c r="O99" s="141"/>
      <c r="P99" s="139">
        <v>1</v>
      </c>
      <c r="Q99" s="142" t="s">
        <v>2715</v>
      </c>
      <c r="R99" s="142" t="s">
        <v>2716</v>
      </c>
      <c r="S99" s="142"/>
      <c r="T99" s="142"/>
      <c r="U99" s="142" t="s">
        <v>2717</v>
      </c>
      <c r="V99" s="143">
        <v>0.6</v>
      </c>
      <c r="W99" s="134" t="s">
        <v>2713</v>
      </c>
      <c r="X99" s="139"/>
    </row>
    <row r="100" spans="1:24" s="3" customFormat="1" ht="15.6" x14ac:dyDescent="0.3">
      <c r="A100" s="134" t="s">
        <v>2718</v>
      </c>
      <c r="B100" s="135" t="s">
        <v>2708</v>
      </c>
      <c r="C100" s="136" t="s">
        <v>2709</v>
      </c>
      <c r="D100" s="137" t="s">
        <v>2591</v>
      </c>
      <c r="E100" s="138" t="s">
        <v>2613</v>
      </c>
      <c r="G100" s="139"/>
      <c r="H100" s="139"/>
      <c r="I100" s="141">
        <v>1</v>
      </c>
      <c r="J100" s="140" t="s">
        <v>2609</v>
      </c>
      <c r="K100" s="140">
        <v>3</v>
      </c>
      <c r="L100" s="140" t="s">
        <v>2641</v>
      </c>
      <c r="M100" s="140">
        <v>1</v>
      </c>
      <c r="N100" s="139">
        <v>1</v>
      </c>
      <c r="O100" s="141"/>
      <c r="P100" s="139">
        <v>3</v>
      </c>
      <c r="Q100" s="142" t="s">
        <v>2719</v>
      </c>
      <c r="R100" s="142" t="s">
        <v>2720</v>
      </c>
      <c r="S100" s="142" t="s">
        <v>2712</v>
      </c>
      <c r="T100" s="142" t="s">
        <v>2711</v>
      </c>
      <c r="U100" s="142" t="s">
        <v>2720</v>
      </c>
      <c r="V100" s="143">
        <v>0.75</v>
      </c>
      <c r="W100" s="134" t="s">
        <v>2713</v>
      </c>
      <c r="X100" s="139"/>
    </row>
    <row r="101" spans="1:24" s="3" customFormat="1" ht="15.6" x14ac:dyDescent="0.3">
      <c r="A101" s="134" t="s">
        <v>2721</v>
      </c>
      <c r="B101" s="135" t="s">
        <v>2708</v>
      </c>
      <c r="C101" s="136" t="s">
        <v>2709</v>
      </c>
      <c r="D101" s="137" t="s">
        <v>2591</v>
      </c>
      <c r="E101" s="138"/>
      <c r="G101" s="139"/>
      <c r="H101" s="139"/>
      <c r="I101" s="141">
        <v>1</v>
      </c>
      <c r="J101" s="140" t="s">
        <v>2599</v>
      </c>
      <c r="K101" s="140">
        <v>4</v>
      </c>
      <c r="L101" s="140"/>
      <c r="M101" s="140">
        <v>1</v>
      </c>
      <c r="N101" s="139">
        <v>1</v>
      </c>
      <c r="O101" s="141">
        <v>1</v>
      </c>
      <c r="P101" s="139">
        <v>1</v>
      </c>
      <c r="Q101" s="142" t="s">
        <v>2722</v>
      </c>
      <c r="R101" s="142" t="s">
        <v>2711</v>
      </c>
      <c r="S101" s="142" t="s">
        <v>2712</v>
      </c>
      <c r="T101" s="142" t="s">
        <v>2723</v>
      </c>
      <c r="U101" s="142" t="s">
        <v>2724</v>
      </c>
      <c r="V101" s="143">
        <v>0.88888888888888895</v>
      </c>
      <c r="W101" s="134" t="s">
        <v>2713</v>
      </c>
      <c r="X101" s="139"/>
    </row>
    <row r="102" spans="1:24" s="3" customFormat="1" ht="15.6" x14ac:dyDescent="0.3">
      <c r="A102" s="134" t="s">
        <v>2725</v>
      </c>
      <c r="B102" s="135" t="s">
        <v>2708</v>
      </c>
      <c r="C102" s="136" t="s">
        <v>2709</v>
      </c>
      <c r="D102" s="137" t="s">
        <v>2591</v>
      </c>
      <c r="E102" s="138" t="s">
        <v>2628</v>
      </c>
      <c r="G102" s="139"/>
      <c r="H102" s="139"/>
      <c r="I102" s="141">
        <v>1</v>
      </c>
      <c r="J102" s="140" t="s">
        <v>2601</v>
      </c>
      <c r="K102" s="140">
        <v>5</v>
      </c>
      <c r="L102" s="140"/>
      <c r="M102" s="140">
        <v>1</v>
      </c>
      <c r="N102" s="139"/>
      <c r="O102" s="141">
        <v>2</v>
      </c>
      <c r="P102" s="139">
        <v>1</v>
      </c>
      <c r="Q102" s="142" t="s">
        <v>2726</v>
      </c>
      <c r="R102" s="142" t="s">
        <v>2723</v>
      </c>
      <c r="S102" s="142" t="s">
        <v>2727</v>
      </c>
      <c r="T102" s="142" t="s">
        <v>2723</v>
      </c>
      <c r="U102" s="142" t="s">
        <v>2728</v>
      </c>
      <c r="V102" s="143">
        <v>0.6</v>
      </c>
      <c r="W102" s="134" t="s">
        <v>2713</v>
      </c>
      <c r="X102" s="139"/>
    </row>
    <row r="103" spans="1:24" s="3" customFormat="1" ht="15.6" x14ac:dyDescent="0.3">
      <c r="A103" s="134" t="s">
        <v>2729</v>
      </c>
      <c r="B103" s="135" t="s">
        <v>2708</v>
      </c>
      <c r="C103" s="136" t="s">
        <v>2709</v>
      </c>
      <c r="D103" s="137" t="s">
        <v>2591</v>
      </c>
      <c r="E103" s="138"/>
      <c r="G103" s="139"/>
      <c r="H103" s="139"/>
      <c r="I103" s="141">
        <v>1</v>
      </c>
      <c r="J103" s="140" t="s">
        <v>2611</v>
      </c>
      <c r="K103" s="140">
        <v>6</v>
      </c>
      <c r="L103" s="140" t="s">
        <v>2647</v>
      </c>
      <c r="M103" s="140">
        <v>1</v>
      </c>
      <c r="N103" s="139"/>
      <c r="O103" s="141"/>
      <c r="P103" s="139">
        <v>2</v>
      </c>
      <c r="Q103" s="142" t="s">
        <v>2728</v>
      </c>
      <c r="R103" s="142" t="s">
        <v>2717</v>
      </c>
      <c r="S103" s="142" t="s">
        <v>2723</v>
      </c>
      <c r="T103" s="142" t="s">
        <v>2717</v>
      </c>
      <c r="U103" s="142"/>
      <c r="V103" s="143">
        <v>0.5</v>
      </c>
      <c r="W103" s="134" t="s">
        <v>2713</v>
      </c>
      <c r="X103" s="139"/>
    </row>
    <row r="104" spans="1:24" s="3" customFormat="1" ht="15.6" x14ac:dyDescent="0.3">
      <c r="A104" s="134" t="s">
        <v>2696</v>
      </c>
      <c r="B104" s="135" t="s">
        <v>2708</v>
      </c>
      <c r="C104" s="136" t="s">
        <v>2709</v>
      </c>
      <c r="D104" s="137" t="s">
        <v>2591</v>
      </c>
      <c r="E104" s="138" t="s">
        <v>2613</v>
      </c>
      <c r="G104" s="139"/>
      <c r="H104" s="139"/>
      <c r="I104" s="141">
        <v>1</v>
      </c>
      <c r="J104" s="140" t="s">
        <v>2596</v>
      </c>
      <c r="K104" s="140">
        <v>7</v>
      </c>
      <c r="L104" s="140"/>
      <c r="M104" s="140">
        <v>1</v>
      </c>
      <c r="N104" s="139"/>
      <c r="O104" s="141">
        <v>1</v>
      </c>
      <c r="P104" s="139">
        <v>2</v>
      </c>
      <c r="Q104" s="142" t="s">
        <v>2730</v>
      </c>
      <c r="R104" s="142" t="s">
        <v>2723</v>
      </c>
      <c r="S104" s="142" t="s">
        <v>2712</v>
      </c>
      <c r="T104" s="142" t="s">
        <v>2720</v>
      </c>
      <c r="U104" s="142" t="s">
        <v>2712</v>
      </c>
      <c r="V104" s="143">
        <v>0.83333333333333304</v>
      </c>
      <c r="W104" s="134" t="s">
        <v>2713</v>
      </c>
      <c r="X104" s="139"/>
    </row>
    <row r="105" spans="1:24" s="3" customFormat="1" ht="15.6" x14ac:dyDescent="0.3">
      <c r="A105" s="134" t="s">
        <v>2731</v>
      </c>
      <c r="B105" s="135" t="s">
        <v>2708</v>
      </c>
      <c r="C105" s="136" t="s">
        <v>2709</v>
      </c>
      <c r="D105" s="137" t="s">
        <v>2591</v>
      </c>
      <c r="E105" s="138" t="s">
        <v>2623</v>
      </c>
      <c r="G105" s="139"/>
      <c r="H105" s="139"/>
      <c r="I105" s="141">
        <v>1</v>
      </c>
      <c r="J105" s="140" t="s">
        <v>2583</v>
      </c>
      <c r="K105" s="140">
        <v>8</v>
      </c>
      <c r="L105" s="140"/>
      <c r="M105" s="140">
        <v>1</v>
      </c>
      <c r="N105" s="139"/>
      <c r="O105" s="141">
        <v>2</v>
      </c>
      <c r="P105" s="139"/>
      <c r="Q105" s="142" t="s">
        <v>2715</v>
      </c>
      <c r="R105" s="142"/>
      <c r="S105" s="142" t="s">
        <v>2727</v>
      </c>
      <c r="T105" s="142" t="s">
        <v>2712</v>
      </c>
      <c r="U105" s="142" t="s">
        <v>2723</v>
      </c>
      <c r="V105" s="143">
        <v>0.6</v>
      </c>
      <c r="W105" s="134" t="s">
        <v>2713</v>
      </c>
      <c r="X105" s="139"/>
    </row>
    <row r="106" spans="1:24" s="3" customFormat="1" ht="15.6" x14ac:dyDescent="0.3">
      <c r="A106" s="134" t="s">
        <v>2732</v>
      </c>
      <c r="B106" s="135" t="s">
        <v>2708</v>
      </c>
      <c r="C106" s="136" t="s">
        <v>2709</v>
      </c>
      <c r="D106" s="137" t="s">
        <v>2591</v>
      </c>
      <c r="E106" s="138" t="s">
        <v>2623</v>
      </c>
      <c r="G106" s="139"/>
      <c r="H106" s="139"/>
      <c r="I106" s="141">
        <v>1</v>
      </c>
      <c r="J106" s="140" t="s">
        <v>2607</v>
      </c>
      <c r="K106" s="140">
        <v>9</v>
      </c>
      <c r="L106" s="140"/>
      <c r="M106" s="140">
        <v>1</v>
      </c>
      <c r="N106" s="139"/>
      <c r="O106" s="141"/>
      <c r="P106" s="139"/>
      <c r="Q106" s="142" t="s">
        <v>2733</v>
      </c>
      <c r="R106" s="142" t="s">
        <v>2717</v>
      </c>
      <c r="S106" s="142" t="s">
        <v>2717</v>
      </c>
      <c r="T106" s="142">
        <v>1</v>
      </c>
      <c r="U106" s="142" t="s">
        <v>2717</v>
      </c>
      <c r="V106" s="143">
        <v>0.25</v>
      </c>
      <c r="W106" s="134" t="s">
        <v>2713</v>
      </c>
      <c r="X106" s="139"/>
    </row>
    <row r="107" spans="1:24" s="3" customFormat="1" ht="15.6" x14ac:dyDescent="0.3">
      <c r="A107" s="134" t="s">
        <v>2734</v>
      </c>
      <c r="B107" s="135" t="s">
        <v>2708</v>
      </c>
      <c r="C107" s="136" t="s">
        <v>2709</v>
      </c>
      <c r="D107" s="137" t="s">
        <v>2591</v>
      </c>
      <c r="E107" s="138"/>
      <c r="G107" s="139"/>
      <c r="H107" s="139"/>
      <c r="I107" s="141">
        <v>1</v>
      </c>
      <c r="J107" s="140"/>
      <c r="K107" s="140" t="s">
        <v>2616</v>
      </c>
      <c r="L107" s="140"/>
      <c r="M107" s="140">
        <v>1</v>
      </c>
      <c r="N107" s="139"/>
      <c r="O107" s="141"/>
      <c r="P107" s="139"/>
      <c r="Q107" s="142" t="s">
        <v>2735</v>
      </c>
      <c r="R107" s="142"/>
      <c r="S107" s="142"/>
      <c r="T107" s="142"/>
      <c r="U107" s="142"/>
      <c r="V107" s="143" t="s">
        <v>2736</v>
      </c>
      <c r="W107" s="134" t="s">
        <v>2713</v>
      </c>
      <c r="X107" s="139"/>
    </row>
    <row r="108" spans="1:24" s="3" customFormat="1" ht="15.6" x14ac:dyDescent="0.3">
      <c r="A108" s="134" t="s">
        <v>2737</v>
      </c>
      <c r="B108" s="135" t="s">
        <v>2708</v>
      </c>
      <c r="C108" s="136" t="s">
        <v>2709</v>
      </c>
      <c r="D108" s="137" t="s">
        <v>2591</v>
      </c>
      <c r="E108" s="138"/>
      <c r="G108" s="139"/>
      <c r="H108" s="139"/>
      <c r="I108" s="141">
        <v>1</v>
      </c>
      <c r="J108" s="140"/>
      <c r="K108" s="140" t="s">
        <v>2616</v>
      </c>
      <c r="L108" s="140"/>
      <c r="M108" s="140">
        <v>1</v>
      </c>
      <c r="N108" s="139"/>
      <c r="O108" s="141"/>
      <c r="P108" s="139"/>
      <c r="Q108" s="142" t="s">
        <v>2712</v>
      </c>
      <c r="R108" s="142" t="s">
        <v>2712</v>
      </c>
      <c r="S108" s="142"/>
      <c r="T108" s="142"/>
      <c r="U108" s="142"/>
      <c r="V108" s="143">
        <v>1</v>
      </c>
      <c r="W108" s="134" t="s">
        <v>2713</v>
      </c>
      <c r="X108" s="139"/>
    </row>
    <row r="109" spans="1:24" s="3" customFormat="1" ht="15.6" x14ac:dyDescent="0.3">
      <c r="A109" s="134" t="s">
        <v>2738</v>
      </c>
      <c r="B109" s="135" t="s">
        <v>2708</v>
      </c>
      <c r="C109" s="136" t="s">
        <v>2709</v>
      </c>
      <c r="D109" s="137" t="s">
        <v>2591</v>
      </c>
      <c r="E109" s="138"/>
      <c r="G109" s="139"/>
      <c r="H109" s="139"/>
      <c r="I109" s="141">
        <v>1</v>
      </c>
      <c r="J109" s="140"/>
      <c r="K109" s="140" t="s">
        <v>2616</v>
      </c>
      <c r="L109" s="140"/>
      <c r="M109" s="140">
        <v>1</v>
      </c>
      <c r="N109" s="139"/>
      <c r="O109" s="141">
        <v>2</v>
      </c>
      <c r="P109" s="139"/>
      <c r="Q109" s="142" t="s">
        <v>2711</v>
      </c>
      <c r="R109" s="142"/>
      <c r="S109" s="142"/>
      <c r="T109" s="142" t="s">
        <v>2712</v>
      </c>
      <c r="U109" s="142" t="s">
        <v>2723</v>
      </c>
      <c r="V109" s="143">
        <v>1</v>
      </c>
      <c r="W109" s="134" t="s">
        <v>2713</v>
      </c>
      <c r="X109" s="139"/>
    </row>
    <row r="110" spans="1:24" s="3" customFormat="1" ht="15.6" x14ac:dyDescent="0.3">
      <c r="A110" s="144" t="s">
        <v>2698</v>
      </c>
      <c r="B110" s="145" t="s">
        <v>2708</v>
      </c>
      <c r="C110" s="146" t="s">
        <v>2709</v>
      </c>
      <c r="D110" s="147" t="s">
        <v>2619</v>
      </c>
      <c r="E110" s="148" t="s">
        <v>2598</v>
      </c>
      <c r="G110" s="149">
        <v>1</v>
      </c>
      <c r="H110" s="150"/>
      <c r="I110" s="150"/>
      <c r="J110" s="151" t="s">
        <v>2611</v>
      </c>
      <c r="K110" s="151">
        <v>1</v>
      </c>
      <c r="L110" s="151"/>
      <c r="M110" s="151">
        <v>1</v>
      </c>
      <c r="N110" s="149"/>
      <c r="O110" s="150"/>
      <c r="P110" s="149">
        <v>1</v>
      </c>
      <c r="Q110" s="152" t="s">
        <v>2727</v>
      </c>
      <c r="R110" s="152" t="s">
        <v>2717</v>
      </c>
      <c r="S110" s="152"/>
      <c r="T110" s="152" t="s">
        <v>2717</v>
      </c>
      <c r="U110" s="152"/>
      <c r="V110" s="153">
        <v>0</v>
      </c>
      <c r="W110" s="154" t="s">
        <v>2699</v>
      </c>
      <c r="X110" s="149"/>
    </row>
    <row r="111" spans="1:24" s="3" customFormat="1" ht="15.6" x14ac:dyDescent="0.3">
      <c r="A111" s="144" t="s">
        <v>2704</v>
      </c>
      <c r="B111" s="145" t="s">
        <v>2708</v>
      </c>
      <c r="C111" s="146" t="s">
        <v>2709</v>
      </c>
      <c r="D111" s="147" t="s">
        <v>2619</v>
      </c>
      <c r="E111" s="148" t="s">
        <v>44</v>
      </c>
      <c r="G111" s="149">
        <v>1</v>
      </c>
      <c r="H111" s="150"/>
      <c r="I111" s="150"/>
      <c r="J111" s="151" t="s">
        <v>2583</v>
      </c>
      <c r="K111" s="151">
        <v>2</v>
      </c>
      <c r="L111" s="151" t="s">
        <v>2641</v>
      </c>
      <c r="M111" s="151">
        <v>1</v>
      </c>
      <c r="N111" s="149"/>
      <c r="O111" s="150">
        <v>1</v>
      </c>
      <c r="P111" s="149">
        <v>3</v>
      </c>
      <c r="Q111" s="152" t="s">
        <v>2715</v>
      </c>
      <c r="R111" s="152" t="s">
        <v>2723</v>
      </c>
      <c r="S111" s="152"/>
      <c r="T111" s="152"/>
      <c r="U111" s="152" t="s">
        <v>2739</v>
      </c>
      <c r="V111" s="153">
        <v>0.6</v>
      </c>
      <c r="W111" s="154" t="s">
        <v>2699</v>
      </c>
      <c r="X111" s="149"/>
    </row>
    <row r="112" spans="1:24" s="3" customFormat="1" ht="15.6" x14ac:dyDescent="0.3">
      <c r="A112" s="144" t="s">
        <v>730</v>
      </c>
      <c r="B112" s="145" t="s">
        <v>2708</v>
      </c>
      <c r="C112" s="146" t="s">
        <v>2709</v>
      </c>
      <c r="D112" s="147" t="s">
        <v>2619</v>
      </c>
      <c r="E112" s="148" t="s">
        <v>2598</v>
      </c>
      <c r="G112" s="149">
        <v>1</v>
      </c>
      <c r="H112" s="150"/>
      <c r="I112" s="150"/>
      <c r="J112" s="151" t="s">
        <v>2599</v>
      </c>
      <c r="K112" s="151">
        <v>3</v>
      </c>
      <c r="L112" s="151" t="s">
        <v>2647</v>
      </c>
      <c r="M112" s="151">
        <v>1</v>
      </c>
      <c r="N112" s="149"/>
      <c r="O112" s="150"/>
      <c r="P112" s="149">
        <v>5</v>
      </c>
      <c r="Q112" s="152" t="s">
        <v>2740</v>
      </c>
      <c r="R112" s="152" t="s">
        <v>2723</v>
      </c>
      <c r="S112" s="152" t="s">
        <v>2711</v>
      </c>
      <c r="T112" s="152" t="s">
        <v>2723</v>
      </c>
      <c r="U112" s="152" t="s">
        <v>2741</v>
      </c>
      <c r="V112" s="153">
        <v>0.7</v>
      </c>
      <c r="W112" s="154" t="s">
        <v>2699</v>
      </c>
      <c r="X112" s="149"/>
    </row>
    <row r="113" spans="1:24" s="3" customFormat="1" ht="15.6" x14ac:dyDescent="0.3">
      <c r="A113" s="144" t="s">
        <v>2742</v>
      </c>
      <c r="B113" s="145" t="s">
        <v>2708</v>
      </c>
      <c r="C113" s="146" t="s">
        <v>2709</v>
      </c>
      <c r="D113" s="147" t="s">
        <v>2619</v>
      </c>
      <c r="E113" s="148" t="s">
        <v>2606</v>
      </c>
      <c r="G113" s="149">
        <v>1</v>
      </c>
      <c r="H113" s="150"/>
      <c r="I113" s="150"/>
      <c r="J113" s="151" t="s">
        <v>2614</v>
      </c>
      <c r="K113" s="151">
        <v>4</v>
      </c>
      <c r="L113" s="151"/>
      <c r="M113" s="151">
        <v>1</v>
      </c>
      <c r="N113" s="149">
        <v>1</v>
      </c>
      <c r="O113" s="150">
        <v>4</v>
      </c>
      <c r="P113" s="149">
        <v>5</v>
      </c>
      <c r="Q113" s="152" t="s">
        <v>2743</v>
      </c>
      <c r="R113" s="152"/>
      <c r="S113" s="152" t="s">
        <v>2711</v>
      </c>
      <c r="T113" s="152" t="s">
        <v>2724</v>
      </c>
      <c r="U113" s="152" t="s">
        <v>2710</v>
      </c>
      <c r="V113" s="153">
        <v>0.90909090909090895</v>
      </c>
      <c r="W113" s="154" t="s">
        <v>2699</v>
      </c>
      <c r="X113" s="149"/>
    </row>
    <row r="114" spans="1:24" s="3" customFormat="1" ht="15.6" x14ac:dyDescent="0.3">
      <c r="A114" s="144" t="s">
        <v>2701</v>
      </c>
      <c r="B114" s="145" t="s">
        <v>2708</v>
      </c>
      <c r="C114" s="146" t="s">
        <v>2709</v>
      </c>
      <c r="D114" s="147" t="s">
        <v>2619</v>
      </c>
      <c r="E114" s="148" t="s">
        <v>2684</v>
      </c>
      <c r="G114" s="149">
        <v>1</v>
      </c>
      <c r="H114" s="150"/>
      <c r="I114" s="150"/>
      <c r="J114" s="151" t="s">
        <v>2609</v>
      </c>
      <c r="K114" s="151">
        <v>5</v>
      </c>
      <c r="L114" s="151" t="s">
        <v>2659</v>
      </c>
      <c r="M114" s="151">
        <v>1</v>
      </c>
      <c r="N114" s="149">
        <v>4</v>
      </c>
      <c r="O114" s="150">
        <v>9</v>
      </c>
      <c r="P114" s="149">
        <v>5</v>
      </c>
      <c r="Q114" s="152" t="s">
        <v>2744</v>
      </c>
      <c r="R114" s="152"/>
      <c r="S114" s="152"/>
      <c r="T114" s="152" t="s">
        <v>2724</v>
      </c>
      <c r="U114" s="152" t="s">
        <v>2745</v>
      </c>
      <c r="V114" s="153">
        <v>0.9375</v>
      </c>
      <c r="W114" s="154" t="s">
        <v>2699</v>
      </c>
      <c r="X114" s="149"/>
    </row>
    <row r="115" spans="1:24" s="3" customFormat="1" ht="15.6" x14ac:dyDescent="0.3">
      <c r="A115" s="144" t="s">
        <v>725</v>
      </c>
      <c r="B115" s="145" t="s">
        <v>2708</v>
      </c>
      <c r="C115" s="146" t="s">
        <v>2709</v>
      </c>
      <c r="D115" s="147" t="s">
        <v>2619</v>
      </c>
      <c r="E115" s="148" t="s">
        <v>2598</v>
      </c>
      <c r="G115" s="149">
        <v>1</v>
      </c>
      <c r="H115" s="150"/>
      <c r="I115" s="150"/>
      <c r="J115" s="151" t="s">
        <v>2604</v>
      </c>
      <c r="K115" s="151">
        <v>6</v>
      </c>
      <c r="L115" s="151"/>
      <c r="M115" s="151">
        <v>1</v>
      </c>
      <c r="N115" s="149"/>
      <c r="O115" s="150"/>
      <c r="P115" s="149"/>
      <c r="Q115" s="152" t="s">
        <v>2728</v>
      </c>
      <c r="R115" s="152" t="s">
        <v>2727</v>
      </c>
      <c r="S115" s="152" t="s">
        <v>2712</v>
      </c>
      <c r="T115" s="152" t="s">
        <v>2712</v>
      </c>
      <c r="U115" s="152"/>
      <c r="V115" s="153">
        <v>0.5</v>
      </c>
      <c r="W115" s="154" t="s">
        <v>2699</v>
      </c>
      <c r="X115" s="149"/>
    </row>
    <row r="116" spans="1:24" s="3" customFormat="1" ht="15.6" x14ac:dyDescent="0.3">
      <c r="A116" s="144" t="s">
        <v>2746</v>
      </c>
      <c r="B116" s="145" t="s">
        <v>2708</v>
      </c>
      <c r="C116" s="146" t="s">
        <v>2709</v>
      </c>
      <c r="D116" s="147" t="s">
        <v>2619</v>
      </c>
      <c r="E116" s="148" t="s">
        <v>2661</v>
      </c>
      <c r="G116" s="149">
        <v>1</v>
      </c>
      <c r="H116" s="150"/>
      <c r="I116" s="150"/>
      <c r="J116" s="151" t="s">
        <v>2607</v>
      </c>
      <c r="K116" s="151">
        <v>7</v>
      </c>
      <c r="L116" s="151"/>
      <c r="M116" s="151">
        <v>1</v>
      </c>
      <c r="N116" s="149"/>
      <c r="O116" s="150"/>
      <c r="P116" s="149"/>
      <c r="Q116" s="152" t="s">
        <v>2739</v>
      </c>
      <c r="R116" s="152" t="s">
        <v>2712</v>
      </c>
      <c r="S116" s="152" t="s">
        <v>2727</v>
      </c>
      <c r="T116" s="152"/>
      <c r="U116" s="152"/>
      <c r="V116" s="153">
        <v>0.33333333333333298</v>
      </c>
      <c r="W116" s="154" t="s">
        <v>2699</v>
      </c>
      <c r="X116" s="149"/>
    </row>
    <row r="117" spans="1:24" s="3" customFormat="1" ht="15.6" x14ac:dyDescent="0.3">
      <c r="A117" s="144" t="s">
        <v>2747</v>
      </c>
      <c r="B117" s="145" t="s">
        <v>2708</v>
      </c>
      <c r="C117" s="146" t="s">
        <v>2709</v>
      </c>
      <c r="D117" s="147" t="s">
        <v>2619</v>
      </c>
      <c r="E117" s="148" t="s">
        <v>2630</v>
      </c>
      <c r="G117" s="149">
        <v>1</v>
      </c>
      <c r="H117" s="150"/>
      <c r="I117" s="150"/>
      <c r="J117" s="151" t="s">
        <v>2601</v>
      </c>
      <c r="K117" s="151">
        <v>8</v>
      </c>
      <c r="L117" s="151"/>
      <c r="M117" s="151">
        <v>1</v>
      </c>
      <c r="N117" s="149"/>
      <c r="O117" s="150"/>
      <c r="P117" s="149">
        <v>2</v>
      </c>
      <c r="Q117" s="152" t="s">
        <v>2716</v>
      </c>
      <c r="R117" s="152" t="s">
        <v>2720</v>
      </c>
      <c r="S117" s="152" t="s">
        <v>2712</v>
      </c>
      <c r="T117" s="152" t="s">
        <v>2712</v>
      </c>
      <c r="U117" s="152"/>
      <c r="V117" s="153">
        <v>0.75</v>
      </c>
      <c r="W117" s="154" t="s">
        <v>2699</v>
      </c>
      <c r="X117" s="149"/>
    </row>
    <row r="118" spans="1:24" s="3" customFormat="1" ht="15.6" x14ac:dyDescent="0.3">
      <c r="A118" s="144" t="s">
        <v>2748</v>
      </c>
      <c r="B118" s="145" t="s">
        <v>2708</v>
      </c>
      <c r="C118" s="146" t="s">
        <v>2709</v>
      </c>
      <c r="D118" s="147" t="s">
        <v>2619</v>
      </c>
      <c r="E118" s="148" t="s">
        <v>2749</v>
      </c>
      <c r="G118" s="149">
        <v>1</v>
      </c>
      <c r="H118" s="150"/>
      <c r="I118" s="150"/>
      <c r="J118" s="151" t="s">
        <v>2596</v>
      </c>
      <c r="K118" s="151">
        <v>9</v>
      </c>
      <c r="L118" s="151"/>
      <c r="M118" s="151">
        <v>1</v>
      </c>
      <c r="N118" s="149"/>
      <c r="O118" s="150"/>
      <c r="P118" s="149"/>
      <c r="Q118" s="152" t="s">
        <v>2739</v>
      </c>
      <c r="R118" s="152" t="s">
        <v>2717</v>
      </c>
      <c r="S118" s="152"/>
      <c r="T118" s="152" t="s">
        <v>2712</v>
      </c>
      <c r="U118" s="152" t="s">
        <v>2717</v>
      </c>
      <c r="V118" s="153">
        <v>0.33333333333333298</v>
      </c>
      <c r="W118" s="154" t="s">
        <v>2699</v>
      </c>
      <c r="X118" s="149"/>
    </row>
    <row r="119" spans="1:24" s="3" customFormat="1" ht="15.6" x14ac:dyDescent="0.3">
      <c r="A119" s="144" t="s">
        <v>727</v>
      </c>
      <c r="B119" s="145" t="s">
        <v>2708</v>
      </c>
      <c r="C119" s="146" t="s">
        <v>2709</v>
      </c>
      <c r="D119" s="147" t="s">
        <v>2619</v>
      </c>
      <c r="E119" s="148" t="s">
        <v>2598</v>
      </c>
      <c r="G119" s="149">
        <v>1</v>
      </c>
      <c r="H119" s="150"/>
      <c r="I119" s="150"/>
      <c r="J119" s="151"/>
      <c r="K119" s="151" t="s">
        <v>2616</v>
      </c>
      <c r="L119" s="151"/>
      <c r="M119" s="151">
        <v>1</v>
      </c>
      <c r="N119" s="149"/>
      <c r="O119" s="150"/>
      <c r="P119" s="149"/>
      <c r="Q119" s="152" t="s">
        <v>2750</v>
      </c>
      <c r="R119" s="152"/>
      <c r="S119" s="152" t="s">
        <v>2723</v>
      </c>
      <c r="T119" s="152" t="s">
        <v>2724</v>
      </c>
      <c r="U119" s="152"/>
      <c r="V119" s="153">
        <v>0.8</v>
      </c>
      <c r="W119" s="154" t="s">
        <v>2699</v>
      </c>
      <c r="X119" s="149"/>
    </row>
    <row r="120" spans="1:24" s="3" customFormat="1" ht="15.6" x14ac:dyDescent="0.3">
      <c r="A120" s="144" t="s">
        <v>2751</v>
      </c>
      <c r="B120" s="145" t="s">
        <v>2708</v>
      </c>
      <c r="C120" s="146" t="s">
        <v>2709</v>
      </c>
      <c r="D120" s="147" t="s">
        <v>2619</v>
      </c>
      <c r="E120" s="148" t="s">
        <v>2661</v>
      </c>
      <c r="G120" s="149">
        <v>1</v>
      </c>
      <c r="H120" s="150"/>
      <c r="I120" s="150"/>
      <c r="J120" s="151"/>
      <c r="K120" s="151" t="s">
        <v>2616</v>
      </c>
      <c r="L120" s="151"/>
      <c r="M120" s="151">
        <v>1</v>
      </c>
      <c r="N120" s="149"/>
      <c r="O120" s="150"/>
      <c r="P120" s="149">
        <v>1</v>
      </c>
      <c r="Q120" s="152" t="s">
        <v>2712</v>
      </c>
      <c r="R120" s="152" t="s">
        <v>2712</v>
      </c>
      <c r="S120" s="152"/>
      <c r="T120" s="152"/>
      <c r="U120" s="152"/>
      <c r="V120" s="153">
        <v>1</v>
      </c>
      <c r="W120" s="154" t="s">
        <v>2699</v>
      </c>
      <c r="X120" s="149"/>
    </row>
    <row r="121" spans="1:24" s="3" customFormat="1" ht="15.6" x14ac:dyDescent="0.3">
      <c r="A121" s="144" t="s">
        <v>2752</v>
      </c>
      <c r="B121" s="145" t="s">
        <v>2708</v>
      </c>
      <c r="C121" s="146" t="s">
        <v>2709</v>
      </c>
      <c r="D121" s="147" t="s">
        <v>2619</v>
      </c>
      <c r="E121" s="148" t="s">
        <v>2603</v>
      </c>
      <c r="G121" s="149">
        <v>1</v>
      </c>
      <c r="H121" s="150"/>
      <c r="I121" s="150"/>
      <c r="J121" s="151"/>
      <c r="K121" s="151" t="s">
        <v>2616</v>
      </c>
      <c r="L121" s="151"/>
      <c r="M121" s="151">
        <v>1</v>
      </c>
      <c r="N121" s="149"/>
      <c r="O121" s="150"/>
      <c r="P121" s="149"/>
      <c r="Q121" s="152" t="s">
        <v>2723</v>
      </c>
      <c r="R121" s="152"/>
      <c r="S121" s="152" t="s">
        <v>2712</v>
      </c>
      <c r="T121" s="152" t="s">
        <v>2712</v>
      </c>
      <c r="U121" s="152"/>
      <c r="V121" s="153">
        <v>1</v>
      </c>
      <c r="W121" s="154" t="s">
        <v>2699</v>
      </c>
      <c r="X121" s="149"/>
    </row>
    <row r="122" spans="1:24" s="3" customFormat="1" ht="15.6" x14ac:dyDescent="0.3">
      <c r="A122" s="134" t="s">
        <v>2753</v>
      </c>
      <c r="B122" s="135" t="s">
        <v>2754</v>
      </c>
      <c r="C122" s="136" t="s">
        <v>2216</v>
      </c>
      <c r="D122" s="137" t="s">
        <v>2591</v>
      </c>
      <c r="E122" s="138"/>
      <c r="G122" s="139"/>
      <c r="H122" s="139"/>
      <c r="I122" s="141">
        <v>1</v>
      </c>
      <c r="J122" s="140" t="s">
        <v>2614</v>
      </c>
      <c r="K122" s="140">
        <v>1</v>
      </c>
      <c r="L122" s="140"/>
      <c r="M122" s="140">
        <v>1</v>
      </c>
      <c r="N122" s="139"/>
      <c r="O122" s="141"/>
      <c r="P122" s="139"/>
      <c r="Q122" s="142" t="s">
        <v>2727</v>
      </c>
      <c r="R122" s="142" t="s">
        <v>2727</v>
      </c>
      <c r="S122" s="142"/>
      <c r="T122" s="142"/>
      <c r="U122" s="142"/>
      <c r="V122" s="143">
        <v>0</v>
      </c>
      <c r="W122" s="134" t="s">
        <v>2755</v>
      </c>
      <c r="X122" s="139">
        <v>125</v>
      </c>
    </row>
    <row r="123" spans="1:24" s="3" customFormat="1" ht="15.6" x14ac:dyDescent="0.3">
      <c r="A123" s="134" t="s">
        <v>2756</v>
      </c>
      <c r="B123" s="135" t="s">
        <v>2754</v>
      </c>
      <c r="C123" s="136" t="s">
        <v>2216</v>
      </c>
      <c r="D123" s="137" t="s">
        <v>2591</v>
      </c>
      <c r="E123" s="138" t="s">
        <v>2628</v>
      </c>
      <c r="G123" s="139"/>
      <c r="H123" s="139"/>
      <c r="I123" s="141">
        <v>1</v>
      </c>
      <c r="J123" s="140" t="s">
        <v>2601</v>
      </c>
      <c r="K123" s="140">
        <v>2</v>
      </c>
      <c r="L123" s="140"/>
      <c r="M123" s="140">
        <v>1</v>
      </c>
      <c r="N123" s="139"/>
      <c r="O123" s="141"/>
      <c r="P123" s="139">
        <v>2</v>
      </c>
      <c r="Q123" s="142" t="s">
        <v>2757</v>
      </c>
      <c r="R123" s="142" t="s">
        <v>2723</v>
      </c>
      <c r="S123" s="142" t="s">
        <v>2723</v>
      </c>
      <c r="T123" s="142"/>
      <c r="U123" s="142"/>
      <c r="V123" s="143">
        <v>1</v>
      </c>
      <c r="W123" s="134" t="s">
        <v>2755</v>
      </c>
      <c r="X123" s="139">
        <v>125</v>
      </c>
    </row>
    <row r="124" spans="1:24" s="3" customFormat="1" ht="15.6" x14ac:dyDescent="0.3">
      <c r="A124" s="134" t="s">
        <v>2758</v>
      </c>
      <c r="B124" s="135" t="s">
        <v>2754</v>
      </c>
      <c r="C124" s="136" t="s">
        <v>2216</v>
      </c>
      <c r="D124" s="137" t="s">
        <v>2591</v>
      </c>
      <c r="E124" s="138" t="s">
        <v>2759</v>
      </c>
      <c r="G124" s="139"/>
      <c r="H124" s="139"/>
      <c r="I124" s="141">
        <v>1</v>
      </c>
      <c r="J124" s="140" t="s">
        <v>2596</v>
      </c>
      <c r="K124" s="140">
        <v>3</v>
      </c>
      <c r="L124" s="140"/>
      <c r="M124" s="140">
        <v>1</v>
      </c>
      <c r="N124" s="139"/>
      <c r="O124" s="141"/>
      <c r="P124" s="139">
        <v>2</v>
      </c>
      <c r="Q124" s="142" t="s">
        <v>2760</v>
      </c>
      <c r="R124" s="142" t="s">
        <v>2712</v>
      </c>
      <c r="S124" s="142" t="s">
        <v>2724</v>
      </c>
      <c r="T124" s="142" t="s">
        <v>2724</v>
      </c>
      <c r="U124" s="142"/>
      <c r="V124" s="143">
        <v>0.71399999999999997</v>
      </c>
      <c r="W124" s="134" t="s">
        <v>2755</v>
      </c>
      <c r="X124" s="139">
        <v>125</v>
      </c>
    </row>
    <row r="125" spans="1:24" s="3" customFormat="1" ht="15.6" x14ac:dyDescent="0.3">
      <c r="A125" s="134" t="s">
        <v>2725</v>
      </c>
      <c r="B125" s="135" t="s">
        <v>2754</v>
      </c>
      <c r="C125" s="136" t="s">
        <v>2216</v>
      </c>
      <c r="D125" s="137" t="s">
        <v>2591</v>
      </c>
      <c r="E125" s="138" t="s">
        <v>2628</v>
      </c>
      <c r="G125" s="139"/>
      <c r="H125" s="139"/>
      <c r="I125" s="141">
        <v>1</v>
      </c>
      <c r="J125" s="140" t="s">
        <v>2607</v>
      </c>
      <c r="K125" s="140">
        <v>4</v>
      </c>
      <c r="L125" s="140"/>
      <c r="M125" s="140">
        <v>1</v>
      </c>
      <c r="N125" s="139"/>
      <c r="O125" s="141"/>
      <c r="P125" s="139">
        <v>1</v>
      </c>
      <c r="Q125" s="142" t="s">
        <v>2716</v>
      </c>
      <c r="R125" s="142" t="s">
        <v>2723</v>
      </c>
      <c r="S125" s="142" t="s">
        <v>2712</v>
      </c>
      <c r="T125" s="142"/>
      <c r="U125" s="142" t="s">
        <v>2717</v>
      </c>
      <c r="V125" s="143">
        <v>0.75</v>
      </c>
      <c r="W125" s="134" t="s">
        <v>2755</v>
      </c>
      <c r="X125" s="139">
        <v>125</v>
      </c>
    </row>
    <row r="126" spans="1:24" s="3" customFormat="1" ht="15.6" x14ac:dyDescent="0.3">
      <c r="A126" s="134" t="s">
        <v>2761</v>
      </c>
      <c r="B126" s="135" t="s">
        <v>2754</v>
      </c>
      <c r="C126" s="136" t="s">
        <v>2216</v>
      </c>
      <c r="D126" s="137" t="s">
        <v>2591</v>
      </c>
      <c r="E126" s="138" t="s">
        <v>2592</v>
      </c>
      <c r="G126" s="139"/>
      <c r="H126" s="139"/>
      <c r="I126" s="141">
        <v>1</v>
      </c>
      <c r="J126" s="140" t="s">
        <v>2611</v>
      </c>
      <c r="K126" s="140">
        <v>5</v>
      </c>
      <c r="L126" s="140"/>
      <c r="M126" s="140">
        <v>1</v>
      </c>
      <c r="N126" s="139"/>
      <c r="O126" s="141">
        <v>1</v>
      </c>
      <c r="P126" s="139"/>
      <c r="Q126" s="142" t="s">
        <v>2712</v>
      </c>
      <c r="R126" s="142"/>
      <c r="S126" s="142"/>
      <c r="T126" s="142"/>
      <c r="U126" s="142" t="s">
        <v>2712</v>
      </c>
      <c r="V126" s="143">
        <v>1</v>
      </c>
      <c r="W126" s="134" t="s">
        <v>2755</v>
      </c>
      <c r="X126" s="139">
        <v>125</v>
      </c>
    </row>
    <row r="127" spans="1:24" s="3" customFormat="1" ht="15.6" x14ac:dyDescent="0.3">
      <c r="A127" s="134" t="s">
        <v>2714</v>
      </c>
      <c r="B127" s="135" t="s">
        <v>2754</v>
      </c>
      <c r="C127" s="136" t="s">
        <v>2216</v>
      </c>
      <c r="D127" s="137" t="s">
        <v>2591</v>
      </c>
      <c r="E127" s="138" t="s">
        <v>2640</v>
      </c>
      <c r="G127" s="139"/>
      <c r="H127" s="139"/>
      <c r="I127" s="141">
        <v>1</v>
      </c>
      <c r="J127" s="140" t="s">
        <v>2604</v>
      </c>
      <c r="K127" s="140">
        <v>6</v>
      </c>
      <c r="L127" s="140" t="s">
        <v>2647</v>
      </c>
      <c r="M127" s="140">
        <v>1</v>
      </c>
      <c r="N127" s="139"/>
      <c r="O127" s="141"/>
      <c r="P127" s="139"/>
      <c r="Q127" s="142" t="s">
        <v>2750</v>
      </c>
      <c r="R127" s="142"/>
      <c r="S127" s="142" t="s">
        <v>2724</v>
      </c>
      <c r="T127" s="142" t="s">
        <v>2723</v>
      </c>
      <c r="U127" s="142"/>
      <c r="V127" s="143">
        <v>0.8</v>
      </c>
      <c r="W127" s="134" t="s">
        <v>2755</v>
      </c>
      <c r="X127" s="139">
        <v>125</v>
      </c>
    </row>
    <row r="128" spans="1:24" s="3" customFormat="1" ht="15.6" x14ac:dyDescent="0.3">
      <c r="A128" s="134" t="s">
        <v>2731</v>
      </c>
      <c r="B128" s="135" t="s">
        <v>2754</v>
      </c>
      <c r="C128" s="136" t="s">
        <v>2216</v>
      </c>
      <c r="D128" s="137" t="s">
        <v>2591</v>
      </c>
      <c r="E128" s="138" t="s">
        <v>2623</v>
      </c>
      <c r="G128" s="139"/>
      <c r="H128" s="139"/>
      <c r="I128" s="141">
        <v>1</v>
      </c>
      <c r="J128" s="140" t="s">
        <v>2583</v>
      </c>
      <c r="K128" s="140">
        <v>7</v>
      </c>
      <c r="L128" s="140" t="s">
        <v>2641</v>
      </c>
      <c r="M128" s="140">
        <v>1</v>
      </c>
      <c r="N128" s="139"/>
      <c r="O128" s="141">
        <v>1</v>
      </c>
      <c r="P128" s="139">
        <v>1</v>
      </c>
      <c r="Q128" s="142" t="s">
        <v>2733</v>
      </c>
      <c r="R128" s="142"/>
      <c r="S128" s="142" t="s">
        <v>2717</v>
      </c>
      <c r="T128" s="142"/>
      <c r="U128" s="142" t="s">
        <v>2739</v>
      </c>
      <c r="V128" s="143">
        <v>0.25</v>
      </c>
      <c r="W128" s="134" t="s">
        <v>2755</v>
      </c>
      <c r="X128" s="139">
        <v>125</v>
      </c>
    </row>
    <row r="129" spans="1:24" s="3" customFormat="1" ht="15.6" x14ac:dyDescent="0.3">
      <c r="A129" s="134" t="s">
        <v>2762</v>
      </c>
      <c r="B129" s="135" t="s">
        <v>2754</v>
      </c>
      <c r="C129" s="136" t="s">
        <v>2216</v>
      </c>
      <c r="D129" s="137" t="s">
        <v>2591</v>
      </c>
      <c r="E129" s="138" t="s">
        <v>2763</v>
      </c>
      <c r="G129" s="139"/>
      <c r="H129" s="139"/>
      <c r="I129" s="141">
        <v>1</v>
      </c>
      <c r="J129" s="140" t="s">
        <v>2599</v>
      </c>
      <c r="K129" s="140">
        <v>8</v>
      </c>
      <c r="L129" s="140"/>
      <c r="M129" s="140">
        <v>1</v>
      </c>
      <c r="N129" s="139"/>
      <c r="O129" s="141"/>
      <c r="P129" s="139"/>
      <c r="Q129" s="142" t="s">
        <v>2764</v>
      </c>
      <c r="R129" s="142"/>
      <c r="S129" s="142" t="s">
        <v>2723</v>
      </c>
      <c r="T129" s="142"/>
      <c r="U129" s="142" t="s">
        <v>2741</v>
      </c>
      <c r="V129" s="143">
        <v>0.4</v>
      </c>
      <c r="W129" s="134" t="s">
        <v>2755</v>
      </c>
      <c r="X129" s="139">
        <v>125</v>
      </c>
    </row>
    <row r="130" spans="1:24" s="3" customFormat="1" ht="15.6" x14ac:dyDescent="0.3">
      <c r="A130" s="134" t="s">
        <v>2765</v>
      </c>
      <c r="B130" s="135" t="s">
        <v>2754</v>
      </c>
      <c r="C130" s="136" t="s">
        <v>2216</v>
      </c>
      <c r="D130" s="137" t="s">
        <v>2591</v>
      </c>
      <c r="E130" s="138"/>
      <c r="G130" s="139"/>
      <c r="H130" s="139"/>
      <c r="I130" s="141">
        <v>1</v>
      </c>
      <c r="J130" s="140" t="s">
        <v>2609</v>
      </c>
      <c r="K130" s="140">
        <v>9</v>
      </c>
      <c r="L130" s="140"/>
      <c r="M130" s="140">
        <v>1</v>
      </c>
      <c r="N130" s="139"/>
      <c r="O130" s="141"/>
      <c r="P130" s="139"/>
      <c r="Q130" s="142" t="s">
        <v>2727</v>
      </c>
      <c r="R130" s="142" t="s">
        <v>2717</v>
      </c>
      <c r="S130" s="142"/>
      <c r="T130" s="142" t="s">
        <v>2717</v>
      </c>
      <c r="U130" s="142"/>
      <c r="V130" s="143">
        <v>0</v>
      </c>
      <c r="W130" s="134" t="s">
        <v>2755</v>
      </c>
      <c r="X130" s="139">
        <v>125</v>
      </c>
    </row>
    <row r="131" spans="1:24" s="3" customFormat="1" ht="15.6" x14ac:dyDescent="0.3">
      <c r="A131" s="134" t="s">
        <v>2766</v>
      </c>
      <c r="B131" s="135" t="s">
        <v>2754</v>
      </c>
      <c r="C131" s="136" t="s">
        <v>2216</v>
      </c>
      <c r="D131" s="137" t="s">
        <v>2591</v>
      </c>
      <c r="E131" s="138" t="s">
        <v>2623</v>
      </c>
      <c r="G131" s="139"/>
      <c r="H131" s="139"/>
      <c r="I131" s="141">
        <v>1</v>
      </c>
      <c r="J131" s="140"/>
      <c r="K131" s="140" t="s">
        <v>2616</v>
      </c>
      <c r="L131" s="140"/>
      <c r="M131" s="140">
        <v>1</v>
      </c>
      <c r="N131" s="139"/>
      <c r="O131" s="141"/>
      <c r="P131" s="139"/>
      <c r="Q131" s="142" t="s">
        <v>2712</v>
      </c>
      <c r="R131" s="142"/>
      <c r="S131" s="142"/>
      <c r="T131" s="142" t="s">
        <v>2712</v>
      </c>
      <c r="U131" s="142"/>
      <c r="V131" s="143">
        <v>1</v>
      </c>
      <c r="W131" s="134" t="s">
        <v>2755</v>
      </c>
      <c r="X131" s="139">
        <v>125</v>
      </c>
    </row>
    <row r="132" spans="1:24" s="3" customFormat="1" ht="15.6" x14ac:dyDescent="0.3">
      <c r="A132" s="134" t="s">
        <v>2767</v>
      </c>
      <c r="B132" s="135" t="s">
        <v>2754</v>
      </c>
      <c r="C132" s="136" t="s">
        <v>2216</v>
      </c>
      <c r="D132" s="137" t="s">
        <v>2591</v>
      </c>
      <c r="E132" s="138" t="s">
        <v>2623</v>
      </c>
      <c r="G132" s="139"/>
      <c r="H132" s="139"/>
      <c r="I132" s="141">
        <v>1</v>
      </c>
      <c r="J132" s="140"/>
      <c r="K132" s="140" t="s">
        <v>2616</v>
      </c>
      <c r="L132" s="140"/>
      <c r="M132" s="140">
        <v>1</v>
      </c>
      <c r="N132" s="139"/>
      <c r="O132" s="141"/>
      <c r="P132" s="139"/>
      <c r="Q132" s="142" t="s">
        <v>2727</v>
      </c>
      <c r="R132" s="142" t="s">
        <v>2717</v>
      </c>
      <c r="S132" s="142"/>
      <c r="T132" s="142"/>
      <c r="U132" s="142" t="s">
        <v>2717</v>
      </c>
      <c r="V132" s="143">
        <v>0</v>
      </c>
      <c r="W132" s="134" t="s">
        <v>2755</v>
      </c>
      <c r="X132" s="139">
        <v>125</v>
      </c>
    </row>
    <row r="133" spans="1:24" s="3" customFormat="1" ht="15.6" x14ac:dyDescent="0.3">
      <c r="A133" s="134" t="s">
        <v>2768</v>
      </c>
      <c r="B133" s="135" t="s">
        <v>2754</v>
      </c>
      <c r="C133" s="136" t="s">
        <v>2216</v>
      </c>
      <c r="D133" s="137" t="s">
        <v>2591</v>
      </c>
      <c r="E133" s="138" t="s">
        <v>2613</v>
      </c>
      <c r="G133" s="139"/>
      <c r="H133" s="139"/>
      <c r="I133" s="141">
        <v>1</v>
      </c>
      <c r="J133" s="140"/>
      <c r="K133" s="140" t="s">
        <v>2616</v>
      </c>
      <c r="L133" s="140" t="s">
        <v>2695</v>
      </c>
      <c r="M133" s="140">
        <v>1</v>
      </c>
      <c r="N133" s="139">
        <v>1</v>
      </c>
      <c r="O133" s="141">
        <v>2</v>
      </c>
      <c r="P133" s="139">
        <v>1</v>
      </c>
      <c r="Q133" s="142" t="s">
        <v>2769</v>
      </c>
      <c r="R133" s="142"/>
      <c r="S133" s="142" t="s">
        <v>2720</v>
      </c>
      <c r="T133" s="142" t="s">
        <v>2724</v>
      </c>
      <c r="U133" s="142" t="s">
        <v>2716</v>
      </c>
      <c r="V133" s="143">
        <v>0.66666666666666696</v>
      </c>
      <c r="W133" s="134" t="s">
        <v>2755</v>
      </c>
      <c r="X133" s="139">
        <v>125</v>
      </c>
    </row>
    <row r="134" spans="1:24" s="3" customFormat="1" ht="15.6" x14ac:dyDescent="0.3">
      <c r="A134" s="144" t="s">
        <v>2770</v>
      </c>
      <c r="B134" s="145" t="s">
        <v>2754</v>
      </c>
      <c r="C134" s="146" t="s">
        <v>2216</v>
      </c>
      <c r="D134" s="147" t="s">
        <v>2619</v>
      </c>
      <c r="E134" s="148" t="s">
        <v>2749</v>
      </c>
      <c r="G134" s="149">
        <v>1</v>
      </c>
      <c r="H134" s="150"/>
      <c r="I134" s="150"/>
      <c r="J134" s="151" t="s">
        <v>2609</v>
      </c>
      <c r="K134" s="151">
        <v>1</v>
      </c>
      <c r="L134" s="151" t="s">
        <v>2647</v>
      </c>
      <c r="M134" s="151">
        <v>1</v>
      </c>
      <c r="N134" s="149"/>
      <c r="O134" s="150">
        <v>4</v>
      </c>
      <c r="P134" s="149">
        <v>3</v>
      </c>
      <c r="Q134" s="152" t="s">
        <v>2771</v>
      </c>
      <c r="R134" s="152" t="s">
        <v>2712</v>
      </c>
      <c r="S134" s="152" t="s">
        <v>2720</v>
      </c>
      <c r="T134" s="152" t="s">
        <v>2720</v>
      </c>
      <c r="U134" s="152" t="s">
        <v>2757</v>
      </c>
      <c r="V134" s="153">
        <v>0.77777777777777801</v>
      </c>
      <c r="W134" s="154" t="s">
        <v>2699</v>
      </c>
      <c r="X134" s="149">
        <v>125</v>
      </c>
    </row>
    <row r="135" spans="1:24" s="3" customFormat="1" ht="15.6" x14ac:dyDescent="0.3">
      <c r="A135" s="144" t="s">
        <v>730</v>
      </c>
      <c r="B135" s="145" t="s">
        <v>2754</v>
      </c>
      <c r="C135" s="146" t="s">
        <v>2216</v>
      </c>
      <c r="D135" s="147" t="s">
        <v>2619</v>
      </c>
      <c r="E135" s="148" t="s">
        <v>2598</v>
      </c>
      <c r="G135" s="149">
        <v>1</v>
      </c>
      <c r="H135" s="150"/>
      <c r="I135" s="150"/>
      <c r="J135" s="151" t="s">
        <v>2599</v>
      </c>
      <c r="K135" s="151">
        <v>2</v>
      </c>
      <c r="L135" s="151"/>
      <c r="M135" s="151">
        <v>1</v>
      </c>
      <c r="N135" s="149"/>
      <c r="O135" s="150">
        <v>1</v>
      </c>
      <c r="P135" s="149">
        <v>3</v>
      </c>
      <c r="Q135" s="152" t="s">
        <v>2771</v>
      </c>
      <c r="R135" s="152" t="s">
        <v>2723</v>
      </c>
      <c r="S135" s="152" t="s">
        <v>2720</v>
      </c>
      <c r="T135" s="152" t="s">
        <v>2716</v>
      </c>
      <c r="U135" s="152" t="s">
        <v>2712</v>
      </c>
      <c r="V135" s="153">
        <v>0.77777777777777801</v>
      </c>
      <c r="W135" s="154" t="s">
        <v>2699</v>
      </c>
      <c r="X135" s="149">
        <v>125</v>
      </c>
    </row>
    <row r="136" spans="1:24" s="3" customFormat="1" ht="15.6" x14ac:dyDescent="0.3">
      <c r="A136" s="144" t="s">
        <v>729</v>
      </c>
      <c r="B136" s="145" t="s">
        <v>2754</v>
      </c>
      <c r="C136" s="146" t="s">
        <v>2216</v>
      </c>
      <c r="D136" s="147" t="s">
        <v>2619</v>
      </c>
      <c r="E136" s="148" t="s">
        <v>2598</v>
      </c>
      <c r="G136" s="149">
        <v>1</v>
      </c>
      <c r="H136" s="150"/>
      <c r="I136" s="150"/>
      <c r="J136" s="151" t="s">
        <v>2583</v>
      </c>
      <c r="K136" s="151">
        <v>3</v>
      </c>
      <c r="L136" s="151"/>
      <c r="M136" s="151">
        <v>1</v>
      </c>
      <c r="N136" s="149"/>
      <c r="O136" s="150">
        <v>4</v>
      </c>
      <c r="P136" s="149">
        <v>2</v>
      </c>
      <c r="Q136" s="152" t="s">
        <v>2772</v>
      </c>
      <c r="R136" s="152" t="s">
        <v>2712</v>
      </c>
      <c r="S136" s="152" t="s">
        <v>2727</v>
      </c>
      <c r="T136" s="152" t="s">
        <v>2711</v>
      </c>
      <c r="U136" s="152" t="s">
        <v>2750</v>
      </c>
      <c r="V136" s="153">
        <v>0.72699999999999998</v>
      </c>
      <c r="W136" s="154" t="s">
        <v>2699</v>
      </c>
      <c r="X136" s="149">
        <v>125</v>
      </c>
    </row>
    <row r="137" spans="1:24" s="3" customFormat="1" ht="15.6" x14ac:dyDescent="0.3">
      <c r="A137" s="144" t="s">
        <v>2746</v>
      </c>
      <c r="B137" s="145" t="s">
        <v>2754</v>
      </c>
      <c r="C137" s="146" t="s">
        <v>2216</v>
      </c>
      <c r="D137" s="147" t="s">
        <v>2619</v>
      </c>
      <c r="E137" s="148" t="s">
        <v>2661</v>
      </c>
      <c r="G137" s="149">
        <v>1</v>
      </c>
      <c r="H137" s="150"/>
      <c r="I137" s="150"/>
      <c r="J137" s="151" t="s">
        <v>2604</v>
      </c>
      <c r="K137" s="151">
        <v>4</v>
      </c>
      <c r="L137" s="151" t="s">
        <v>2691</v>
      </c>
      <c r="M137" s="151">
        <v>1</v>
      </c>
      <c r="N137" s="149">
        <v>1</v>
      </c>
      <c r="O137" s="150">
        <v>4</v>
      </c>
      <c r="P137" s="149">
        <v>4</v>
      </c>
      <c r="Q137" s="152" t="s">
        <v>2773</v>
      </c>
      <c r="R137" s="152" t="s">
        <v>2712</v>
      </c>
      <c r="S137" s="152" t="s">
        <v>2739</v>
      </c>
      <c r="T137" s="152" t="s">
        <v>2711</v>
      </c>
      <c r="U137" s="152" t="s">
        <v>2760</v>
      </c>
      <c r="V137" s="153">
        <v>0.71399999999999997</v>
      </c>
      <c r="W137" s="154" t="s">
        <v>2699</v>
      </c>
      <c r="X137" s="149">
        <v>125</v>
      </c>
    </row>
    <row r="138" spans="1:24" s="3" customFormat="1" ht="15.6" x14ac:dyDescent="0.3">
      <c r="A138" s="144" t="s">
        <v>725</v>
      </c>
      <c r="B138" s="145" t="s">
        <v>2754</v>
      </c>
      <c r="C138" s="146" t="s">
        <v>2216</v>
      </c>
      <c r="D138" s="147" t="s">
        <v>2619</v>
      </c>
      <c r="E138" s="148" t="s">
        <v>2598</v>
      </c>
      <c r="G138" s="149">
        <v>1</v>
      </c>
      <c r="H138" s="150"/>
      <c r="I138" s="150"/>
      <c r="J138" s="151" t="s">
        <v>2607</v>
      </c>
      <c r="K138" s="151">
        <v>5</v>
      </c>
      <c r="L138" s="151"/>
      <c r="M138" s="151">
        <v>1</v>
      </c>
      <c r="N138" s="149"/>
      <c r="O138" s="150"/>
      <c r="P138" s="149">
        <v>2</v>
      </c>
      <c r="Q138" s="152" t="s">
        <v>2774</v>
      </c>
      <c r="R138" s="152" t="s">
        <v>2712</v>
      </c>
      <c r="S138" s="152" t="s">
        <v>2724</v>
      </c>
      <c r="T138" s="152" t="s">
        <v>2720</v>
      </c>
      <c r="U138" s="152" t="s">
        <v>2717</v>
      </c>
      <c r="V138" s="153">
        <v>0.57142857142857095</v>
      </c>
      <c r="W138" s="154" t="s">
        <v>2699</v>
      </c>
      <c r="X138" s="149">
        <v>125</v>
      </c>
    </row>
    <row r="139" spans="1:24" s="3" customFormat="1" ht="15.6" x14ac:dyDescent="0.3">
      <c r="A139" s="144" t="s">
        <v>2748</v>
      </c>
      <c r="B139" s="145" t="s">
        <v>2754</v>
      </c>
      <c r="C139" s="146" t="s">
        <v>2216</v>
      </c>
      <c r="D139" s="147" t="s">
        <v>2619</v>
      </c>
      <c r="E139" s="148" t="s">
        <v>2749</v>
      </c>
      <c r="G139" s="149">
        <v>1</v>
      </c>
      <c r="H139" s="150"/>
      <c r="I139" s="150"/>
      <c r="J139" s="151" t="s">
        <v>2601</v>
      </c>
      <c r="K139" s="151">
        <v>6</v>
      </c>
      <c r="L139" s="151"/>
      <c r="M139" s="151">
        <v>1</v>
      </c>
      <c r="N139" s="149"/>
      <c r="O139" s="150">
        <v>1</v>
      </c>
      <c r="P139" s="149">
        <v>2</v>
      </c>
      <c r="Q139" s="152" t="s">
        <v>2716</v>
      </c>
      <c r="R139" s="152"/>
      <c r="S139" s="152" t="s">
        <v>2724</v>
      </c>
      <c r="T139" s="152"/>
      <c r="U139" s="152" t="s">
        <v>2712</v>
      </c>
      <c r="V139" s="153">
        <v>0.75</v>
      </c>
      <c r="W139" s="154" t="s">
        <v>2699</v>
      </c>
      <c r="X139" s="149">
        <v>125</v>
      </c>
    </row>
    <row r="140" spans="1:24" s="3" customFormat="1" ht="15.6" x14ac:dyDescent="0.3">
      <c r="A140" s="144" t="s">
        <v>2775</v>
      </c>
      <c r="B140" s="145" t="s">
        <v>2754</v>
      </c>
      <c r="C140" s="146" t="s">
        <v>2216</v>
      </c>
      <c r="D140" s="147" t="s">
        <v>2619</v>
      </c>
      <c r="E140" s="148" t="s">
        <v>2598</v>
      </c>
      <c r="G140" s="149">
        <v>1</v>
      </c>
      <c r="H140" s="150"/>
      <c r="I140" s="150"/>
      <c r="J140" s="151" t="s">
        <v>2614</v>
      </c>
      <c r="K140" s="151">
        <v>7</v>
      </c>
      <c r="L140" s="151"/>
      <c r="M140" s="151">
        <v>1</v>
      </c>
      <c r="N140" s="149"/>
      <c r="O140" s="150">
        <v>2</v>
      </c>
      <c r="P140" s="149">
        <v>3</v>
      </c>
      <c r="Q140" s="152" t="s">
        <v>2722</v>
      </c>
      <c r="R140" s="152" t="s">
        <v>2712</v>
      </c>
      <c r="S140" s="152" t="s">
        <v>2723</v>
      </c>
      <c r="T140" s="152" t="s">
        <v>2716</v>
      </c>
      <c r="U140" s="152" t="s">
        <v>2723</v>
      </c>
      <c r="V140" s="153">
        <v>0.88900000000000001</v>
      </c>
      <c r="W140" s="154" t="s">
        <v>2699</v>
      </c>
      <c r="X140" s="149">
        <v>125</v>
      </c>
    </row>
    <row r="141" spans="1:24" s="3" customFormat="1" ht="15.6" x14ac:dyDescent="0.3">
      <c r="A141" s="144" t="s">
        <v>2776</v>
      </c>
      <c r="B141" s="145" t="s">
        <v>2754</v>
      </c>
      <c r="C141" s="146" t="s">
        <v>2216</v>
      </c>
      <c r="D141" s="147" t="s">
        <v>2619</v>
      </c>
      <c r="E141" s="148" t="s">
        <v>2661</v>
      </c>
      <c r="G141" s="149">
        <v>1</v>
      </c>
      <c r="H141" s="150"/>
      <c r="I141" s="150"/>
      <c r="J141" s="151" t="s">
        <v>2596</v>
      </c>
      <c r="K141" s="151">
        <v>8</v>
      </c>
      <c r="L141" s="151"/>
      <c r="M141" s="151">
        <v>1</v>
      </c>
      <c r="N141" s="149"/>
      <c r="O141" s="150">
        <v>2</v>
      </c>
      <c r="P141" s="149">
        <v>1</v>
      </c>
      <c r="Q141" s="152" t="s">
        <v>2710</v>
      </c>
      <c r="R141" s="152"/>
      <c r="S141" s="152" t="s">
        <v>2712</v>
      </c>
      <c r="T141" s="152" t="s">
        <v>2723</v>
      </c>
      <c r="U141" s="152" t="s">
        <v>2723</v>
      </c>
      <c r="V141" s="153">
        <v>1</v>
      </c>
      <c r="W141" s="154" t="s">
        <v>2699</v>
      </c>
      <c r="X141" s="149">
        <v>125</v>
      </c>
    </row>
    <row r="142" spans="1:24" s="3" customFormat="1" ht="15.6" x14ac:dyDescent="0.3">
      <c r="A142" s="144" t="s">
        <v>753</v>
      </c>
      <c r="B142" s="145" t="s">
        <v>2754</v>
      </c>
      <c r="C142" s="146" t="s">
        <v>2216</v>
      </c>
      <c r="D142" s="147" t="s">
        <v>2619</v>
      </c>
      <c r="E142" s="148" t="s">
        <v>2749</v>
      </c>
      <c r="G142" s="149">
        <v>1</v>
      </c>
      <c r="H142" s="150"/>
      <c r="I142" s="150"/>
      <c r="J142" s="151" t="s">
        <v>2611</v>
      </c>
      <c r="K142" s="151">
        <v>9</v>
      </c>
      <c r="L142" s="151"/>
      <c r="M142" s="151">
        <v>1</v>
      </c>
      <c r="N142" s="149"/>
      <c r="O142" s="150">
        <v>2</v>
      </c>
      <c r="P142" s="149"/>
      <c r="Q142" s="152" t="s">
        <v>2750</v>
      </c>
      <c r="R142" s="152" t="s">
        <v>2712</v>
      </c>
      <c r="S142" s="152"/>
      <c r="T142" s="152" t="s">
        <v>2720</v>
      </c>
      <c r="U142" s="152" t="s">
        <v>2723</v>
      </c>
      <c r="V142" s="153">
        <v>0.8</v>
      </c>
      <c r="W142" s="154" t="s">
        <v>2699</v>
      </c>
      <c r="X142" s="149">
        <v>125</v>
      </c>
    </row>
    <row r="143" spans="1:24" s="3" customFormat="1" ht="15.6" x14ac:dyDescent="0.3">
      <c r="A143" s="144" t="s">
        <v>2777</v>
      </c>
      <c r="B143" s="145" t="s">
        <v>2754</v>
      </c>
      <c r="C143" s="146" t="s">
        <v>2216</v>
      </c>
      <c r="D143" s="147" t="s">
        <v>2619</v>
      </c>
      <c r="E143" s="148" t="s">
        <v>2630</v>
      </c>
      <c r="G143" s="149">
        <v>1</v>
      </c>
      <c r="H143" s="150"/>
      <c r="I143" s="150"/>
      <c r="J143" s="151"/>
      <c r="K143" s="151" t="s">
        <v>2616</v>
      </c>
      <c r="L143" s="151"/>
      <c r="M143" s="151">
        <v>1</v>
      </c>
      <c r="N143" s="149"/>
      <c r="O143" s="150">
        <v>1</v>
      </c>
      <c r="P143" s="149">
        <v>1</v>
      </c>
      <c r="Q143" s="152" t="s">
        <v>2720</v>
      </c>
      <c r="R143" s="152"/>
      <c r="S143" s="152"/>
      <c r="T143" s="152"/>
      <c r="U143" s="152" t="s">
        <v>2720</v>
      </c>
      <c r="V143" s="153">
        <v>0.5</v>
      </c>
      <c r="W143" s="154" t="s">
        <v>2699</v>
      </c>
      <c r="X143" s="149">
        <v>125</v>
      </c>
    </row>
    <row r="144" spans="1:24" s="3" customFormat="1" ht="15.6" x14ac:dyDescent="0.3">
      <c r="A144" s="144" t="s">
        <v>759</v>
      </c>
      <c r="B144" s="145" t="s">
        <v>2754</v>
      </c>
      <c r="C144" s="146" t="s">
        <v>2216</v>
      </c>
      <c r="D144" s="147" t="s">
        <v>2619</v>
      </c>
      <c r="E144" s="148" t="s">
        <v>2749</v>
      </c>
      <c r="G144" s="149">
        <v>1</v>
      </c>
      <c r="H144" s="150"/>
      <c r="I144" s="150"/>
      <c r="J144" s="151"/>
      <c r="K144" s="151" t="s">
        <v>2616</v>
      </c>
      <c r="L144" s="151"/>
      <c r="M144" s="151">
        <v>1</v>
      </c>
      <c r="N144" s="149"/>
      <c r="O144" s="150"/>
      <c r="P144" s="149">
        <v>1</v>
      </c>
      <c r="Q144" s="152" t="s">
        <v>2723</v>
      </c>
      <c r="R144" s="152"/>
      <c r="S144" s="152"/>
      <c r="T144" s="152" t="s">
        <v>2723</v>
      </c>
      <c r="U144" s="152"/>
      <c r="V144" s="153">
        <v>1</v>
      </c>
      <c r="W144" s="154" t="s">
        <v>2699</v>
      </c>
      <c r="X144" s="149">
        <v>125</v>
      </c>
    </row>
    <row r="145" spans="1:24" s="3" customFormat="1" ht="15.6" x14ac:dyDescent="0.3">
      <c r="A145" s="144" t="s">
        <v>2778</v>
      </c>
      <c r="B145" s="145" t="s">
        <v>2754</v>
      </c>
      <c r="C145" s="146" t="s">
        <v>2216</v>
      </c>
      <c r="D145" s="147" t="s">
        <v>2619</v>
      </c>
      <c r="E145" s="148" t="s">
        <v>2592</v>
      </c>
      <c r="G145" s="149">
        <v>1</v>
      </c>
      <c r="H145" s="150"/>
      <c r="I145" s="150"/>
      <c r="J145" s="151"/>
      <c r="K145" s="151" t="s">
        <v>2616</v>
      </c>
      <c r="L145" s="151"/>
      <c r="M145" s="151">
        <v>1</v>
      </c>
      <c r="N145" s="149"/>
      <c r="O145" s="150"/>
      <c r="P145" s="149"/>
      <c r="Q145" s="152" t="s">
        <v>2735</v>
      </c>
      <c r="R145" s="152"/>
      <c r="S145" s="152"/>
      <c r="T145" s="152"/>
      <c r="U145" s="152" t="s">
        <v>2736</v>
      </c>
      <c r="V145" s="153">
        <v>0</v>
      </c>
      <c r="W145" s="154" t="s">
        <v>2699</v>
      </c>
      <c r="X145" s="149">
        <v>125</v>
      </c>
    </row>
    <row r="146" spans="1:24" s="3" customFormat="1" ht="15.6" x14ac:dyDescent="0.3">
      <c r="A146" s="134" t="s">
        <v>2779</v>
      </c>
      <c r="B146" s="135" t="s">
        <v>2780</v>
      </c>
      <c r="C146" s="136" t="s">
        <v>2223</v>
      </c>
      <c r="D146" s="137" t="s">
        <v>2591</v>
      </c>
      <c r="E146" s="138" t="s">
        <v>2628</v>
      </c>
      <c r="G146" s="139">
        <v>1</v>
      </c>
      <c r="H146" s="141"/>
      <c r="I146" s="141"/>
      <c r="J146" s="140" t="s">
        <v>2607</v>
      </c>
      <c r="K146" s="140">
        <v>1</v>
      </c>
      <c r="L146" s="140" t="s">
        <v>2781</v>
      </c>
      <c r="M146" s="140">
        <v>1</v>
      </c>
      <c r="N146" s="139"/>
      <c r="O146" s="141">
        <v>1</v>
      </c>
      <c r="P146" s="139">
        <v>1</v>
      </c>
      <c r="Q146" s="142" t="s">
        <v>2774</v>
      </c>
      <c r="R146" s="142" t="s">
        <v>2782</v>
      </c>
      <c r="S146" s="142"/>
      <c r="T146" s="142"/>
      <c r="U146" s="142" t="s">
        <v>2712</v>
      </c>
      <c r="V146" s="143">
        <v>0.57142857142857095</v>
      </c>
      <c r="W146" s="134" t="s">
        <v>2783</v>
      </c>
      <c r="X146" s="139">
        <v>105</v>
      </c>
    </row>
    <row r="147" spans="1:24" s="3" customFormat="1" ht="15.6" x14ac:dyDescent="0.3">
      <c r="A147" s="134" t="s">
        <v>2784</v>
      </c>
      <c r="B147" s="135" t="s">
        <v>2780</v>
      </c>
      <c r="C147" s="136" t="s">
        <v>2223</v>
      </c>
      <c r="D147" s="137" t="s">
        <v>2591</v>
      </c>
      <c r="E147" s="138"/>
      <c r="G147" s="139">
        <v>1</v>
      </c>
      <c r="H147" s="141"/>
      <c r="I147" s="141"/>
      <c r="J147" s="140" t="s">
        <v>2583</v>
      </c>
      <c r="K147" s="140">
        <v>2</v>
      </c>
      <c r="L147" s="140" t="s">
        <v>2647</v>
      </c>
      <c r="M147" s="140">
        <v>1</v>
      </c>
      <c r="N147" s="139"/>
      <c r="O147" s="141"/>
      <c r="P147" s="139">
        <v>1</v>
      </c>
      <c r="Q147" s="142" t="s">
        <v>2785</v>
      </c>
      <c r="R147" s="142" t="s">
        <v>2739</v>
      </c>
      <c r="S147" s="142" t="s">
        <v>2711</v>
      </c>
      <c r="T147" s="142" t="s">
        <v>2727</v>
      </c>
      <c r="U147" s="142"/>
      <c r="V147" s="143">
        <v>0.5</v>
      </c>
      <c r="W147" s="134" t="s">
        <v>2783</v>
      </c>
      <c r="X147" s="139">
        <v>105</v>
      </c>
    </row>
    <row r="148" spans="1:24" s="3" customFormat="1" ht="15.6" x14ac:dyDescent="0.3">
      <c r="A148" s="134" t="s">
        <v>2786</v>
      </c>
      <c r="B148" s="135" t="s">
        <v>2780</v>
      </c>
      <c r="C148" s="136" t="s">
        <v>2223</v>
      </c>
      <c r="D148" s="137" t="s">
        <v>2591</v>
      </c>
      <c r="E148" s="138" t="s">
        <v>2623</v>
      </c>
      <c r="G148" s="139">
        <v>1</v>
      </c>
      <c r="H148" s="141"/>
      <c r="I148" s="141"/>
      <c r="J148" s="140" t="s">
        <v>2607</v>
      </c>
      <c r="K148" s="140">
        <v>3</v>
      </c>
      <c r="L148" s="140"/>
      <c r="M148" s="140">
        <v>1</v>
      </c>
      <c r="N148" s="139"/>
      <c r="O148" s="141"/>
      <c r="P148" s="139">
        <v>2</v>
      </c>
      <c r="Q148" s="142" t="s">
        <v>2757</v>
      </c>
      <c r="R148" s="142"/>
      <c r="S148" s="142" t="s">
        <v>2712</v>
      </c>
      <c r="T148" s="142" t="s">
        <v>2711</v>
      </c>
      <c r="U148" s="142"/>
      <c r="V148" s="143">
        <v>1</v>
      </c>
      <c r="W148" s="134" t="s">
        <v>2783</v>
      </c>
      <c r="X148" s="139">
        <v>105</v>
      </c>
    </row>
    <row r="149" spans="1:24" s="3" customFormat="1" ht="15.6" x14ac:dyDescent="0.3">
      <c r="A149" s="134" t="s">
        <v>2768</v>
      </c>
      <c r="B149" s="135" t="s">
        <v>2780</v>
      </c>
      <c r="C149" s="136" t="s">
        <v>2223</v>
      </c>
      <c r="D149" s="137" t="s">
        <v>2591</v>
      </c>
      <c r="E149" s="138" t="s">
        <v>2613</v>
      </c>
      <c r="G149" s="139">
        <v>1</v>
      </c>
      <c r="H149" s="141"/>
      <c r="I149" s="141"/>
      <c r="J149" s="140" t="s">
        <v>2601</v>
      </c>
      <c r="K149" s="140">
        <v>4</v>
      </c>
      <c r="L149" s="140"/>
      <c r="M149" s="140">
        <v>1</v>
      </c>
      <c r="N149" s="139"/>
      <c r="O149" s="141">
        <v>1</v>
      </c>
      <c r="P149" s="139"/>
      <c r="Q149" s="142" t="s">
        <v>2787</v>
      </c>
      <c r="R149" s="142"/>
      <c r="S149" s="142" t="s">
        <v>2723</v>
      </c>
      <c r="T149" s="142" t="s">
        <v>2716</v>
      </c>
      <c r="U149" s="142" t="s">
        <v>2712</v>
      </c>
      <c r="V149" s="143">
        <v>0.85714285714285698</v>
      </c>
      <c r="W149" s="134" t="s">
        <v>2783</v>
      </c>
      <c r="X149" s="139">
        <v>105</v>
      </c>
    </row>
    <row r="150" spans="1:24" s="3" customFormat="1" ht="15.6" x14ac:dyDescent="0.3">
      <c r="A150" s="134" t="s">
        <v>2762</v>
      </c>
      <c r="B150" s="135" t="s">
        <v>2780</v>
      </c>
      <c r="C150" s="136" t="s">
        <v>2223</v>
      </c>
      <c r="D150" s="137" t="s">
        <v>2591</v>
      </c>
      <c r="E150" s="138" t="s">
        <v>2763</v>
      </c>
      <c r="G150" s="139">
        <v>1</v>
      </c>
      <c r="H150" s="141"/>
      <c r="I150" s="141"/>
      <c r="J150" s="140" t="s">
        <v>2596</v>
      </c>
      <c r="K150" s="140">
        <v>5</v>
      </c>
      <c r="L150" s="140"/>
      <c r="M150" s="140">
        <v>1</v>
      </c>
      <c r="N150" s="139"/>
      <c r="O150" s="141">
        <v>2</v>
      </c>
      <c r="P150" s="139">
        <v>2</v>
      </c>
      <c r="Q150" s="142" t="s">
        <v>2726</v>
      </c>
      <c r="R150" s="142" t="s">
        <v>2711</v>
      </c>
      <c r="S150" s="142"/>
      <c r="T150" s="142" t="s">
        <v>2739</v>
      </c>
      <c r="U150" s="142" t="s">
        <v>2728</v>
      </c>
      <c r="V150" s="143">
        <v>0.6</v>
      </c>
      <c r="W150" s="134" t="s">
        <v>2783</v>
      </c>
      <c r="X150" s="139">
        <v>105</v>
      </c>
    </row>
    <row r="151" spans="1:24" s="3" customFormat="1" ht="15.6" x14ac:dyDescent="0.3">
      <c r="A151" s="134" t="s">
        <v>2756</v>
      </c>
      <c r="B151" s="135" t="s">
        <v>2780</v>
      </c>
      <c r="C151" s="136" t="s">
        <v>2223</v>
      </c>
      <c r="D151" s="137" t="s">
        <v>2591</v>
      </c>
      <c r="E151" s="138" t="s">
        <v>2628</v>
      </c>
      <c r="G151" s="139">
        <v>1</v>
      </c>
      <c r="H151" s="141"/>
      <c r="I151" s="141"/>
      <c r="J151" s="140" t="s">
        <v>2611</v>
      </c>
      <c r="K151" s="140">
        <v>6</v>
      </c>
      <c r="L151" s="140"/>
      <c r="M151" s="140">
        <v>1</v>
      </c>
      <c r="N151" s="139"/>
      <c r="O151" s="141"/>
      <c r="P151" s="139">
        <v>1</v>
      </c>
      <c r="Q151" s="142" t="s">
        <v>2726</v>
      </c>
      <c r="R151" s="142" t="s">
        <v>2716</v>
      </c>
      <c r="S151" s="142" t="s">
        <v>2724</v>
      </c>
      <c r="T151" s="142" t="s">
        <v>2720</v>
      </c>
      <c r="U151" s="142" t="s">
        <v>2717</v>
      </c>
      <c r="V151" s="143">
        <v>0.6</v>
      </c>
      <c r="W151" s="134" t="s">
        <v>2783</v>
      </c>
      <c r="X151" s="139">
        <v>105</v>
      </c>
    </row>
    <row r="152" spans="1:24" s="3" customFormat="1" ht="15.6" x14ac:dyDescent="0.3">
      <c r="A152" s="134" t="s">
        <v>2788</v>
      </c>
      <c r="B152" s="135" t="s">
        <v>2780</v>
      </c>
      <c r="C152" s="136" t="s">
        <v>2223</v>
      </c>
      <c r="D152" s="137" t="s">
        <v>2591</v>
      </c>
      <c r="E152" s="138"/>
      <c r="G152" s="139">
        <v>1</v>
      </c>
      <c r="H152" s="141"/>
      <c r="I152" s="141"/>
      <c r="J152" s="140" t="s">
        <v>2609</v>
      </c>
      <c r="K152" s="140">
        <v>7</v>
      </c>
      <c r="L152" s="140" t="s">
        <v>2641</v>
      </c>
      <c r="M152" s="140">
        <v>1</v>
      </c>
      <c r="N152" s="139"/>
      <c r="O152" s="141">
        <v>2</v>
      </c>
      <c r="P152" s="139">
        <v>1</v>
      </c>
      <c r="Q152" s="142" t="s">
        <v>2789</v>
      </c>
      <c r="R152" s="142" t="s">
        <v>2720</v>
      </c>
      <c r="S152" s="142" t="s">
        <v>2711</v>
      </c>
      <c r="T152" s="142" t="s">
        <v>2712</v>
      </c>
      <c r="U152" s="142" t="s">
        <v>2723</v>
      </c>
      <c r="V152" s="143">
        <v>0.875</v>
      </c>
      <c r="W152" s="134" t="s">
        <v>2783</v>
      </c>
      <c r="X152" s="139">
        <v>105</v>
      </c>
    </row>
    <row r="153" spans="1:24" s="3" customFormat="1" ht="15.6" x14ac:dyDescent="0.3">
      <c r="A153" s="134" t="s">
        <v>2790</v>
      </c>
      <c r="B153" s="135" t="s">
        <v>2780</v>
      </c>
      <c r="C153" s="136" t="s">
        <v>2223</v>
      </c>
      <c r="D153" s="137" t="s">
        <v>2591</v>
      </c>
      <c r="E153" s="138" t="s">
        <v>2640</v>
      </c>
      <c r="G153" s="139">
        <v>1</v>
      </c>
      <c r="H153" s="141"/>
      <c r="I153" s="141"/>
      <c r="J153" s="140" t="s">
        <v>2614</v>
      </c>
      <c r="K153" s="140">
        <v>8</v>
      </c>
      <c r="L153" s="140"/>
      <c r="M153" s="140">
        <v>1</v>
      </c>
      <c r="N153" s="139">
        <v>1</v>
      </c>
      <c r="O153" s="141"/>
      <c r="P153" s="139">
        <v>1</v>
      </c>
      <c r="Q153" s="142" t="s">
        <v>2722</v>
      </c>
      <c r="R153" s="142" t="s">
        <v>2712</v>
      </c>
      <c r="S153" s="142" t="s">
        <v>2723</v>
      </c>
      <c r="T153" s="142" t="s">
        <v>2750</v>
      </c>
      <c r="U153" s="142" t="s">
        <v>2712</v>
      </c>
      <c r="V153" s="143">
        <v>0.88888888888888895</v>
      </c>
      <c r="W153" s="134" t="s">
        <v>2783</v>
      </c>
      <c r="X153" s="139">
        <v>105</v>
      </c>
    </row>
    <row r="154" spans="1:24" s="3" customFormat="1" ht="15.6" x14ac:dyDescent="0.3">
      <c r="A154" s="134" t="s">
        <v>2791</v>
      </c>
      <c r="B154" s="135" t="s">
        <v>2780</v>
      </c>
      <c r="C154" s="136" t="s">
        <v>2223</v>
      </c>
      <c r="D154" s="137" t="s">
        <v>2591</v>
      </c>
      <c r="E154" s="138" t="s">
        <v>2792</v>
      </c>
      <c r="G154" s="139">
        <v>1</v>
      </c>
      <c r="H154" s="141"/>
      <c r="I154" s="141"/>
      <c r="J154" s="140" t="s">
        <v>2599</v>
      </c>
      <c r="K154" s="140">
        <v>9</v>
      </c>
      <c r="L154" s="140"/>
      <c r="M154" s="140">
        <v>1</v>
      </c>
      <c r="N154" s="139"/>
      <c r="O154" s="141"/>
      <c r="P154" s="139"/>
      <c r="Q154" s="142" t="s">
        <v>2741</v>
      </c>
      <c r="R154" s="142"/>
      <c r="S154" s="142" t="s">
        <v>2717</v>
      </c>
      <c r="T154" s="142" t="s">
        <v>2717</v>
      </c>
      <c r="U154" s="142" t="s">
        <v>2717</v>
      </c>
      <c r="V154" s="143">
        <v>0</v>
      </c>
      <c r="W154" s="134" t="s">
        <v>2783</v>
      </c>
      <c r="X154" s="139">
        <v>105</v>
      </c>
    </row>
    <row r="155" spans="1:24" s="3" customFormat="1" ht="15.6" x14ac:dyDescent="0.3">
      <c r="A155" s="134" t="s">
        <v>2793</v>
      </c>
      <c r="B155" s="135" t="s">
        <v>2780</v>
      </c>
      <c r="C155" s="136" t="s">
        <v>2223</v>
      </c>
      <c r="D155" s="137" t="s">
        <v>2591</v>
      </c>
      <c r="E155" s="138" t="s">
        <v>2623</v>
      </c>
      <c r="G155" s="139">
        <v>1</v>
      </c>
      <c r="H155" s="141"/>
      <c r="I155" s="141"/>
      <c r="J155" s="140"/>
      <c r="K155" s="140" t="s">
        <v>2616</v>
      </c>
      <c r="L155" s="140"/>
      <c r="M155" s="140">
        <v>1</v>
      </c>
      <c r="N155" s="139">
        <v>1</v>
      </c>
      <c r="O155" s="141">
        <v>1</v>
      </c>
      <c r="P155" s="139">
        <v>1</v>
      </c>
      <c r="Q155" s="142" t="s">
        <v>2794</v>
      </c>
      <c r="R155" s="142" t="s">
        <v>2712</v>
      </c>
      <c r="S155" s="142" t="s">
        <v>2723</v>
      </c>
      <c r="T155" s="142" t="s">
        <v>2712</v>
      </c>
      <c r="U155" s="142" t="s">
        <v>2723</v>
      </c>
      <c r="V155" s="143">
        <v>1</v>
      </c>
      <c r="W155" s="134" t="s">
        <v>2783</v>
      </c>
      <c r="X155" s="139">
        <v>105</v>
      </c>
    </row>
    <row r="156" spans="1:24" s="3" customFormat="1" ht="15.6" x14ac:dyDescent="0.3">
      <c r="A156" s="134" t="s">
        <v>2795</v>
      </c>
      <c r="B156" s="135" t="s">
        <v>2780</v>
      </c>
      <c r="C156" s="136" t="s">
        <v>2223</v>
      </c>
      <c r="D156" s="137" t="s">
        <v>2591</v>
      </c>
      <c r="E156" s="138"/>
      <c r="G156" s="139">
        <v>1</v>
      </c>
      <c r="H156" s="141"/>
      <c r="I156" s="141"/>
      <c r="J156" s="140"/>
      <c r="K156" s="140" t="s">
        <v>2616</v>
      </c>
      <c r="L156" s="140"/>
      <c r="M156" s="140">
        <v>1</v>
      </c>
      <c r="N156" s="139"/>
      <c r="O156" s="141"/>
      <c r="P156" s="139"/>
      <c r="Q156" s="142" t="s">
        <v>2735</v>
      </c>
      <c r="R156" s="142"/>
      <c r="S156" s="142"/>
      <c r="T156" s="142"/>
      <c r="U156" s="142"/>
      <c r="V156" s="143" t="s">
        <v>2736</v>
      </c>
      <c r="W156" s="134" t="s">
        <v>2783</v>
      </c>
      <c r="X156" s="139">
        <v>105</v>
      </c>
    </row>
    <row r="157" spans="1:24" s="3" customFormat="1" ht="15.6" x14ac:dyDescent="0.3">
      <c r="A157" s="134" t="s">
        <v>2796</v>
      </c>
      <c r="B157" s="135" t="s">
        <v>2780</v>
      </c>
      <c r="C157" s="136" t="s">
        <v>2223</v>
      </c>
      <c r="D157" s="137" t="s">
        <v>2591</v>
      </c>
      <c r="E157" s="138"/>
      <c r="G157" s="139">
        <v>1</v>
      </c>
      <c r="H157" s="141"/>
      <c r="I157" s="141"/>
      <c r="J157" s="140"/>
      <c r="K157" s="140" t="s">
        <v>2616</v>
      </c>
      <c r="L157" s="140"/>
      <c r="M157" s="140">
        <v>1</v>
      </c>
      <c r="N157" s="139"/>
      <c r="O157" s="141"/>
      <c r="P157" s="139"/>
      <c r="Q157" s="142" t="s">
        <v>2735</v>
      </c>
      <c r="R157" s="142"/>
      <c r="S157" s="142"/>
      <c r="T157" s="142"/>
      <c r="U157" s="142"/>
      <c r="V157" s="143" t="s">
        <v>2736</v>
      </c>
      <c r="W157" s="134" t="s">
        <v>2783</v>
      </c>
      <c r="X157" s="139">
        <v>105</v>
      </c>
    </row>
    <row r="158" spans="1:24" s="3" customFormat="1" ht="15.6" x14ac:dyDescent="0.3">
      <c r="A158" s="144" t="s">
        <v>2797</v>
      </c>
      <c r="B158" s="145" t="s">
        <v>2780</v>
      </c>
      <c r="C158" s="146" t="s">
        <v>2223</v>
      </c>
      <c r="D158" s="147" t="s">
        <v>2619</v>
      </c>
      <c r="E158" s="148" t="s">
        <v>2749</v>
      </c>
      <c r="G158" s="149"/>
      <c r="H158" s="150"/>
      <c r="I158" s="150">
        <v>1</v>
      </c>
      <c r="J158" s="151" t="s">
        <v>2599</v>
      </c>
      <c r="K158" s="151">
        <v>1</v>
      </c>
      <c r="L158" s="151"/>
      <c r="M158" s="151">
        <v>1</v>
      </c>
      <c r="N158" s="149"/>
      <c r="O158" s="150">
        <v>1</v>
      </c>
      <c r="P158" s="149"/>
      <c r="Q158" s="152" t="s">
        <v>2782</v>
      </c>
      <c r="R158" s="152" t="s">
        <v>2720</v>
      </c>
      <c r="S158" s="152" t="s">
        <v>2720</v>
      </c>
      <c r="T158" s="152" t="s">
        <v>2717</v>
      </c>
      <c r="U158" s="152" t="s">
        <v>2712</v>
      </c>
      <c r="V158" s="153">
        <v>0.5</v>
      </c>
      <c r="W158" s="154" t="s">
        <v>2798</v>
      </c>
      <c r="X158" s="149">
        <v>105</v>
      </c>
    </row>
    <row r="159" spans="1:24" s="3" customFormat="1" ht="15.6" x14ac:dyDescent="0.3">
      <c r="A159" s="144" t="s">
        <v>2799</v>
      </c>
      <c r="B159" s="145" t="s">
        <v>2780</v>
      </c>
      <c r="C159" s="146" t="s">
        <v>2223</v>
      </c>
      <c r="D159" s="147" t="s">
        <v>2619</v>
      </c>
      <c r="E159" s="148" t="s">
        <v>2661</v>
      </c>
      <c r="G159" s="149"/>
      <c r="H159" s="150"/>
      <c r="I159" s="150">
        <v>1</v>
      </c>
      <c r="J159" s="151" t="s">
        <v>2596</v>
      </c>
      <c r="K159" s="151">
        <v>2</v>
      </c>
      <c r="L159" s="151"/>
      <c r="M159" s="151">
        <v>1</v>
      </c>
      <c r="N159" s="149"/>
      <c r="O159" s="150"/>
      <c r="P159" s="149">
        <v>1</v>
      </c>
      <c r="Q159" s="152" t="s">
        <v>2716</v>
      </c>
      <c r="R159" s="152"/>
      <c r="S159" s="152" t="s">
        <v>2723</v>
      </c>
      <c r="T159" s="152" t="s">
        <v>2720</v>
      </c>
      <c r="U159" s="152"/>
      <c r="V159" s="153">
        <v>0.75</v>
      </c>
      <c r="W159" s="154" t="s">
        <v>2798</v>
      </c>
      <c r="X159" s="149">
        <v>105</v>
      </c>
    </row>
    <row r="160" spans="1:24" s="3" customFormat="1" ht="15.6" x14ac:dyDescent="0.3">
      <c r="A160" s="144" t="s">
        <v>2800</v>
      </c>
      <c r="B160" s="145" t="s">
        <v>2780</v>
      </c>
      <c r="C160" s="146" t="s">
        <v>2223</v>
      </c>
      <c r="D160" s="147" t="s">
        <v>2619</v>
      </c>
      <c r="E160" s="148" t="s">
        <v>2661</v>
      </c>
      <c r="G160" s="149"/>
      <c r="H160" s="150"/>
      <c r="I160" s="150">
        <v>1</v>
      </c>
      <c r="J160" s="151" t="s">
        <v>2583</v>
      </c>
      <c r="K160" s="151">
        <v>3</v>
      </c>
      <c r="L160" s="151"/>
      <c r="M160" s="151">
        <v>1</v>
      </c>
      <c r="N160" s="149"/>
      <c r="O160" s="150"/>
      <c r="P160" s="149">
        <v>1</v>
      </c>
      <c r="Q160" s="152" t="s">
        <v>2801</v>
      </c>
      <c r="R160" s="152" t="s">
        <v>2717</v>
      </c>
      <c r="S160" s="152" t="s">
        <v>2739</v>
      </c>
      <c r="T160" s="152" t="s">
        <v>2717</v>
      </c>
      <c r="U160" s="152" t="s">
        <v>2717</v>
      </c>
      <c r="V160" s="153">
        <v>0.16700000000000001</v>
      </c>
      <c r="W160" s="154" t="s">
        <v>2798</v>
      </c>
      <c r="X160" s="149">
        <v>105</v>
      </c>
    </row>
    <row r="161" spans="1:24" s="3" customFormat="1" ht="15.6" x14ac:dyDescent="0.3">
      <c r="A161" s="144" t="s">
        <v>731</v>
      </c>
      <c r="B161" s="145" t="s">
        <v>2780</v>
      </c>
      <c r="C161" s="146" t="s">
        <v>2223</v>
      </c>
      <c r="D161" s="147" t="s">
        <v>2619</v>
      </c>
      <c r="E161" s="148" t="s">
        <v>2598</v>
      </c>
      <c r="G161" s="149"/>
      <c r="H161" s="150"/>
      <c r="I161" s="150">
        <v>1</v>
      </c>
      <c r="J161" s="151" t="s">
        <v>2609</v>
      </c>
      <c r="K161" s="151">
        <v>4</v>
      </c>
      <c r="L161" s="151"/>
      <c r="M161" s="151">
        <v>1</v>
      </c>
      <c r="N161" s="149"/>
      <c r="O161" s="150"/>
      <c r="P161" s="149">
        <v>1</v>
      </c>
      <c r="Q161" s="152" t="s">
        <v>2724</v>
      </c>
      <c r="R161" s="152"/>
      <c r="S161" s="152" t="s">
        <v>2724</v>
      </c>
      <c r="T161" s="152"/>
      <c r="U161" s="152"/>
      <c r="V161" s="153">
        <v>0.66700000000000004</v>
      </c>
      <c r="W161" s="154" t="s">
        <v>2798</v>
      </c>
      <c r="X161" s="149">
        <v>105</v>
      </c>
    </row>
    <row r="162" spans="1:24" s="3" customFormat="1" ht="15.6" x14ac:dyDescent="0.3">
      <c r="A162" s="144" t="s">
        <v>753</v>
      </c>
      <c r="B162" s="145" t="s">
        <v>2780</v>
      </c>
      <c r="C162" s="146" t="s">
        <v>2223</v>
      </c>
      <c r="D162" s="147" t="s">
        <v>2619</v>
      </c>
      <c r="E162" s="148" t="s">
        <v>2749</v>
      </c>
      <c r="G162" s="149"/>
      <c r="H162" s="150"/>
      <c r="I162" s="150">
        <v>1</v>
      </c>
      <c r="J162" s="151" t="s">
        <v>2611</v>
      </c>
      <c r="K162" s="151">
        <v>5</v>
      </c>
      <c r="L162" s="151" t="s">
        <v>2641</v>
      </c>
      <c r="M162" s="151">
        <v>1</v>
      </c>
      <c r="N162" s="149"/>
      <c r="O162" s="150">
        <v>1</v>
      </c>
      <c r="P162" s="149">
        <v>1</v>
      </c>
      <c r="Q162" s="152" t="s">
        <v>2760</v>
      </c>
      <c r="R162" s="152"/>
      <c r="S162" s="152" t="s">
        <v>2712</v>
      </c>
      <c r="T162" s="152" t="s">
        <v>2715</v>
      </c>
      <c r="U162" s="152" t="s">
        <v>2712</v>
      </c>
      <c r="V162" s="153">
        <v>0.71428571428571397</v>
      </c>
      <c r="W162" s="154" t="s">
        <v>2798</v>
      </c>
      <c r="X162" s="149">
        <v>105</v>
      </c>
    </row>
    <row r="163" spans="1:24" s="3" customFormat="1" ht="15.6" x14ac:dyDescent="0.3">
      <c r="A163" s="144" t="s">
        <v>2802</v>
      </c>
      <c r="B163" s="145" t="s">
        <v>2780</v>
      </c>
      <c r="C163" s="146" t="s">
        <v>2223</v>
      </c>
      <c r="D163" s="147" t="s">
        <v>2619</v>
      </c>
      <c r="E163" s="148" t="s">
        <v>2620</v>
      </c>
      <c r="G163" s="149"/>
      <c r="H163" s="150"/>
      <c r="I163" s="150">
        <v>1</v>
      </c>
      <c r="J163" s="151" t="s">
        <v>2601</v>
      </c>
      <c r="K163" s="151">
        <v>6</v>
      </c>
      <c r="L163" s="151"/>
      <c r="M163" s="151">
        <v>1</v>
      </c>
      <c r="N163" s="149"/>
      <c r="O163" s="150"/>
      <c r="P163" s="149">
        <v>1</v>
      </c>
      <c r="Q163" s="152" t="s">
        <v>2720</v>
      </c>
      <c r="R163" s="152"/>
      <c r="S163" s="152"/>
      <c r="T163" s="152" t="s">
        <v>2712</v>
      </c>
      <c r="U163" s="152" t="s">
        <v>2717</v>
      </c>
      <c r="V163" s="153">
        <v>0.5</v>
      </c>
      <c r="W163" s="154" t="s">
        <v>2798</v>
      </c>
      <c r="X163" s="149">
        <v>105</v>
      </c>
    </row>
    <row r="164" spans="1:24" s="3" customFormat="1" ht="15.6" x14ac:dyDescent="0.3">
      <c r="A164" s="144" t="s">
        <v>729</v>
      </c>
      <c r="B164" s="145" t="s">
        <v>2780</v>
      </c>
      <c r="C164" s="146" t="s">
        <v>2223</v>
      </c>
      <c r="D164" s="147" t="s">
        <v>2619</v>
      </c>
      <c r="E164" s="148" t="s">
        <v>2598</v>
      </c>
      <c r="G164" s="149"/>
      <c r="H164" s="150"/>
      <c r="I164" s="150">
        <v>1</v>
      </c>
      <c r="J164" s="151" t="s">
        <v>2604</v>
      </c>
      <c r="K164" s="151">
        <v>7</v>
      </c>
      <c r="L164" s="151" t="s">
        <v>2647</v>
      </c>
      <c r="M164" s="151">
        <v>1</v>
      </c>
      <c r="N164" s="149"/>
      <c r="O164" s="150"/>
      <c r="P164" s="149"/>
      <c r="Q164" s="152" t="s">
        <v>2715</v>
      </c>
      <c r="R164" s="152"/>
      <c r="S164" s="152" t="s">
        <v>2723</v>
      </c>
      <c r="T164" s="152" t="s">
        <v>2720</v>
      </c>
      <c r="U164" s="152" t="s">
        <v>2717</v>
      </c>
      <c r="V164" s="153">
        <v>0.6</v>
      </c>
      <c r="W164" s="154" t="s">
        <v>2798</v>
      </c>
      <c r="X164" s="149">
        <v>105</v>
      </c>
    </row>
    <row r="165" spans="1:24" s="3" customFormat="1" ht="15.6" x14ac:dyDescent="0.3">
      <c r="A165" s="144" t="s">
        <v>2803</v>
      </c>
      <c r="B165" s="145" t="s">
        <v>2780</v>
      </c>
      <c r="C165" s="146" t="s">
        <v>2223</v>
      </c>
      <c r="D165" s="147" t="s">
        <v>2619</v>
      </c>
      <c r="E165" s="148" t="s">
        <v>44</v>
      </c>
      <c r="G165" s="149"/>
      <c r="H165" s="150"/>
      <c r="I165" s="150">
        <v>1</v>
      </c>
      <c r="J165" s="151" t="s">
        <v>2607</v>
      </c>
      <c r="K165" s="151">
        <v>8</v>
      </c>
      <c r="L165" s="151"/>
      <c r="M165" s="151">
        <v>1</v>
      </c>
      <c r="N165" s="149"/>
      <c r="O165" s="150"/>
      <c r="P165" s="149"/>
      <c r="Q165" s="152" t="s">
        <v>2716</v>
      </c>
      <c r="R165" s="152" t="s">
        <v>2712</v>
      </c>
      <c r="S165" s="152"/>
      <c r="T165" s="152" t="s">
        <v>2723</v>
      </c>
      <c r="U165" s="152" t="s">
        <v>2717</v>
      </c>
      <c r="V165" s="153">
        <v>0.75</v>
      </c>
      <c r="W165" s="154" t="s">
        <v>2798</v>
      </c>
      <c r="X165" s="149">
        <v>105</v>
      </c>
    </row>
    <row r="166" spans="1:24" s="3" customFormat="1" ht="15.6" x14ac:dyDescent="0.3">
      <c r="A166" s="144" t="s">
        <v>758</v>
      </c>
      <c r="B166" s="145" t="s">
        <v>2780</v>
      </c>
      <c r="C166" s="146" t="s">
        <v>2223</v>
      </c>
      <c r="D166" s="147" t="s">
        <v>2619</v>
      </c>
      <c r="E166" s="148" t="s">
        <v>2749</v>
      </c>
      <c r="G166" s="149"/>
      <c r="H166" s="150"/>
      <c r="I166" s="150">
        <v>1</v>
      </c>
      <c r="J166" s="151" t="s">
        <v>2614</v>
      </c>
      <c r="K166" s="151">
        <v>9</v>
      </c>
      <c r="L166" s="151"/>
      <c r="M166" s="151">
        <v>1</v>
      </c>
      <c r="N166" s="149"/>
      <c r="O166" s="150">
        <v>1</v>
      </c>
      <c r="P166" s="149"/>
      <c r="Q166" s="152" t="s">
        <v>2712</v>
      </c>
      <c r="R166" s="152"/>
      <c r="S166" s="152"/>
      <c r="T166" s="152"/>
      <c r="U166" s="152" t="s">
        <v>2712</v>
      </c>
      <c r="V166" s="153">
        <v>1</v>
      </c>
      <c r="W166" s="154" t="s">
        <v>2798</v>
      </c>
      <c r="X166" s="149">
        <v>105</v>
      </c>
    </row>
    <row r="167" spans="1:24" s="3" customFormat="1" ht="15.6" x14ac:dyDescent="0.3">
      <c r="A167" s="144" t="s">
        <v>733</v>
      </c>
      <c r="B167" s="145" t="s">
        <v>2780</v>
      </c>
      <c r="C167" s="146" t="s">
        <v>2223</v>
      </c>
      <c r="D167" s="147" t="s">
        <v>2619</v>
      </c>
      <c r="E167" s="148" t="s">
        <v>2598</v>
      </c>
      <c r="G167" s="149"/>
      <c r="H167" s="150"/>
      <c r="I167" s="150">
        <v>1</v>
      </c>
      <c r="J167" s="151"/>
      <c r="K167" s="151" t="s">
        <v>2616</v>
      </c>
      <c r="L167" s="151"/>
      <c r="M167" s="151">
        <v>1</v>
      </c>
      <c r="N167" s="149"/>
      <c r="O167" s="150"/>
      <c r="P167" s="149"/>
      <c r="Q167" s="152" t="s">
        <v>2741</v>
      </c>
      <c r="R167" s="152"/>
      <c r="S167" s="152" t="s">
        <v>2717</v>
      </c>
      <c r="T167" s="152" t="s">
        <v>2717</v>
      </c>
      <c r="U167" s="152" t="s">
        <v>2717</v>
      </c>
      <c r="V167" s="153">
        <v>0</v>
      </c>
      <c r="W167" s="154" t="s">
        <v>2798</v>
      </c>
      <c r="X167" s="149">
        <v>105</v>
      </c>
    </row>
    <row r="168" spans="1:24" s="3" customFormat="1" ht="15.6" x14ac:dyDescent="0.3">
      <c r="A168" s="144" t="s">
        <v>2804</v>
      </c>
      <c r="B168" s="145" t="s">
        <v>2780</v>
      </c>
      <c r="C168" s="146" t="s">
        <v>2223</v>
      </c>
      <c r="D168" s="147" t="s">
        <v>2619</v>
      </c>
      <c r="E168" s="148"/>
      <c r="G168" s="149"/>
      <c r="H168" s="150"/>
      <c r="I168" s="150">
        <v>1</v>
      </c>
      <c r="J168" s="151"/>
      <c r="K168" s="151" t="s">
        <v>2616</v>
      </c>
      <c r="L168" s="151"/>
      <c r="M168" s="151">
        <v>1</v>
      </c>
      <c r="N168" s="149"/>
      <c r="O168" s="150"/>
      <c r="P168" s="149"/>
      <c r="Q168" s="152" t="s">
        <v>2739</v>
      </c>
      <c r="R168" s="152" t="s">
        <v>2717</v>
      </c>
      <c r="S168" s="152" t="s">
        <v>2717</v>
      </c>
      <c r="T168" s="152" t="s">
        <v>2712</v>
      </c>
      <c r="U168" s="152"/>
      <c r="V168" s="153">
        <v>0.33300000000000002</v>
      </c>
      <c r="W168" s="154" t="s">
        <v>2798</v>
      </c>
      <c r="X168" s="149">
        <v>105</v>
      </c>
    </row>
    <row r="169" spans="1:24" s="3" customFormat="1" ht="15.6" x14ac:dyDescent="0.3">
      <c r="A169" s="144" t="s">
        <v>2805</v>
      </c>
      <c r="B169" s="145" t="s">
        <v>2780</v>
      </c>
      <c r="C169" s="146" t="s">
        <v>2223</v>
      </c>
      <c r="D169" s="147" t="s">
        <v>2619</v>
      </c>
      <c r="E169" s="148" t="s">
        <v>2630</v>
      </c>
      <c r="G169" s="149"/>
      <c r="H169" s="150"/>
      <c r="I169" s="150">
        <v>1</v>
      </c>
      <c r="J169" s="151"/>
      <c r="K169" s="151" t="s">
        <v>2616</v>
      </c>
      <c r="L169" s="151"/>
      <c r="M169" s="151">
        <v>1</v>
      </c>
      <c r="N169" s="149"/>
      <c r="O169" s="150"/>
      <c r="P169" s="149">
        <v>2</v>
      </c>
      <c r="Q169" s="152" t="s">
        <v>2735</v>
      </c>
      <c r="R169" s="152"/>
      <c r="S169" s="152"/>
      <c r="T169" s="152"/>
      <c r="U169" s="152"/>
      <c r="V169" s="153" t="s">
        <v>2736</v>
      </c>
      <c r="W169" s="154" t="s">
        <v>2798</v>
      </c>
      <c r="X169" s="149">
        <v>105</v>
      </c>
    </row>
    <row r="170" spans="1:24" s="3" customFormat="1" ht="15.6" x14ac:dyDescent="0.3">
      <c r="A170" s="134" t="s">
        <v>2791</v>
      </c>
      <c r="B170" s="135" t="s">
        <v>2806</v>
      </c>
      <c r="C170" s="136" t="s">
        <v>2231</v>
      </c>
      <c r="D170" s="137" t="s">
        <v>2591</v>
      </c>
      <c r="E170" s="138" t="s">
        <v>2792</v>
      </c>
      <c r="G170" s="139">
        <v>1</v>
      </c>
      <c r="H170" s="141"/>
      <c r="I170" s="141"/>
      <c r="J170" s="140" t="s">
        <v>2601</v>
      </c>
      <c r="K170" s="140">
        <v>1</v>
      </c>
      <c r="L170" s="140"/>
      <c r="M170" s="140">
        <v>1</v>
      </c>
      <c r="N170" s="139"/>
      <c r="O170" s="141"/>
      <c r="P170" s="139"/>
      <c r="Q170" s="142" t="s">
        <v>2727</v>
      </c>
      <c r="R170" s="142" t="s">
        <v>2717</v>
      </c>
      <c r="S170" s="142"/>
      <c r="T170" s="142"/>
      <c r="U170" s="142" t="s">
        <v>2717</v>
      </c>
      <c r="V170" s="143">
        <v>0</v>
      </c>
      <c r="W170" s="134" t="s">
        <v>2807</v>
      </c>
      <c r="X170" s="139">
        <v>280</v>
      </c>
    </row>
    <row r="171" spans="1:24" s="3" customFormat="1" ht="15.6" x14ac:dyDescent="0.3">
      <c r="A171" s="134" t="s">
        <v>2808</v>
      </c>
      <c r="B171" s="135" t="s">
        <v>2806</v>
      </c>
      <c r="C171" s="136" t="s">
        <v>2231</v>
      </c>
      <c r="D171" s="137" t="s">
        <v>2591</v>
      </c>
      <c r="E171" s="138" t="s">
        <v>2809</v>
      </c>
      <c r="G171" s="139">
        <v>1</v>
      </c>
      <c r="H171" s="141"/>
      <c r="I171" s="141"/>
      <c r="J171" s="140" t="s">
        <v>2607</v>
      </c>
      <c r="K171" s="140">
        <v>2</v>
      </c>
      <c r="L171" s="140"/>
      <c r="M171" s="140">
        <v>1</v>
      </c>
      <c r="N171" s="139"/>
      <c r="O171" s="141"/>
      <c r="P171" s="139"/>
      <c r="Q171" s="142" t="s">
        <v>2717</v>
      </c>
      <c r="R171" s="142" t="s">
        <v>2717</v>
      </c>
      <c r="S171" s="142"/>
      <c r="T171" s="142"/>
      <c r="U171" s="142"/>
      <c r="V171" s="143">
        <v>0</v>
      </c>
      <c r="W171" s="134" t="s">
        <v>2807</v>
      </c>
      <c r="X171" s="139">
        <v>280</v>
      </c>
    </row>
    <row r="172" spans="1:24" s="3" customFormat="1" ht="15.6" x14ac:dyDescent="0.3">
      <c r="A172" s="134" t="s">
        <v>2810</v>
      </c>
      <c r="B172" s="135" t="s">
        <v>2806</v>
      </c>
      <c r="C172" s="136" t="s">
        <v>2231</v>
      </c>
      <c r="D172" s="137" t="s">
        <v>2591</v>
      </c>
      <c r="E172" s="138" t="s">
        <v>2613</v>
      </c>
      <c r="G172" s="139">
        <v>1</v>
      </c>
      <c r="H172" s="141"/>
      <c r="I172" s="141"/>
      <c r="J172" s="140" t="s">
        <v>2599</v>
      </c>
      <c r="K172" s="140">
        <v>3</v>
      </c>
      <c r="L172" s="140"/>
      <c r="M172" s="140">
        <v>1</v>
      </c>
      <c r="N172" s="139"/>
      <c r="O172" s="141"/>
      <c r="P172" s="139"/>
      <c r="Q172" s="142" t="s">
        <v>2760</v>
      </c>
      <c r="R172" s="142" t="s">
        <v>2723</v>
      </c>
      <c r="S172" s="142" t="s">
        <v>2712</v>
      </c>
      <c r="T172" s="142" t="s">
        <v>2728</v>
      </c>
      <c r="U172" s="142"/>
      <c r="V172" s="143">
        <v>0.71399999999999997</v>
      </c>
      <c r="W172" s="134" t="s">
        <v>2807</v>
      </c>
      <c r="X172" s="139">
        <v>280</v>
      </c>
    </row>
    <row r="173" spans="1:24" s="3" customFormat="1" ht="15.6" x14ac:dyDescent="0.3">
      <c r="A173" s="134" t="s">
        <v>2811</v>
      </c>
      <c r="B173" s="135" t="s">
        <v>2806</v>
      </c>
      <c r="C173" s="136" t="s">
        <v>2231</v>
      </c>
      <c r="D173" s="137" t="s">
        <v>2591</v>
      </c>
      <c r="E173" s="138" t="s">
        <v>2613</v>
      </c>
      <c r="G173" s="139">
        <v>1</v>
      </c>
      <c r="H173" s="141"/>
      <c r="I173" s="141"/>
      <c r="J173" s="140" t="s">
        <v>2604</v>
      </c>
      <c r="K173" s="140">
        <v>4</v>
      </c>
      <c r="L173" s="140" t="s">
        <v>2641</v>
      </c>
      <c r="M173" s="140">
        <v>1</v>
      </c>
      <c r="N173" s="139"/>
      <c r="O173" s="141">
        <v>2</v>
      </c>
      <c r="P173" s="139">
        <v>1</v>
      </c>
      <c r="Q173" s="142" t="s">
        <v>2812</v>
      </c>
      <c r="R173" s="142"/>
      <c r="S173" s="142" t="s">
        <v>2720</v>
      </c>
      <c r="T173" s="142" t="s">
        <v>2727</v>
      </c>
      <c r="U173" s="142" t="s">
        <v>2728</v>
      </c>
      <c r="V173" s="143">
        <v>0.42899999999999999</v>
      </c>
      <c r="W173" s="134" t="s">
        <v>2807</v>
      </c>
      <c r="X173" s="139">
        <v>280</v>
      </c>
    </row>
    <row r="174" spans="1:24" s="3" customFormat="1" ht="15.6" x14ac:dyDescent="0.3">
      <c r="A174" s="134" t="s">
        <v>2813</v>
      </c>
      <c r="B174" s="135" t="s">
        <v>2806</v>
      </c>
      <c r="C174" s="136" t="s">
        <v>2231</v>
      </c>
      <c r="D174" s="137" t="s">
        <v>2591</v>
      </c>
      <c r="E174" s="138" t="s">
        <v>2613</v>
      </c>
      <c r="G174" s="139">
        <v>1</v>
      </c>
      <c r="H174" s="141"/>
      <c r="I174" s="141"/>
      <c r="J174" s="140" t="s">
        <v>2609</v>
      </c>
      <c r="K174" s="140">
        <v>5</v>
      </c>
      <c r="L174" s="140"/>
      <c r="M174" s="140">
        <v>1</v>
      </c>
      <c r="N174" s="139"/>
      <c r="O174" s="141"/>
      <c r="P174" s="139"/>
      <c r="Q174" s="142" t="s">
        <v>2814</v>
      </c>
      <c r="R174" s="142" t="s">
        <v>2727</v>
      </c>
      <c r="S174" s="142" t="s">
        <v>2720</v>
      </c>
      <c r="T174" s="142" t="s">
        <v>2712</v>
      </c>
      <c r="U174" s="142" t="s">
        <v>2717</v>
      </c>
      <c r="V174" s="143">
        <v>0.33300000000000002</v>
      </c>
      <c r="W174" s="134" t="s">
        <v>2807</v>
      </c>
      <c r="X174" s="139">
        <v>280</v>
      </c>
    </row>
    <row r="175" spans="1:24" s="3" customFormat="1" ht="15.6" x14ac:dyDescent="0.3">
      <c r="A175" s="134" t="s">
        <v>2815</v>
      </c>
      <c r="B175" s="135" t="s">
        <v>2806</v>
      </c>
      <c r="C175" s="136" t="s">
        <v>2231</v>
      </c>
      <c r="D175" s="137" t="s">
        <v>2591</v>
      </c>
      <c r="E175" s="138" t="s">
        <v>2809</v>
      </c>
      <c r="G175" s="139">
        <v>1</v>
      </c>
      <c r="H175" s="141"/>
      <c r="I175" s="141"/>
      <c r="J175" s="140" t="s">
        <v>2583</v>
      </c>
      <c r="K175" s="140">
        <v>6</v>
      </c>
      <c r="L175" s="140" t="s">
        <v>2647</v>
      </c>
      <c r="M175" s="140">
        <v>1</v>
      </c>
      <c r="N175" s="139"/>
      <c r="O175" s="141"/>
      <c r="P175" s="139">
        <v>1</v>
      </c>
      <c r="Q175" s="142" t="s">
        <v>2717</v>
      </c>
      <c r="R175" s="142"/>
      <c r="S175" s="142"/>
      <c r="T175" s="142"/>
      <c r="U175" s="142" t="s">
        <v>2717</v>
      </c>
      <c r="V175" s="143">
        <v>0</v>
      </c>
      <c r="W175" s="134" t="s">
        <v>2807</v>
      </c>
      <c r="X175" s="139">
        <v>280</v>
      </c>
    </row>
    <row r="176" spans="1:24" s="3" customFormat="1" ht="15.6" x14ac:dyDescent="0.3">
      <c r="A176" s="134" t="s">
        <v>2816</v>
      </c>
      <c r="B176" s="135" t="s">
        <v>2806</v>
      </c>
      <c r="C176" s="136" t="s">
        <v>2231</v>
      </c>
      <c r="D176" s="137" t="s">
        <v>2591</v>
      </c>
      <c r="E176" s="138" t="s">
        <v>2792</v>
      </c>
      <c r="G176" s="139">
        <v>1</v>
      </c>
      <c r="H176" s="141"/>
      <c r="I176" s="141"/>
      <c r="J176" s="140" t="s">
        <v>2611</v>
      </c>
      <c r="K176" s="140">
        <v>7</v>
      </c>
      <c r="L176" s="140"/>
      <c r="M176" s="140">
        <v>1</v>
      </c>
      <c r="N176" s="139"/>
      <c r="O176" s="141">
        <v>1</v>
      </c>
      <c r="P176" s="139"/>
      <c r="Q176" s="142" t="s">
        <v>2724</v>
      </c>
      <c r="R176" s="142" t="s">
        <v>2720</v>
      </c>
      <c r="S176" s="142"/>
      <c r="T176" s="142"/>
      <c r="U176" s="142" t="s">
        <v>2712</v>
      </c>
      <c r="V176" s="143">
        <v>0.66700000000000004</v>
      </c>
      <c r="W176" s="134" t="s">
        <v>2807</v>
      </c>
      <c r="X176" s="139">
        <v>280</v>
      </c>
    </row>
    <row r="177" spans="1:24" s="3" customFormat="1" ht="15.6" x14ac:dyDescent="0.3">
      <c r="A177" s="134" t="s">
        <v>2817</v>
      </c>
      <c r="B177" s="135" t="s">
        <v>2806</v>
      </c>
      <c r="C177" s="136" t="s">
        <v>2231</v>
      </c>
      <c r="D177" s="137" t="s">
        <v>2591</v>
      </c>
      <c r="E177" s="138" t="s">
        <v>2623</v>
      </c>
      <c r="G177" s="139">
        <v>1</v>
      </c>
      <c r="H177" s="141"/>
      <c r="I177" s="141"/>
      <c r="J177" s="140" t="s">
        <v>2614</v>
      </c>
      <c r="K177" s="140">
        <v>8</v>
      </c>
      <c r="L177" s="140"/>
      <c r="M177" s="140">
        <v>1</v>
      </c>
      <c r="N177" s="139"/>
      <c r="O177" s="141"/>
      <c r="P177" s="139"/>
      <c r="Q177" s="142" t="s">
        <v>2712</v>
      </c>
      <c r="R177" s="142"/>
      <c r="S177" s="142" t="s">
        <v>2712</v>
      </c>
      <c r="T177" s="142"/>
      <c r="U177" s="142"/>
      <c r="V177" s="143">
        <v>1</v>
      </c>
      <c r="W177" s="134" t="s">
        <v>2807</v>
      </c>
      <c r="X177" s="139">
        <v>280</v>
      </c>
    </row>
    <row r="178" spans="1:24" s="3" customFormat="1" ht="15.6" x14ac:dyDescent="0.3">
      <c r="A178" s="134" t="s">
        <v>2818</v>
      </c>
      <c r="B178" s="135" t="s">
        <v>2806</v>
      </c>
      <c r="C178" s="136" t="s">
        <v>2231</v>
      </c>
      <c r="D178" s="137" t="s">
        <v>2591</v>
      </c>
      <c r="E178" s="138" t="s">
        <v>2763</v>
      </c>
      <c r="G178" s="139">
        <v>1</v>
      </c>
      <c r="H178" s="141"/>
      <c r="I178" s="141"/>
      <c r="J178" s="140" t="s">
        <v>2596</v>
      </c>
      <c r="K178" s="140">
        <v>9</v>
      </c>
      <c r="L178" s="140"/>
      <c r="M178" s="140">
        <v>1</v>
      </c>
      <c r="N178" s="139"/>
      <c r="O178" s="141"/>
      <c r="P178" s="139"/>
      <c r="Q178" s="142" t="s">
        <v>2724</v>
      </c>
      <c r="R178" s="142" t="s">
        <v>2712</v>
      </c>
      <c r="S178" s="142" t="s">
        <v>2712</v>
      </c>
      <c r="T178" s="142"/>
      <c r="U178" s="142" t="s">
        <v>2717</v>
      </c>
      <c r="V178" s="143">
        <v>0.66700000000000004</v>
      </c>
      <c r="W178" s="134" t="s">
        <v>2807</v>
      </c>
      <c r="X178" s="139">
        <v>280</v>
      </c>
    </row>
    <row r="179" spans="1:24" s="3" customFormat="1" ht="15.6" x14ac:dyDescent="0.3">
      <c r="A179" s="134" t="s">
        <v>2819</v>
      </c>
      <c r="B179" s="135" t="s">
        <v>2806</v>
      </c>
      <c r="C179" s="136" t="s">
        <v>2231</v>
      </c>
      <c r="D179" s="137" t="s">
        <v>2591</v>
      </c>
      <c r="E179" s="138" t="s">
        <v>2820</v>
      </c>
      <c r="G179" s="139">
        <v>1</v>
      </c>
      <c r="H179" s="141"/>
      <c r="I179" s="141"/>
      <c r="J179" s="140"/>
      <c r="K179" s="140" t="s">
        <v>2616</v>
      </c>
      <c r="L179" s="140" t="s">
        <v>2695</v>
      </c>
      <c r="M179" s="140">
        <v>1</v>
      </c>
      <c r="N179" s="139"/>
      <c r="O179" s="141"/>
      <c r="P179" s="139">
        <v>1</v>
      </c>
      <c r="Q179" s="142" t="s">
        <v>2724</v>
      </c>
      <c r="R179" s="142" t="s">
        <v>2712</v>
      </c>
      <c r="S179" s="142" t="s">
        <v>2712</v>
      </c>
      <c r="T179" s="142" t="s">
        <v>2717</v>
      </c>
      <c r="U179" s="142"/>
      <c r="V179" s="143">
        <v>0.66666666666666696</v>
      </c>
      <c r="W179" s="134" t="s">
        <v>2807</v>
      </c>
      <c r="X179" s="139">
        <v>280</v>
      </c>
    </row>
    <row r="180" spans="1:24" s="3" customFormat="1" ht="15.6" x14ac:dyDescent="0.3">
      <c r="A180" s="134" t="s">
        <v>2786</v>
      </c>
      <c r="B180" s="135" t="s">
        <v>2806</v>
      </c>
      <c r="C180" s="136" t="s">
        <v>2231</v>
      </c>
      <c r="D180" s="137" t="s">
        <v>2591</v>
      </c>
      <c r="E180" s="138" t="s">
        <v>2623</v>
      </c>
      <c r="G180" s="139">
        <v>1</v>
      </c>
      <c r="H180" s="141"/>
      <c r="I180" s="141"/>
      <c r="J180" s="140"/>
      <c r="K180" s="140" t="s">
        <v>2616</v>
      </c>
      <c r="L180" s="140"/>
      <c r="M180" s="140">
        <v>1</v>
      </c>
      <c r="N180" s="139"/>
      <c r="O180" s="141"/>
      <c r="P180" s="139">
        <v>1</v>
      </c>
      <c r="Q180" s="142" t="s">
        <v>2717</v>
      </c>
      <c r="R180" s="142"/>
      <c r="S180" s="142" t="s">
        <v>2717</v>
      </c>
      <c r="T180" s="142"/>
      <c r="U180" s="142"/>
      <c r="V180" s="143">
        <v>0</v>
      </c>
      <c r="W180" s="134" t="s">
        <v>2807</v>
      </c>
      <c r="X180" s="139">
        <v>280</v>
      </c>
    </row>
    <row r="181" spans="1:24" s="3" customFormat="1" ht="15.6" x14ac:dyDescent="0.3">
      <c r="A181" s="134" t="s">
        <v>2821</v>
      </c>
      <c r="B181" s="135" t="s">
        <v>2806</v>
      </c>
      <c r="C181" s="136" t="s">
        <v>2231</v>
      </c>
      <c r="D181" s="137" t="s">
        <v>2591</v>
      </c>
      <c r="E181" s="138" t="s">
        <v>2640</v>
      </c>
      <c r="G181" s="139">
        <v>1</v>
      </c>
      <c r="H181" s="141"/>
      <c r="I181" s="141"/>
      <c r="J181" s="140"/>
      <c r="K181" s="140" t="s">
        <v>2616</v>
      </c>
      <c r="L181" s="140"/>
      <c r="M181" s="140">
        <v>1</v>
      </c>
      <c r="N181" s="139"/>
      <c r="O181" s="141"/>
      <c r="P181" s="139"/>
      <c r="Q181" s="142" t="s">
        <v>2735</v>
      </c>
      <c r="R181" s="142"/>
      <c r="S181" s="142"/>
      <c r="T181" s="142"/>
      <c r="U181" s="142"/>
      <c r="V181" s="143" t="s">
        <v>2736</v>
      </c>
      <c r="W181" s="134" t="s">
        <v>2807</v>
      </c>
      <c r="X181" s="139">
        <v>280</v>
      </c>
    </row>
    <row r="182" spans="1:24" s="3" customFormat="1" ht="15.6" x14ac:dyDescent="0.3">
      <c r="A182" s="144" t="s">
        <v>2802</v>
      </c>
      <c r="B182" s="145" t="s">
        <v>2806</v>
      </c>
      <c r="C182" s="146" t="s">
        <v>2231</v>
      </c>
      <c r="D182" s="147" t="s">
        <v>2619</v>
      </c>
      <c r="E182" s="148" t="s">
        <v>2620</v>
      </c>
      <c r="G182" s="149"/>
      <c r="H182" s="150"/>
      <c r="I182" s="150">
        <v>1</v>
      </c>
      <c r="J182" s="151" t="s">
        <v>2607</v>
      </c>
      <c r="K182" s="151">
        <v>1</v>
      </c>
      <c r="L182" s="151" t="s">
        <v>2695</v>
      </c>
      <c r="M182" s="151">
        <v>1</v>
      </c>
      <c r="N182" s="149"/>
      <c r="O182" s="150"/>
      <c r="P182" s="149"/>
      <c r="Q182" s="152" t="s">
        <v>2774</v>
      </c>
      <c r="R182" s="152" t="s">
        <v>2728</v>
      </c>
      <c r="S182" s="152" t="s">
        <v>2712</v>
      </c>
      <c r="T182" s="152" t="s">
        <v>2712</v>
      </c>
      <c r="U182" s="152" t="s">
        <v>2717</v>
      </c>
      <c r="V182" s="153">
        <v>0.57099999999999995</v>
      </c>
      <c r="W182" s="154" t="s">
        <v>2822</v>
      </c>
      <c r="X182" s="149">
        <v>280</v>
      </c>
    </row>
    <row r="183" spans="1:24" s="3" customFormat="1" ht="15.6" x14ac:dyDescent="0.3">
      <c r="A183" s="144" t="s">
        <v>2823</v>
      </c>
      <c r="B183" s="145" t="s">
        <v>2806</v>
      </c>
      <c r="C183" s="146" t="s">
        <v>2231</v>
      </c>
      <c r="D183" s="147" t="s">
        <v>2619</v>
      </c>
      <c r="E183" s="148" t="s">
        <v>2661</v>
      </c>
      <c r="G183" s="149"/>
      <c r="H183" s="150"/>
      <c r="I183" s="150">
        <v>1</v>
      </c>
      <c r="J183" s="151" t="s">
        <v>2599</v>
      </c>
      <c r="K183" s="151">
        <v>2</v>
      </c>
      <c r="L183" s="151"/>
      <c r="M183" s="151">
        <v>1</v>
      </c>
      <c r="N183" s="149"/>
      <c r="O183" s="150"/>
      <c r="P183" s="149"/>
      <c r="Q183" s="152" t="s">
        <v>2774</v>
      </c>
      <c r="R183" s="152" t="s">
        <v>2720</v>
      </c>
      <c r="S183" s="152" t="s">
        <v>2712</v>
      </c>
      <c r="T183" s="152" t="s">
        <v>2723</v>
      </c>
      <c r="U183" s="152" t="s">
        <v>2727</v>
      </c>
      <c r="V183" s="153">
        <v>0.57099999999999995</v>
      </c>
      <c r="W183" s="154" t="s">
        <v>2822</v>
      </c>
      <c r="X183" s="149">
        <v>280</v>
      </c>
    </row>
    <row r="184" spans="1:24" s="3" customFormat="1" ht="15.6" x14ac:dyDescent="0.3">
      <c r="A184" s="144" t="s">
        <v>2824</v>
      </c>
      <c r="B184" s="145" t="s">
        <v>2806</v>
      </c>
      <c r="C184" s="146" t="s">
        <v>2231</v>
      </c>
      <c r="D184" s="147" t="s">
        <v>2619</v>
      </c>
      <c r="E184" s="148" t="s">
        <v>2749</v>
      </c>
      <c r="G184" s="149"/>
      <c r="H184" s="150"/>
      <c r="I184" s="150">
        <v>1</v>
      </c>
      <c r="J184" s="151" t="s">
        <v>2611</v>
      </c>
      <c r="K184" s="151">
        <v>3</v>
      </c>
      <c r="L184" s="151"/>
      <c r="M184" s="151">
        <v>1</v>
      </c>
      <c r="N184" s="149"/>
      <c r="O184" s="150"/>
      <c r="P184" s="149">
        <v>1</v>
      </c>
      <c r="Q184" s="152" t="s">
        <v>2764</v>
      </c>
      <c r="R184" s="152" t="s">
        <v>2720</v>
      </c>
      <c r="S184" s="152" t="s">
        <v>2720</v>
      </c>
      <c r="T184" s="152" t="s">
        <v>2717</v>
      </c>
      <c r="U184" s="152"/>
      <c r="V184" s="153">
        <v>0.4</v>
      </c>
      <c r="W184" s="154" t="s">
        <v>2822</v>
      </c>
      <c r="X184" s="149">
        <v>280</v>
      </c>
    </row>
    <row r="185" spans="1:24" s="3" customFormat="1" ht="15.6" x14ac:dyDescent="0.3">
      <c r="A185" s="144" t="s">
        <v>2825</v>
      </c>
      <c r="B185" s="145" t="s">
        <v>2806</v>
      </c>
      <c r="C185" s="146" t="s">
        <v>2231</v>
      </c>
      <c r="D185" s="147" t="s">
        <v>2619</v>
      </c>
      <c r="E185" s="148" t="s">
        <v>44</v>
      </c>
      <c r="G185" s="149"/>
      <c r="H185" s="150"/>
      <c r="I185" s="150">
        <v>1</v>
      </c>
      <c r="J185" s="151" t="s">
        <v>2604</v>
      </c>
      <c r="K185" s="151">
        <v>4</v>
      </c>
      <c r="L185" s="151"/>
      <c r="M185" s="151">
        <v>1</v>
      </c>
      <c r="N185" s="149"/>
      <c r="O185" s="150"/>
      <c r="P185" s="149"/>
      <c r="Q185" s="152" t="s">
        <v>2774</v>
      </c>
      <c r="R185" s="152" t="s">
        <v>2717</v>
      </c>
      <c r="S185" s="152" t="s">
        <v>2711</v>
      </c>
      <c r="T185" s="152" t="s">
        <v>2712</v>
      </c>
      <c r="U185" s="152" t="s">
        <v>2727</v>
      </c>
      <c r="V185" s="153">
        <v>0.57099999999999995</v>
      </c>
      <c r="W185" s="154" t="s">
        <v>2822</v>
      </c>
      <c r="X185" s="149">
        <v>280</v>
      </c>
    </row>
    <row r="186" spans="1:24" s="3" customFormat="1" ht="15.6" x14ac:dyDescent="0.3">
      <c r="A186" s="144" t="s">
        <v>774</v>
      </c>
      <c r="B186" s="145" t="s">
        <v>2806</v>
      </c>
      <c r="C186" s="146" t="s">
        <v>2231</v>
      </c>
      <c r="D186" s="147" t="s">
        <v>2619</v>
      </c>
      <c r="E186" s="148" t="s">
        <v>2826</v>
      </c>
      <c r="G186" s="149"/>
      <c r="H186" s="150"/>
      <c r="I186" s="150">
        <v>1</v>
      </c>
      <c r="J186" s="151" t="s">
        <v>2583</v>
      </c>
      <c r="K186" s="151">
        <v>5</v>
      </c>
      <c r="L186" s="151" t="s">
        <v>2647</v>
      </c>
      <c r="M186" s="151">
        <v>1</v>
      </c>
      <c r="N186" s="149"/>
      <c r="O186" s="150"/>
      <c r="P186" s="149">
        <v>1</v>
      </c>
      <c r="Q186" s="152" t="s">
        <v>2750</v>
      </c>
      <c r="R186" s="152" t="s">
        <v>2724</v>
      </c>
      <c r="S186" s="152"/>
      <c r="T186" s="152" t="s">
        <v>2723</v>
      </c>
      <c r="U186" s="152"/>
      <c r="V186" s="153">
        <v>0.8</v>
      </c>
      <c r="W186" s="154" t="s">
        <v>2822</v>
      </c>
      <c r="X186" s="149">
        <v>280</v>
      </c>
    </row>
    <row r="187" spans="1:24" s="3" customFormat="1" ht="15.6" x14ac:dyDescent="0.3">
      <c r="A187" s="144" t="s">
        <v>2827</v>
      </c>
      <c r="B187" s="145" t="s">
        <v>2806</v>
      </c>
      <c r="C187" s="146" t="s">
        <v>2231</v>
      </c>
      <c r="D187" s="147" t="s">
        <v>2619</v>
      </c>
      <c r="E187" s="148" t="s">
        <v>2630</v>
      </c>
      <c r="G187" s="149"/>
      <c r="H187" s="150"/>
      <c r="I187" s="150">
        <v>1</v>
      </c>
      <c r="J187" s="151" t="s">
        <v>2609</v>
      </c>
      <c r="K187" s="151">
        <v>6</v>
      </c>
      <c r="L187" s="151"/>
      <c r="M187" s="151">
        <v>1</v>
      </c>
      <c r="N187" s="149"/>
      <c r="O187" s="150">
        <v>1</v>
      </c>
      <c r="P187" s="149">
        <v>1</v>
      </c>
      <c r="Q187" s="152" t="s">
        <v>2724</v>
      </c>
      <c r="R187" s="152"/>
      <c r="S187" s="152" t="s">
        <v>2712</v>
      </c>
      <c r="T187" s="152"/>
      <c r="U187" s="152" t="s">
        <v>2720</v>
      </c>
      <c r="V187" s="153">
        <v>0.66700000000000004</v>
      </c>
      <c r="W187" s="154" t="s">
        <v>2822</v>
      </c>
      <c r="X187" s="149">
        <v>280</v>
      </c>
    </row>
    <row r="188" spans="1:24" s="3" customFormat="1" ht="15.6" x14ac:dyDescent="0.3">
      <c r="A188" s="144" t="s">
        <v>760</v>
      </c>
      <c r="B188" s="145" t="s">
        <v>2806</v>
      </c>
      <c r="C188" s="146" t="s">
        <v>2231</v>
      </c>
      <c r="D188" s="147" t="s">
        <v>2619</v>
      </c>
      <c r="E188" s="148" t="s">
        <v>2749</v>
      </c>
      <c r="G188" s="149"/>
      <c r="H188" s="150"/>
      <c r="I188" s="150">
        <v>1</v>
      </c>
      <c r="J188" s="151" t="s">
        <v>2601</v>
      </c>
      <c r="K188" s="151">
        <v>7</v>
      </c>
      <c r="L188" s="151"/>
      <c r="M188" s="151">
        <v>1</v>
      </c>
      <c r="N188" s="149"/>
      <c r="O188" s="150"/>
      <c r="P188" s="149"/>
      <c r="Q188" s="152" t="s">
        <v>2739</v>
      </c>
      <c r="R188" s="152" t="s">
        <v>2720</v>
      </c>
      <c r="S188" s="152"/>
      <c r="T188" s="152"/>
      <c r="U188" s="152" t="s">
        <v>2717</v>
      </c>
      <c r="V188" s="153">
        <v>0.33300000000000002</v>
      </c>
      <c r="W188" s="154" t="s">
        <v>2822</v>
      </c>
      <c r="X188" s="149">
        <v>280</v>
      </c>
    </row>
    <row r="189" spans="1:24" s="3" customFormat="1" ht="15.6" x14ac:dyDescent="0.3">
      <c r="A189" s="144" t="s">
        <v>2828</v>
      </c>
      <c r="B189" s="145" t="s">
        <v>2806</v>
      </c>
      <c r="C189" s="146" t="s">
        <v>2231</v>
      </c>
      <c r="D189" s="147" t="s">
        <v>2619</v>
      </c>
      <c r="E189" s="148" t="s">
        <v>647</v>
      </c>
      <c r="G189" s="149"/>
      <c r="H189" s="150"/>
      <c r="I189" s="150">
        <v>1</v>
      </c>
      <c r="J189" s="151" t="s">
        <v>2596</v>
      </c>
      <c r="K189" s="151">
        <v>8</v>
      </c>
      <c r="L189" s="151"/>
      <c r="M189" s="151">
        <v>1</v>
      </c>
      <c r="N189" s="149"/>
      <c r="O189" s="150"/>
      <c r="P189" s="149"/>
      <c r="Q189" s="152" t="s">
        <v>2727</v>
      </c>
      <c r="R189" s="152" t="s">
        <v>2717</v>
      </c>
      <c r="S189" s="152" t="s">
        <v>2717</v>
      </c>
      <c r="T189" s="152"/>
      <c r="U189" s="152"/>
      <c r="V189" s="153">
        <v>0</v>
      </c>
      <c r="W189" s="154" t="s">
        <v>2822</v>
      </c>
      <c r="X189" s="149">
        <v>280</v>
      </c>
    </row>
    <row r="190" spans="1:24" s="3" customFormat="1" ht="15.6" x14ac:dyDescent="0.3">
      <c r="A190" s="144" t="s">
        <v>2829</v>
      </c>
      <c r="B190" s="145" t="s">
        <v>2806</v>
      </c>
      <c r="C190" s="146" t="s">
        <v>2231</v>
      </c>
      <c r="D190" s="147" t="s">
        <v>2619</v>
      </c>
      <c r="E190" s="148" t="s">
        <v>2759</v>
      </c>
      <c r="G190" s="149"/>
      <c r="H190" s="150"/>
      <c r="I190" s="150">
        <v>1</v>
      </c>
      <c r="J190" s="151" t="s">
        <v>2614</v>
      </c>
      <c r="K190" s="151">
        <v>9</v>
      </c>
      <c r="L190" s="151" t="s">
        <v>2641</v>
      </c>
      <c r="M190" s="151">
        <v>1</v>
      </c>
      <c r="N190" s="149"/>
      <c r="O190" s="150">
        <v>1</v>
      </c>
      <c r="P190" s="149"/>
      <c r="Q190" s="152" t="s">
        <v>2728</v>
      </c>
      <c r="R190" s="152" t="s">
        <v>2717</v>
      </c>
      <c r="S190" s="152" t="s">
        <v>2720</v>
      </c>
      <c r="T190" s="152"/>
      <c r="U190" s="152" t="s">
        <v>2712</v>
      </c>
      <c r="V190" s="153">
        <v>0.5</v>
      </c>
      <c r="W190" s="154" t="s">
        <v>2822</v>
      </c>
      <c r="X190" s="149">
        <v>280</v>
      </c>
    </row>
    <row r="191" spans="1:24" s="3" customFormat="1" ht="15.6" x14ac:dyDescent="0.3">
      <c r="A191" s="144" t="s">
        <v>2799</v>
      </c>
      <c r="B191" s="145" t="s">
        <v>2806</v>
      </c>
      <c r="C191" s="146" t="s">
        <v>2231</v>
      </c>
      <c r="D191" s="147" t="s">
        <v>2619</v>
      </c>
      <c r="E191" s="148" t="s">
        <v>2661</v>
      </c>
      <c r="G191" s="149"/>
      <c r="H191" s="150"/>
      <c r="I191" s="150">
        <v>1</v>
      </c>
      <c r="J191" s="151"/>
      <c r="K191" s="151" t="s">
        <v>2616</v>
      </c>
      <c r="L191" s="151"/>
      <c r="M191" s="151">
        <v>1</v>
      </c>
      <c r="N191" s="149"/>
      <c r="O191" s="150"/>
      <c r="P191" s="149"/>
      <c r="Q191" s="152" t="s">
        <v>2720</v>
      </c>
      <c r="R191" s="152"/>
      <c r="S191" s="152" t="s">
        <v>2717</v>
      </c>
      <c r="T191" s="152" t="s">
        <v>2712</v>
      </c>
      <c r="U191" s="152"/>
      <c r="V191" s="153">
        <v>0.5</v>
      </c>
      <c r="W191" s="154" t="s">
        <v>2822</v>
      </c>
      <c r="X191" s="149">
        <v>280</v>
      </c>
    </row>
    <row r="192" spans="1:24" s="3" customFormat="1" ht="15.6" x14ac:dyDescent="0.3">
      <c r="A192" s="144" t="s">
        <v>733</v>
      </c>
      <c r="B192" s="145" t="s">
        <v>2806</v>
      </c>
      <c r="C192" s="146" t="s">
        <v>2231</v>
      </c>
      <c r="D192" s="147" t="s">
        <v>2619</v>
      </c>
      <c r="E192" s="148" t="s">
        <v>2598</v>
      </c>
      <c r="G192" s="149"/>
      <c r="H192" s="150"/>
      <c r="I192" s="150">
        <v>1</v>
      </c>
      <c r="J192" s="151"/>
      <c r="K192" s="151" t="s">
        <v>2616</v>
      </c>
      <c r="L192" s="151"/>
      <c r="M192" s="151">
        <v>1</v>
      </c>
      <c r="N192" s="149"/>
      <c r="O192" s="150"/>
      <c r="P192" s="149"/>
      <c r="Q192" s="152" t="s">
        <v>2735</v>
      </c>
      <c r="R192" s="152"/>
      <c r="S192" s="152"/>
      <c r="T192" s="152"/>
      <c r="U192" s="152"/>
      <c r="V192" s="153" t="s">
        <v>2736</v>
      </c>
      <c r="W192" s="154" t="s">
        <v>2822</v>
      </c>
      <c r="X192" s="149">
        <v>280</v>
      </c>
    </row>
    <row r="193" spans="1:24" s="3" customFormat="1" ht="15.6" x14ac:dyDescent="0.3">
      <c r="A193" s="144" t="s">
        <v>779</v>
      </c>
      <c r="B193" s="145" t="s">
        <v>2806</v>
      </c>
      <c r="C193" s="146" t="s">
        <v>2231</v>
      </c>
      <c r="D193" s="147" t="s">
        <v>2619</v>
      </c>
      <c r="E193" s="148" t="s">
        <v>2826</v>
      </c>
      <c r="G193" s="149"/>
      <c r="H193" s="150"/>
      <c r="I193" s="150">
        <v>1</v>
      </c>
      <c r="J193" s="151"/>
      <c r="K193" s="151" t="s">
        <v>2616</v>
      </c>
      <c r="L193" s="151"/>
      <c r="M193" s="151">
        <v>1</v>
      </c>
      <c r="N193" s="149"/>
      <c r="O193" s="150">
        <v>1</v>
      </c>
      <c r="P193" s="149"/>
      <c r="Q193" s="152" t="s">
        <v>2720</v>
      </c>
      <c r="R193" s="152"/>
      <c r="S193" s="152"/>
      <c r="T193" s="152"/>
      <c r="U193" s="152" t="s">
        <v>2720</v>
      </c>
      <c r="V193" s="153">
        <v>0.5</v>
      </c>
      <c r="W193" s="154" t="s">
        <v>2822</v>
      </c>
      <c r="X193" s="149">
        <v>280</v>
      </c>
    </row>
    <row r="194" spans="1:24" s="3" customFormat="1" ht="15.6" x14ac:dyDescent="0.3">
      <c r="A194" s="134" t="s">
        <v>2830</v>
      </c>
      <c r="B194" s="135" t="s">
        <v>2831</v>
      </c>
      <c r="C194" s="136" t="s">
        <v>2239</v>
      </c>
      <c r="D194" s="137" t="s">
        <v>2591</v>
      </c>
      <c r="E194" s="138" t="s">
        <v>2613</v>
      </c>
      <c r="G194" s="139">
        <v>1</v>
      </c>
      <c r="H194" s="141"/>
      <c r="I194" s="139"/>
      <c r="J194" s="140"/>
      <c r="K194" s="140"/>
      <c r="L194" s="140"/>
      <c r="M194" s="140">
        <v>1</v>
      </c>
      <c r="N194" s="139"/>
      <c r="O194" s="141"/>
      <c r="P194" s="139"/>
      <c r="Q194" s="142"/>
      <c r="R194" s="142"/>
      <c r="S194" s="142"/>
      <c r="T194" s="142"/>
      <c r="U194" s="142"/>
      <c r="V194" s="143"/>
      <c r="W194" s="134" t="s">
        <v>2807</v>
      </c>
      <c r="X194" s="139">
        <v>200</v>
      </c>
    </row>
    <row r="195" spans="1:24" s="3" customFormat="1" ht="15.6" x14ac:dyDescent="0.3">
      <c r="A195" s="134" t="s">
        <v>2832</v>
      </c>
      <c r="B195" s="135" t="s">
        <v>2831</v>
      </c>
      <c r="C195" s="136" t="s">
        <v>2239</v>
      </c>
      <c r="D195" s="137" t="s">
        <v>2591</v>
      </c>
      <c r="E195" s="138" t="s">
        <v>2623</v>
      </c>
      <c r="G195" s="139">
        <v>1</v>
      </c>
      <c r="H195" s="141"/>
      <c r="I195" s="139"/>
      <c r="J195" s="140"/>
      <c r="K195" s="140"/>
      <c r="L195" s="140"/>
      <c r="M195" s="140">
        <v>1</v>
      </c>
      <c r="N195" s="139"/>
      <c r="O195" s="141"/>
      <c r="P195" s="139">
        <v>2</v>
      </c>
      <c r="Q195" s="142"/>
      <c r="R195" s="142"/>
      <c r="S195" s="142"/>
      <c r="T195" s="142"/>
      <c r="U195" s="142"/>
      <c r="V195" s="143"/>
      <c r="W195" s="134" t="s">
        <v>2807</v>
      </c>
      <c r="X195" s="139">
        <v>200</v>
      </c>
    </row>
    <row r="196" spans="1:24" s="3" customFormat="1" ht="15.6" x14ac:dyDescent="0.3">
      <c r="A196" s="134" t="s">
        <v>2810</v>
      </c>
      <c r="B196" s="135" t="s">
        <v>2831</v>
      </c>
      <c r="C196" s="136" t="s">
        <v>2239</v>
      </c>
      <c r="D196" s="137" t="s">
        <v>2591</v>
      </c>
      <c r="E196" s="138" t="s">
        <v>2613</v>
      </c>
      <c r="G196" s="139">
        <v>1</v>
      </c>
      <c r="H196" s="141"/>
      <c r="I196" s="139"/>
      <c r="J196" s="140"/>
      <c r="K196" s="140"/>
      <c r="L196" s="140" t="s">
        <v>2695</v>
      </c>
      <c r="M196" s="140">
        <v>1</v>
      </c>
      <c r="N196" s="139"/>
      <c r="O196" s="141"/>
      <c r="P196" s="139">
        <v>1</v>
      </c>
      <c r="Q196" s="142"/>
      <c r="R196" s="142"/>
      <c r="S196" s="142"/>
      <c r="T196" s="142"/>
      <c r="U196" s="142"/>
      <c r="V196" s="143"/>
      <c r="W196" s="134" t="s">
        <v>2807</v>
      </c>
      <c r="X196" s="139">
        <v>200</v>
      </c>
    </row>
    <row r="197" spans="1:24" s="3" customFormat="1" ht="15.6" x14ac:dyDescent="0.3">
      <c r="A197" s="134" t="s">
        <v>2811</v>
      </c>
      <c r="B197" s="135" t="s">
        <v>2831</v>
      </c>
      <c r="C197" s="136" t="s">
        <v>2239</v>
      </c>
      <c r="D197" s="137" t="s">
        <v>2591</v>
      </c>
      <c r="E197" s="138" t="s">
        <v>2613</v>
      </c>
      <c r="G197" s="139">
        <v>1</v>
      </c>
      <c r="H197" s="141"/>
      <c r="I197" s="139"/>
      <c r="J197" s="140"/>
      <c r="K197" s="140"/>
      <c r="L197" s="140" t="s">
        <v>2647</v>
      </c>
      <c r="M197" s="140">
        <v>1</v>
      </c>
      <c r="N197" s="139"/>
      <c r="O197" s="141">
        <v>1</v>
      </c>
      <c r="P197" s="139"/>
      <c r="Q197" s="142"/>
      <c r="R197" s="142"/>
      <c r="S197" s="142"/>
      <c r="T197" s="142"/>
      <c r="U197" s="142"/>
      <c r="V197" s="143"/>
      <c r="W197" s="134" t="s">
        <v>2807</v>
      </c>
      <c r="X197" s="139">
        <v>200</v>
      </c>
    </row>
    <row r="198" spans="1:24" s="3" customFormat="1" ht="15.6" x14ac:dyDescent="0.3">
      <c r="A198" s="134" t="s">
        <v>2813</v>
      </c>
      <c r="B198" s="135" t="s">
        <v>2831</v>
      </c>
      <c r="C198" s="136" t="s">
        <v>2239</v>
      </c>
      <c r="D198" s="137" t="s">
        <v>2591</v>
      </c>
      <c r="E198" s="138" t="s">
        <v>2613</v>
      </c>
      <c r="G198" s="139">
        <v>1</v>
      </c>
      <c r="H198" s="141"/>
      <c r="I198" s="139"/>
      <c r="J198" s="140"/>
      <c r="K198" s="140"/>
      <c r="L198" s="140"/>
      <c r="M198" s="140">
        <v>1</v>
      </c>
      <c r="N198" s="139"/>
      <c r="O198" s="141">
        <v>2</v>
      </c>
      <c r="P198" s="139">
        <v>1</v>
      </c>
      <c r="Q198" s="142"/>
      <c r="R198" s="142"/>
      <c r="S198" s="142"/>
      <c r="T198" s="142"/>
      <c r="U198" s="142"/>
      <c r="V198" s="143"/>
      <c r="W198" s="134" t="s">
        <v>2807</v>
      </c>
      <c r="X198" s="139">
        <v>200</v>
      </c>
    </row>
    <row r="199" spans="1:24" s="3" customFormat="1" ht="15.6" x14ac:dyDescent="0.3">
      <c r="A199" s="134" t="s">
        <v>2833</v>
      </c>
      <c r="B199" s="135" t="s">
        <v>2831</v>
      </c>
      <c r="C199" s="136" t="s">
        <v>2239</v>
      </c>
      <c r="D199" s="137" t="s">
        <v>2591</v>
      </c>
      <c r="E199" s="138" t="s">
        <v>2834</v>
      </c>
      <c r="G199" s="139">
        <v>1</v>
      </c>
      <c r="H199" s="141"/>
      <c r="I199" s="139"/>
      <c r="J199" s="140"/>
      <c r="K199" s="140"/>
      <c r="L199" s="140"/>
      <c r="M199" s="140">
        <v>1</v>
      </c>
      <c r="N199" s="139"/>
      <c r="O199" s="141"/>
      <c r="P199" s="139"/>
      <c r="Q199" s="142"/>
      <c r="R199" s="142"/>
      <c r="S199" s="142"/>
      <c r="T199" s="142"/>
      <c r="U199" s="142"/>
      <c r="V199" s="143"/>
      <c r="W199" s="134" t="s">
        <v>2807</v>
      </c>
      <c r="X199" s="139">
        <v>200</v>
      </c>
    </row>
    <row r="200" spans="1:24" s="3" customFormat="1" ht="15.6" x14ac:dyDescent="0.3">
      <c r="A200" s="134" t="s">
        <v>2835</v>
      </c>
      <c r="B200" s="135" t="s">
        <v>2831</v>
      </c>
      <c r="C200" s="136" t="s">
        <v>2239</v>
      </c>
      <c r="D200" s="137" t="s">
        <v>2591</v>
      </c>
      <c r="E200" s="138" t="s">
        <v>2834</v>
      </c>
      <c r="G200" s="139">
        <v>1</v>
      </c>
      <c r="H200" s="141"/>
      <c r="I200" s="139"/>
      <c r="J200" s="140"/>
      <c r="K200" s="140"/>
      <c r="L200" s="140"/>
      <c r="M200" s="140">
        <v>1</v>
      </c>
      <c r="N200" s="139"/>
      <c r="O200" s="141"/>
      <c r="P200" s="139">
        <v>1</v>
      </c>
      <c r="Q200" s="142"/>
      <c r="R200" s="142"/>
      <c r="S200" s="142"/>
      <c r="T200" s="142"/>
      <c r="U200" s="142"/>
      <c r="V200" s="143"/>
      <c r="W200" s="134" t="s">
        <v>2807</v>
      </c>
      <c r="X200" s="139">
        <v>200</v>
      </c>
    </row>
    <row r="201" spans="1:24" s="3" customFormat="1" ht="15.6" x14ac:dyDescent="0.3">
      <c r="A201" s="134" t="s">
        <v>2836</v>
      </c>
      <c r="B201" s="135" t="s">
        <v>2831</v>
      </c>
      <c r="C201" s="136" t="s">
        <v>2239</v>
      </c>
      <c r="D201" s="137" t="s">
        <v>2591</v>
      </c>
      <c r="E201" s="138" t="s">
        <v>2623</v>
      </c>
      <c r="G201" s="139">
        <v>1</v>
      </c>
      <c r="H201" s="141"/>
      <c r="I201" s="139"/>
      <c r="J201" s="140"/>
      <c r="K201" s="140"/>
      <c r="L201" s="140"/>
      <c r="M201" s="140">
        <v>1</v>
      </c>
      <c r="N201" s="139"/>
      <c r="O201" s="141"/>
      <c r="P201" s="139">
        <v>1</v>
      </c>
      <c r="Q201" s="142"/>
      <c r="R201" s="142"/>
      <c r="S201" s="142"/>
      <c r="T201" s="142"/>
      <c r="U201" s="142"/>
      <c r="V201" s="143"/>
      <c r="W201" s="134" t="s">
        <v>2807</v>
      </c>
      <c r="X201" s="139">
        <v>200</v>
      </c>
    </row>
    <row r="202" spans="1:24" s="3" customFormat="1" ht="15.6" x14ac:dyDescent="0.3">
      <c r="A202" s="134" t="s">
        <v>2815</v>
      </c>
      <c r="B202" s="135" t="s">
        <v>2831</v>
      </c>
      <c r="C202" s="136" t="s">
        <v>2239</v>
      </c>
      <c r="D202" s="137" t="s">
        <v>2591</v>
      </c>
      <c r="E202" s="138" t="s">
        <v>2809</v>
      </c>
      <c r="G202" s="139">
        <v>1</v>
      </c>
      <c r="H202" s="141"/>
      <c r="I202" s="139"/>
      <c r="J202" s="140"/>
      <c r="K202" s="140"/>
      <c r="L202" s="140" t="s">
        <v>2641</v>
      </c>
      <c r="M202" s="140">
        <v>1</v>
      </c>
      <c r="N202" s="139"/>
      <c r="O202" s="141"/>
      <c r="P202" s="139"/>
      <c r="Q202" s="142"/>
      <c r="R202" s="142"/>
      <c r="S202" s="142"/>
      <c r="T202" s="142"/>
      <c r="U202" s="142"/>
      <c r="V202" s="143"/>
      <c r="W202" s="134" t="s">
        <v>2807</v>
      </c>
      <c r="X202" s="139">
        <v>200</v>
      </c>
    </row>
    <row r="203" spans="1:24" s="3" customFormat="1" ht="15.6" x14ac:dyDescent="0.3">
      <c r="A203" s="134" t="s">
        <v>2821</v>
      </c>
      <c r="B203" s="135" t="s">
        <v>2831</v>
      </c>
      <c r="C203" s="136" t="s">
        <v>2239</v>
      </c>
      <c r="D203" s="137" t="s">
        <v>2591</v>
      </c>
      <c r="E203" s="138" t="s">
        <v>2640</v>
      </c>
      <c r="G203" s="139">
        <v>1</v>
      </c>
      <c r="H203" s="141"/>
      <c r="I203" s="139"/>
      <c r="J203" s="140"/>
      <c r="K203" s="140"/>
      <c r="L203" s="140"/>
      <c r="M203" s="140">
        <v>1</v>
      </c>
      <c r="N203" s="139"/>
      <c r="O203" s="141"/>
      <c r="P203" s="139"/>
      <c r="Q203" s="142"/>
      <c r="R203" s="142"/>
      <c r="S203" s="142"/>
      <c r="T203" s="142"/>
      <c r="U203" s="142"/>
      <c r="V203" s="143"/>
      <c r="W203" s="134" t="s">
        <v>2807</v>
      </c>
      <c r="X203" s="139">
        <v>200</v>
      </c>
    </row>
    <row r="204" spans="1:24" s="3" customFormat="1" ht="15.6" x14ac:dyDescent="0.3">
      <c r="A204" s="134" t="s">
        <v>2837</v>
      </c>
      <c r="B204" s="135" t="s">
        <v>2831</v>
      </c>
      <c r="C204" s="136" t="s">
        <v>2239</v>
      </c>
      <c r="D204" s="137" t="s">
        <v>2591</v>
      </c>
      <c r="E204" s="138" t="s">
        <v>2834</v>
      </c>
      <c r="G204" s="139">
        <v>1</v>
      </c>
      <c r="H204" s="141"/>
      <c r="I204" s="139"/>
      <c r="J204" s="140"/>
      <c r="K204" s="140"/>
      <c r="L204" s="140"/>
      <c r="M204" s="140">
        <v>1</v>
      </c>
      <c r="N204" s="139"/>
      <c r="O204" s="141"/>
      <c r="P204" s="139">
        <v>1</v>
      </c>
      <c r="Q204" s="142"/>
      <c r="R204" s="142"/>
      <c r="S204" s="142"/>
      <c r="T204" s="142"/>
      <c r="U204" s="142"/>
      <c r="V204" s="143"/>
      <c r="W204" s="134" t="s">
        <v>2807</v>
      </c>
      <c r="X204" s="139">
        <v>200</v>
      </c>
    </row>
    <row r="205" spans="1:24" s="3" customFormat="1" ht="15.6" x14ac:dyDescent="0.3">
      <c r="A205" s="134" t="s">
        <v>2838</v>
      </c>
      <c r="B205" s="135" t="s">
        <v>2831</v>
      </c>
      <c r="C205" s="136" t="s">
        <v>2239</v>
      </c>
      <c r="D205" s="137" t="s">
        <v>2591</v>
      </c>
      <c r="E205" s="138" t="s">
        <v>2690</v>
      </c>
      <c r="G205" s="139">
        <v>1</v>
      </c>
      <c r="H205" s="141"/>
      <c r="I205" s="139"/>
      <c r="J205" s="140"/>
      <c r="K205" s="140"/>
      <c r="L205" s="140"/>
      <c r="M205" s="140">
        <v>1</v>
      </c>
      <c r="N205" s="139"/>
      <c r="O205" s="141"/>
      <c r="P205" s="139"/>
      <c r="Q205" s="142"/>
      <c r="R205" s="142"/>
      <c r="S205" s="142"/>
      <c r="T205" s="142"/>
      <c r="U205" s="142"/>
      <c r="V205" s="143"/>
      <c r="W205" s="134" t="s">
        <v>2807</v>
      </c>
      <c r="X205" s="139">
        <v>200</v>
      </c>
    </row>
    <row r="206" spans="1:24" s="3" customFormat="1" ht="15.6" x14ac:dyDescent="0.3">
      <c r="A206" s="144" t="s">
        <v>2839</v>
      </c>
      <c r="B206" s="145" t="s">
        <v>2831</v>
      </c>
      <c r="C206" s="146" t="s">
        <v>2239</v>
      </c>
      <c r="D206" s="147" t="s">
        <v>2619</v>
      </c>
      <c r="E206" s="148"/>
      <c r="G206" s="149"/>
      <c r="H206" s="150"/>
      <c r="I206" s="149">
        <v>1</v>
      </c>
      <c r="J206" s="151"/>
      <c r="K206" s="151"/>
      <c r="L206" s="151" t="s">
        <v>2695</v>
      </c>
      <c r="M206" s="151">
        <v>1</v>
      </c>
      <c r="N206" s="149"/>
      <c r="O206" s="150">
        <v>1</v>
      </c>
      <c r="P206" s="149"/>
      <c r="Q206" s="152"/>
      <c r="R206" s="152"/>
      <c r="S206" s="152"/>
      <c r="T206" s="152"/>
      <c r="U206" s="152"/>
      <c r="V206" s="153"/>
      <c r="W206" s="154" t="s">
        <v>2840</v>
      </c>
      <c r="X206" s="149">
        <v>200</v>
      </c>
    </row>
    <row r="207" spans="1:24" s="3" customFormat="1" ht="15.6" x14ac:dyDescent="0.3">
      <c r="A207" s="144" t="s">
        <v>2824</v>
      </c>
      <c r="B207" s="145" t="s">
        <v>2831</v>
      </c>
      <c r="C207" s="146" t="s">
        <v>2239</v>
      </c>
      <c r="D207" s="147" t="s">
        <v>2619</v>
      </c>
      <c r="E207" s="148" t="s">
        <v>2749</v>
      </c>
      <c r="G207" s="149"/>
      <c r="H207" s="150"/>
      <c r="I207" s="149">
        <v>1</v>
      </c>
      <c r="J207" s="151"/>
      <c r="K207" s="151"/>
      <c r="L207" s="151"/>
      <c r="M207" s="151">
        <v>1</v>
      </c>
      <c r="N207" s="149"/>
      <c r="O207" s="150"/>
      <c r="P207" s="149">
        <v>1</v>
      </c>
      <c r="Q207" s="152"/>
      <c r="R207" s="152"/>
      <c r="S207" s="152"/>
      <c r="T207" s="152"/>
      <c r="U207" s="152"/>
      <c r="V207" s="153"/>
      <c r="W207" s="154" t="s">
        <v>2840</v>
      </c>
      <c r="X207" s="149">
        <v>200</v>
      </c>
    </row>
    <row r="208" spans="1:24" s="3" customFormat="1" ht="15.6" x14ac:dyDescent="0.3">
      <c r="A208" s="144" t="s">
        <v>2841</v>
      </c>
      <c r="B208" s="145" t="s">
        <v>2831</v>
      </c>
      <c r="C208" s="146" t="s">
        <v>2239</v>
      </c>
      <c r="D208" s="147" t="s">
        <v>2619</v>
      </c>
      <c r="E208" s="148" t="s">
        <v>647</v>
      </c>
      <c r="G208" s="149"/>
      <c r="H208" s="150"/>
      <c r="I208" s="149">
        <v>1</v>
      </c>
      <c r="J208" s="151"/>
      <c r="K208" s="151"/>
      <c r="L208" s="151" t="s">
        <v>2647</v>
      </c>
      <c r="M208" s="151">
        <v>1</v>
      </c>
      <c r="N208" s="149"/>
      <c r="O208" s="150"/>
      <c r="P208" s="149"/>
      <c r="Q208" s="152"/>
      <c r="R208" s="152"/>
      <c r="S208" s="152"/>
      <c r="T208" s="152"/>
      <c r="U208" s="152"/>
      <c r="V208" s="153"/>
      <c r="W208" s="154" t="s">
        <v>2840</v>
      </c>
      <c r="X208" s="149">
        <v>200</v>
      </c>
    </row>
    <row r="209" spans="1:24" s="3" customFormat="1" ht="15.6" x14ac:dyDescent="0.3">
      <c r="A209" s="144" t="s">
        <v>2842</v>
      </c>
      <c r="B209" s="145" t="s">
        <v>2831</v>
      </c>
      <c r="C209" s="146" t="s">
        <v>2239</v>
      </c>
      <c r="D209" s="147" t="s">
        <v>2619</v>
      </c>
      <c r="E209" s="148" t="s">
        <v>2749</v>
      </c>
      <c r="G209" s="149"/>
      <c r="H209" s="150"/>
      <c r="I209" s="149">
        <v>1</v>
      </c>
      <c r="J209" s="151"/>
      <c r="K209" s="151"/>
      <c r="L209" s="151" t="s">
        <v>2641</v>
      </c>
      <c r="M209" s="151">
        <v>1</v>
      </c>
      <c r="N209" s="149"/>
      <c r="O209" s="150">
        <v>2</v>
      </c>
      <c r="P209" s="149">
        <v>1</v>
      </c>
      <c r="Q209" s="152"/>
      <c r="R209" s="152"/>
      <c r="S209" s="152"/>
      <c r="T209" s="152"/>
      <c r="U209" s="152"/>
      <c r="V209" s="153"/>
      <c r="W209" s="154" t="s">
        <v>2840</v>
      </c>
      <c r="X209" s="149">
        <v>200</v>
      </c>
    </row>
    <row r="210" spans="1:24" s="3" customFormat="1" ht="15.6" x14ac:dyDescent="0.3">
      <c r="A210" s="144" t="s">
        <v>773</v>
      </c>
      <c r="B210" s="145" t="s">
        <v>2831</v>
      </c>
      <c r="C210" s="146" t="s">
        <v>2239</v>
      </c>
      <c r="D210" s="147" t="s">
        <v>2619</v>
      </c>
      <c r="E210" s="148" t="s">
        <v>2655</v>
      </c>
      <c r="G210" s="149"/>
      <c r="H210" s="150"/>
      <c r="I210" s="149">
        <v>1</v>
      </c>
      <c r="J210" s="151"/>
      <c r="K210" s="151"/>
      <c r="L210" s="151"/>
      <c r="M210" s="151">
        <v>1</v>
      </c>
      <c r="N210" s="149"/>
      <c r="O210" s="150">
        <v>1</v>
      </c>
      <c r="P210" s="149"/>
      <c r="Q210" s="152"/>
      <c r="R210" s="152"/>
      <c r="S210" s="152"/>
      <c r="T210" s="152"/>
      <c r="U210" s="152"/>
      <c r="V210" s="153"/>
      <c r="W210" s="154" t="s">
        <v>2840</v>
      </c>
      <c r="X210" s="149">
        <v>200</v>
      </c>
    </row>
    <row r="211" spans="1:24" s="3" customFormat="1" ht="15.6" x14ac:dyDescent="0.3">
      <c r="A211" s="144" t="s">
        <v>2843</v>
      </c>
      <c r="B211" s="145" t="s">
        <v>2831</v>
      </c>
      <c r="C211" s="146" t="s">
        <v>2239</v>
      </c>
      <c r="D211" s="147" t="s">
        <v>2619</v>
      </c>
      <c r="E211" s="148" t="s">
        <v>2759</v>
      </c>
      <c r="G211" s="149"/>
      <c r="H211" s="150"/>
      <c r="I211" s="149">
        <v>1</v>
      </c>
      <c r="J211" s="151"/>
      <c r="K211" s="151"/>
      <c r="L211" s="151"/>
      <c r="M211" s="151">
        <v>1</v>
      </c>
      <c r="N211" s="149"/>
      <c r="O211" s="150"/>
      <c r="P211" s="149">
        <v>1</v>
      </c>
      <c r="Q211" s="152"/>
      <c r="R211" s="152"/>
      <c r="S211" s="152"/>
      <c r="T211" s="152"/>
      <c r="U211" s="152"/>
      <c r="V211" s="153"/>
      <c r="W211" s="154" t="s">
        <v>2840</v>
      </c>
      <c r="X211" s="149">
        <v>200</v>
      </c>
    </row>
    <row r="212" spans="1:24" s="3" customFormat="1" ht="15.6" x14ac:dyDescent="0.3">
      <c r="A212" s="144" t="s">
        <v>2844</v>
      </c>
      <c r="B212" s="145" t="s">
        <v>2831</v>
      </c>
      <c r="C212" s="146" t="s">
        <v>2239</v>
      </c>
      <c r="D212" s="147" t="s">
        <v>2619</v>
      </c>
      <c r="E212" s="148" t="s">
        <v>44</v>
      </c>
      <c r="G212" s="149"/>
      <c r="H212" s="150"/>
      <c r="I212" s="149">
        <v>1</v>
      </c>
      <c r="J212" s="151"/>
      <c r="K212" s="151"/>
      <c r="L212" s="151"/>
      <c r="M212" s="151">
        <v>1</v>
      </c>
      <c r="N212" s="149"/>
      <c r="O212" s="150"/>
      <c r="P212" s="149">
        <v>1</v>
      </c>
      <c r="Q212" s="152"/>
      <c r="R212" s="152"/>
      <c r="S212" s="152"/>
      <c r="T212" s="152"/>
      <c r="U212" s="152"/>
      <c r="V212" s="153"/>
      <c r="W212" s="154" t="s">
        <v>2840</v>
      </c>
      <c r="X212" s="149">
        <v>200</v>
      </c>
    </row>
    <row r="213" spans="1:24" s="3" customFormat="1" ht="15.6" x14ac:dyDescent="0.3">
      <c r="A213" s="144" t="s">
        <v>749</v>
      </c>
      <c r="B213" s="145" t="s">
        <v>2831</v>
      </c>
      <c r="C213" s="146" t="s">
        <v>2239</v>
      </c>
      <c r="D213" s="147" t="s">
        <v>2619</v>
      </c>
      <c r="E213" s="148"/>
      <c r="G213" s="149"/>
      <c r="H213" s="150"/>
      <c r="I213" s="149">
        <v>1</v>
      </c>
      <c r="J213" s="151"/>
      <c r="K213" s="151"/>
      <c r="L213" s="151"/>
      <c r="M213" s="151">
        <v>1</v>
      </c>
      <c r="N213" s="149"/>
      <c r="O213" s="150"/>
      <c r="P213" s="149">
        <v>1</v>
      </c>
      <c r="Q213" s="152"/>
      <c r="R213" s="152"/>
      <c r="S213" s="152"/>
      <c r="T213" s="152"/>
      <c r="U213" s="152"/>
      <c r="V213" s="153"/>
      <c r="W213" s="154" t="s">
        <v>2840</v>
      </c>
      <c r="X213" s="149">
        <v>200</v>
      </c>
    </row>
    <row r="214" spans="1:24" s="3" customFormat="1" ht="15.6" x14ac:dyDescent="0.3">
      <c r="A214" s="144" t="s">
        <v>2845</v>
      </c>
      <c r="B214" s="145" t="s">
        <v>2831</v>
      </c>
      <c r="C214" s="146" t="s">
        <v>2239</v>
      </c>
      <c r="D214" s="147" t="s">
        <v>2619</v>
      </c>
      <c r="E214" s="148"/>
      <c r="G214" s="149"/>
      <c r="H214" s="150"/>
      <c r="I214" s="149">
        <v>1</v>
      </c>
      <c r="J214" s="151"/>
      <c r="K214" s="151"/>
      <c r="L214" s="151"/>
      <c r="M214" s="151">
        <v>1</v>
      </c>
      <c r="N214" s="149"/>
      <c r="O214" s="150">
        <v>1</v>
      </c>
      <c r="P214" s="149"/>
      <c r="Q214" s="152"/>
      <c r="R214" s="152"/>
      <c r="S214" s="152"/>
      <c r="T214" s="152"/>
      <c r="U214" s="152"/>
      <c r="V214" s="153"/>
      <c r="W214" s="154" t="s">
        <v>2840</v>
      </c>
      <c r="X214" s="149">
        <v>200</v>
      </c>
    </row>
    <row r="215" spans="1:24" s="3" customFormat="1" ht="15.6" x14ac:dyDescent="0.3">
      <c r="A215" s="144" t="s">
        <v>2829</v>
      </c>
      <c r="B215" s="145" t="s">
        <v>2831</v>
      </c>
      <c r="C215" s="146" t="s">
        <v>2239</v>
      </c>
      <c r="D215" s="147" t="s">
        <v>2619</v>
      </c>
      <c r="E215" s="148" t="s">
        <v>2759</v>
      </c>
      <c r="G215" s="149"/>
      <c r="H215" s="150"/>
      <c r="I215" s="149">
        <v>1</v>
      </c>
      <c r="J215" s="151"/>
      <c r="K215" s="151"/>
      <c r="L215" s="151"/>
      <c r="M215" s="151">
        <v>1</v>
      </c>
      <c r="N215" s="149"/>
      <c r="O215" s="150"/>
      <c r="P215" s="149">
        <v>1</v>
      </c>
      <c r="Q215" s="152"/>
      <c r="R215" s="152"/>
      <c r="S215" s="152"/>
      <c r="T215" s="152"/>
      <c r="U215" s="152"/>
      <c r="V215" s="153"/>
      <c r="W215" s="154" t="s">
        <v>2840</v>
      </c>
      <c r="X215" s="149">
        <v>200</v>
      </c>
    </row>
    <row r="216" spans="1:24" s="3" customFormat="1" ht="15.6" x14ac:dyDescent="0.3">
      <c r="A216" s="134" t="s">
        <v>1336</v>
      </c>
      <c r="B216" s="135" t="s">
        <v>2846</v>
      </c>
      <c r="C216" s="136" t="s">
        <v>2246</v>
      </c>
      <c r="D216" s="137" t="s">
        <v>2591</v>
      </c>
      <c r="E216" s="138" t="s">
        <v>2613</v>
      </c>
      <c r="G216" s="139"/>
      <c r="H216" s="141"/>
      <c r="I216" s="139">
        <v>1</v>
      </c>
      <c r="J216" s="140"/>
      <c r="K216" s="140"/>
      <c r="L216" s="140"/>
      <c r="M216" s="140">
        <v>1</v>
      </c>
      <c r="N216" s="139"/>
      <c r="O216" s="141"/>
      <c r="P216" s="139"/>
      <c r="Q216" s="142"/>
      <c r="R216" s="142"/>
      <c r="S216" s="142"/>
      <c r="T216" s="142"/>
      <c r="U216" s="142"/>
      <c r="V216" s="143"/>
      <c r="W216" s="134" t="s">
        <v>2847</v>
      </c>
      <c r="X216" s="139">
        <v>260</v>
      </c>
    </row>
    <row r="217" spans="1:24" s="3" customFormat="1" ht="15.6" x14ac:dyDescent="0.3">
      <c r="A217" s="134" t="s">
        <v>2837</v>
      </c>
      <c r="B217" s="135" t="s">
        <v>2846</v>
      </c>
      <c r="C217" s="136" t="s">
        <v>2246</v>
      </c>
      <c r="D217" s="137" t="s">
        <v>2591</v>
      </c>
      <c r="E217" s="138" t="s">
        <v>2834</v>
      </c>
      <c r="G217" s="139"/>
      <c r="H217" s="141"/>
      <c r="I217" s="139">
        <v>1</v>
      </c>
      <c r="J217" s="140"/>
      <c r="K217" s="140"/>
      <c r="L217" s="140" t="s">
        <v>2641</v>
      </c>
      <c r="M217" s="140">
        <v>1</v>
      </c>
      <c r="N217" s="139"/>
      <c r="O217" s="141"/>
      <c r="P217" s="139"/>
      <c r="Q217" s="142"/>
      <c r="R217" s="142"/>
      <c r="S217" s="142"/>
      <c r="T217" s="142"/>
      <c r="U217" s="142"/>
      <c r="V217" s="143"/>
      <c r="W217" s="134" t="s">
        <v>2847</v>
      </c>
      <c r="X217" s="139">
        <v>260</v>
      </c>
    </row>
    <row r="218" spans="1:24" s="3" customFormat="1" ht="15.6" x14ac:dyDescent="0.3">
      <c r="A218" s="134" t="s">
        <v>2848</v>
      </c>
      <c r="B218" s="135" t="s">
        <v>2846</v>
      </c>
      <c r="C218" s="136" t="s">
        <v>2246</v>
      </c>
      <c r="D218" s="137" t="s">
        <v>2591</v>
      </c>
      <c r="E218" s="138" t="s">
        <v>2613</v>
      </c>
      <c r="G218" s="139"/>
      <c r="H218" s="141"/>
      <c r="I218" s="139">
        <v>1</v>
      </c>
      <c r="J218" s="140"/>
      <c r="K218" s="140"/>
      <c r="L218" s="140"/>
      <c r="M218" s="140">
        <v>1</v>
      </c>
      <c r="N218" s="139"/>
      <c r="O218" s="141"/>
      <c r="P218" s="139">
        <v>1</v>
      </c>
      <c r="Q218" s="142"/>
      <c r="R218" s="142"/>
      <c r="S218" s="142"/>
      <c r="T218" s="142"/>
      <c r="U218" s="142"/>
      <c r="V218" s="143"/>
      <c r="W218" s="134" t="s">
        <v>2847</v>
      </c>
      <c r="X218" s="139">
        <v>260</v>
      </c>
    </row>
    <row r="219" spans="1:24" s="3" customFormat="1" ht="15.6" x14ac:dyDescent="0.3">
      <c r="A219" s="134" t="s">
        <v>2849</v>
      </c>
      <c r="B219" s="135" t="s">
        <v>2846</v>
      </c>
      <c r="C219" s="136" t="s">
        <v>2246</v>
      </c>
      <c r="D219" s="137" t="s">
        <v>2591</v>
      </c>
      <c r="E219" s="138" t="s">
        <v>2613</v>
      </c>
      <c r="G219" s="139"/>
      <c r="H219" s="141"/>
      <c r="I219" s="139">
        <v>1</v>
      </c>
      <c r="J219" s="140"/>
      <c r="K219" s="140"/>
      <c r="L219" s="140"/>
      <c r="M219" s="140">
        <v>1</v>
      </c>
      <c r="N219" s="139"/>
      <c r="O219" s="141"/>
      <c r="P219" s="139">
        <v>1</v>
      </c>
      <c r="Q219" s="142"/>
      <c r="R219" s="142"/>
      <c r="S219" s="142"/>
      <c r="T219" s="142"/>
      <c r="U219" s="142"/>
      <c r="V219" s="143"/>
      <c r="W219" s="134" t="s">
        <v>2847</v>
      </c>
      <c r="X219" s="139">
        <v>260</v>
      </c>
    </row>
    <row r="220" spans="1:24" s="3" customFormat="1" ht="15.6" x14ac:dyDescent="0.3">
      <c r="A220" s="134" t="s">
        <v>2836</v>
      </c>
      <c r="B220" s="135" t="s">
        <v>2846</v>
      </c>
      <c r="C220" s="136" t="s">
        <v>2246</v>
      </c>
      <c r="D220" s="137" t="s">
        <v>2591</v>
      </c>
      <c r="E220" s="138" t="s">
        <v>2623</v>
      </c>
      <c r="G220" s="139"/>
      <c r="H220" s="141"/>
      <c r="I220" s="139">
        <v>1</v>
      </c>
      <c r="J220" s="140"/>
      <c r="K220" s="140"/>
      <c r="L220" s="140"/>
      <c r="M220" s="140">
        <v>1</v>
      </c>
      <c r="N220" s="139"/>
      <c r="O220" s="141"/>
      <c r="P220" s="139">
        <v>1</v>
      </c>
      <c r="Q220" s="142"/>
      <c r="R220" s="142"/>
      <c r="S220" s="142"/>
      <c r="T220" s="142"/>
      <c r="U220" s="142"/>
      <c r="V220" s="143"/>
      <c r="W220" s="134" t="s">
        <v>2847</v>
      </c>
      <c r="X220" s="139">
        <v>260</v>
      </c>
    </row>
    <row r="221" spans="1:24" s="3" customFormat="1" ht="15.6" x14ac:dyDescent="0.3">
      <c r="A221" s="134" t="s">
        <v>2850</v>
      </c>
      <c r="B221" s="135" t="s">
        <v>2846</v>
      </c>
      <c r="C221" s="136" t="s">
        <v>2246</v>
      </c>
      <c r="D221" s="137" t="s">
        <v>2591</v>
      </c>
      <c r="E221" s="138"/>
      <c r="G221" s="139"/>
      <c r="H221" s="141"/>
      <c r="I221" s="139">
        <v>1</v>
      </c>
      <c r="J221" s="140"/>
      <c r="K221" s="140"/>
      <c r="L221" s="140"/>
      <c r="M221" s="140">
        <v>1</v>
      </c>
      <c r="N221" s="139"/>
      <c r="O221" s="141"/>
      <c r="P221" s="139">
        <v>1</v>
      </c>
      <c r="Q221" s="142"/>
      <c r="R221" s="142"/>
      <c r="S221" s="142"/>
      <c r="T221" s="142"/>
      <c r="U221" s="142"/>
      <c r="V221" s="143"/>
      <c r="W221" s="134" t="s">
        <v>2847</v>
      </c>
      <c r="X221" s="139">
        <v>260</v>
      </c>
    </row>
    <row r="222" spans="1:24" s="3" customFormat="1" ht="15.6" x14ac:dyDescent="0.3">
      <c r="A222" s="134" t="s">
        <v>2851</v>
      </c>
      <c r="B222" s="135" t="s">
        <v>2846</v>
      </c>
      <c r="C222" s="136" t="s">
        <v>2246</v>
      </c>
      <c r="D222" s="137" t="s">
        <v>2591</v>
      </c>
      <c r="E222" s="138" t="s">
        <v>2834</v>
      </c>
      <c r="G222" s="139"/>
      <c r="H222" s="141"/>
      <c r="I222" s="139">
        <v>1</v>
      </c>
      <c r="J222" s="140"/>
      <c r="K222" s="140"/>
      <c r="L222" s="140" t="s">
        <v>2647</v>
      </c>
      <c r="M222" s="140">
        <v>1</v>
      </c>
      <c r="N222" s="139"/>
      <c r="O222" s="141">
        <v>1</v>
      </c>
      <c r="P222" s="139"/>
      <c r="Q222" s="142"/>
      <c r="R222" s="142"/>
      <c r="S222" s="142"/>
      <c r="T222" s="142"/>
      <c r="U222" s="142"/>
      <c r="V222" s="143"/>
      <c r="W222" s="134" t="s">
        <v>2847</v>
      </c>
      <c r="X222" s="139">
        <v>260</v>
      </c>
    </row>
    <row r="223" spans="1:24" s="3" customFormat="1" ht="15.6" x14ac:dyDescent="0.3">
      <c r="A223" s="134" t="s">
        <v>2852</v>
      </c>
      <c r="B223" s="135" t="s">
        <v>2846</v>
      </c>
      <c r="C223" s="136" t="s">
        <v>2246</v>
      </c>
      <c r="D223" s="137" t="s">
        <v>2591</v>
      </c>
      <c r="E223" s="138" t="s">
        <v>2690</v>
      </c>
      <c r="G223" s="139"/>
      <c r="H223" s="141"/>
      <c r="I223" s="139">
        <v>1</v>
      </c>
      <c r="J223" s="140"/>
      <c r="K223" s="140"/>
      <c r="L223" s="140"/>
      <c r="M223" s="140">
        <v>1</v>
      </c>
      <c r="N223" s="139"/>
      <c r="O223" s="141"/>
      <c r="P223" s="139"/>
      <c r="Q223" s="142"/>
      <c r="R223" s="142"/>
      <c r="S223" s="142"/>
      <c r="T223" s="142"/>
      <c r="U223" s="142"/>
      <c r="V223" s="143"/>
      <c r="W223" s="134" t="s">
        <v>2847</v>
      </c>
      <c r="X223" s="139">
        <v>260</v>
      </c>
    </row>
    <row r="224" spans="1:24" s="3" customFormat="1" ht="15.6" x14ac:dyDescent="0.3">
      <c r="A224" s="134" t="s">
        <v>2853</v>
      </c>
      <c r="B224" s="135" t="s">
        <v>2846</v>
      </c>
      <c r="C224" s="136" t="s">
        <v>2246</v>
      </c>
      <c r="D224" s="137" t="s">
        <v>2591</v>
      </c>
      <c r="E224" s="138"/>
      <c r="G224" s="139"/>
      <c r="H224" s="141"/>
      <c r="I224" s="139">
        <v>1</v>
      </c>
      <c r="J224" s="140"/>
      <c r="K224" s="140"/>
      <c r="L224" s="140"/>
      <c r="M224" s="140">
        <v>1</v>
      </c>
      <c r="N224" s="139"/>
      <c r="O224" s="141"/>
      <c r="P224" s="139"/>
      <c r="Q224" s="142"/>
      <c r="R224" s="142"/>
      <c r="S224" s="142"/>
      <c r="T224" s="142"/>
      <c r="U224" s="142"/>
      <c r="V224" s="143"/>
      <c r="W224" s="134" t="s">
        <v>2847</v>
      </c>
      <c r="X224" s="139">
        <v>260</v>
      </c>
    </row>
    <row r="225" spans="1:24" s="3" customFormat="1" ht="15.6" x14ac:dyDescent="0.3">
      <c r="A225" s="134" t="s">
        <v>2854</v>
      </c>
      <c r="B225" s="135" t="s">
        <v>2846</v>
      </c>
      <c r="C225" s="136" t="s">
        <v>2246</v>
      </c>
      <c r="D225" s="137" t="s">
        <v>2591</v>
      </c>
      <c r="E225" s="138" t="s">
        <v>2763</v>
      </c>
      <c r="G225" s="139"/>
      <c r="H225" s="141"/>
      <c r="I225" s="139">
        <v>1</v>
      </c>
      <c r="J225" s="140"/>
      <c r="K225" s="140"/>
      <c r="L225" s="140"/>
      <c r="M225" s="140">
        <v>1</v>
      </c>
      <c r="N225" s="139"/>
      <c r="O225" s="141"/>
      <c r="P225" s="139"/>
      <c r="Q225" s="142"/>
      <c r="R225" s="142"/>
      <c r="S225" s="142"/>
      <c r="T225" s="142"/>
      <c r="U225" s="142"/>
      <c r="V225" s="143"/>
      <c r="W225" s="134" t="s">
        <v>2847</v>
      </c>
      <c r="X225" s="139">
        <v>260</v>
      </c>
    </row>
    <row r="226" spans="1:24" s="3" customFormat="1" ht="15.6" x14ac:dyDescent="0.3">
      <c r="A226" s="134" t="s">
        <v>2855</v>
      </c>
      <c r="B226" s="135" t="s">
        <v>2846</v>
      </c>
      <c r="C226" s="136" t="s">
        <v>2246</v>
      </c>
      <c r="D226" s="137" t="s">
        <v>2591</v>
      </c>
      <c r="E226" s="138" t="s">
        <v>2834</v>
      </c>
      <c r="G226" s="139"/>
      <c r="H226" s="141"/>
      <c r="I226" s="139">
        <v>1</v>
      </c>
      <c r="J226" s="140"/>
      <c r="K226" s="140"/>
      <c r="L226" s="140"/>
      <c r="M226" s="140">
        <v>1</v>
      </c>
      <c r="N226" s="139"/>
      <c r="O226" s="141"/>
      <c r="P226" s="139"/>
      <c r="Q226" s="142"/>
      <c r="R226" s="142"/>
      <c r="S226" s="142"/>
      <c r="T226" s="142"/>
      <c r="U226" s="142"/>
      <c r="V226" s="143"/>
      <c r="W226" s="134" t="s">
        <v>2847</v>
      </c>
      <c r="X226" s="139">
        <v>260</v>
      </c>
    </row>
    <row r="227" spans="1:24" s="3" customFormat="1" ht="15.6" x14ac:dyDescent="0.3">
      <c r="A227" s="144" t="s">
        <v>2841</v>
      </c>
      <c r="B227" s="145" t="s">
        <v>2846</v>
      </c>
      <c r="C227" s="146" t="s">
        <v>2246</v>
      </c>
      <c r="D227" s="147" t="s">
        <v>2619</v>
      </c>
      <c r="E227" s="148" t="s">
        <v>647</v>
      </c>
      <c r="G227" s="149">
        <v>1</v>
      </c>
      <c r="H227" s="150"/>
      <c r="I227" s="149"/>
      <c r="J227" s="151"/>
      <c r="K227" s="151"/>
      <c r="L227" s="151" t="s">
        <v>2641</v>
      </c>
      <c r="M227" s="151">
        <v>1</v>
      </c>
      <c r="N227" s="149"/>
      <c r="O227" s="150">
        <v>3</v>
      </c>
      <c r="P227" s="149">
        <v>6</v>
      </c>
      <c r="Q227" s="152"/>
      <c r="R227" s="152"/>
      <c r="S227" s="152"/>
      <c r="T227" s="152"/>
      <c r="U227" s="152"/>
      <c r="V227" s="153"/>
      <c r="W227" s="154" t="s">
        <v>2856</v>
      </c>
      <c r="X227" s="149">
        <v>260</v>
      </c>
    </row>
    <row r="228" spans="1:24" s="3" customFormat="1" ht="15.6" x14ac:dyDescent="0.3">
      <c r="A228" s="144" t="s">
        <v>764</v>
      </c>
      <c r="B228" s="145" t="s">
        <v>2846</v>
      </c>
      <c r="C228" s="146" t="s">
        <v>2246</v>
      </c>
      <c r="D228" s="147" t="s">
        <v>2619</v>
      </c>
      <c r="E228" s="148" t="s">
        <v>2749</v>
      </c>
      <c r="G228" s="149">
        <v>1</v>
      </c>
      <c r="H228" s="150"/>
      <c r="I228" s="149"/>
      <c r="J228" s="151"/>
      <c r="K228" s="151"/>
      <c r="L228" s="151"/>
      <c r="M228" s="151">
        <v>1</v>
      </c>
      <c r="N228" s="149"/>
      <c r="O228" s="150">
        <v>5</v>
      </c>
      <c r="P228" s="149">
        <v>3</v>
      </c>
      <c r="Q228" s="152"/>
      <c r="R228" s="152"/>
      <c r="S228" s="152"/>
      <c r="T228" s="152"/>
      <c r="U228" s="152"/>
      <c r="V228" s="153"/>
      <c r="W228" s="154" t="s">
        <v>2856</v>
      </c>
      <c r="X228" s="149">
        <v>260</v>
      </c>
    </row>
    <row r="229" spans="1:24" s="3" customFormat="1" ht="15.6" x14ac:dyDescent="0.3">
      <c r="A229" s="144" t="s">
        <v>2844</v>
      </c>
      <c r="B229" s="145" t="s">
        <v>2846</v>
      </c>
      <c r="C229" s="146" t="s">
        <v>2246</v>
      </c>
      <c r="D229" s="147" t="s">
        <v>2619</v>
      </c>
      <c r="E229" s="148" t="s">
        <v>44</v>
      </c>
      <c r="G229" s="149">
        <v>1</v>
      </c>
      <c r="H229" s="150"/>
      <c r="I229" s="149"/>
      <c r="J229" s="151"/>
      <c r="K229" s="151"/>
      <c r="L229" s="151"/>
      <c r="M229" s="151">
        <v>1</v>
      </c>
      <c r="N229" s="149"/>
      <c r="O229" s="150">
        <v>1</v>
      </c>
      <c r="P229" s="149">
        <v>5</v>
      </c>
      <c r="Q229" s="152"/>
      <c r="R229" s="152"/>
      <c r="S229" s="152"/>
      <c r="T229" s="152"/>
      <c r="U229" s="152"/>
      <c r="V229" s="153"/>
      <c r="W229" s="154" t="s">
        <v>2856</v>
      </c>
      <c r="X229" s="149">
        <v>260</v>
      </c>
    </row>
    <row r="230" spans="1:24" s="3" customFormat="1" ht="15.6" x14ac:dyDescent="0.3">
      <c r="A230" s="144" t="s">
        <v>2842</v>
      </c>
      <c r="B230" s="145" t="s">
        <v>2846</v>
      </c>
      <c r="C230" s="146" t="s">
        <v>2246</v>
      </c>
      <c r="D230" s="147" t="s">
        <v>2619</v>
      </c>
      <c r="E230" s="148" t="s">
        <v>2749</v>
      </c>
      <c r="G230" s="149">
        <v>1</v>
      </c>
      <c r="H230" s="150"/>
      <c r="I230" s="149"/>
      <c r="J230" s="151"/>
      <c r="K230" s="151"/>
      <c r="L230" s="151" t="s">
        <v>2857</v>
      </c>
      <c r="M230" s="151">
        <v>1</v>
      </c>
      <c r="N230" s="149"/>
      <c r="O230" s="150">
        <v>7</v>
      </c>
      <c r="P230" s="149">
        <v>3</v>
      </c>
      <c r="Q230" s="152"/>
      <c r="R230" s="152"/>
      <c r="S230" s="152"/>
      <c r="T230" s="152"/>
      <c r="U230" s="152"/>
      <c r="V230" s="153"/>
      <c r="W230" s="154" t="s">
        <v>2856</v>
      </c>
      <c r="X230" s="149">
        <v>260</v>
      </c>
    </row>
    <row r="231" spans="1:24" s="3" customFormat="1" ht="15.6" x14ac:dyDescent="0.3">
      <c r="A231" s="144" t="s">
        <v>815</v>
      </c>
      <c r="B231" s="145" t="s">
        <v>2846</v>
      </c>
      <c r="C231" s="146" t="s">
        <v>2246</v>
      </c>
      <c r="D231" s="147" t="s">
        <v>2619</v>
      </c>
      <c r="E231" s="148"/>
      <c r="G231" s="149">
        <v>1</v>
      </c>
      <c r="H231" s="150"/>
      <c r="I231" s="149"/>
      <c r="J231" s="151"/>
      <c r="K231" s="151"/>
      <c r="L231" s="151" t="s">
        <v>2647</v>
      </c>
      <c r="M231" s="151">
        <v>1</v>
      </c>
      <c r="N231" s="149"/>
      <c r="O231" s="150">
        <v>3</v>
      </c>
      <c r="P231" s="149">
        <v>1</v>
      </c>
      <c r="Q231" s="152"/>
      <c r="R231" s="152"/>
      <c r="S231" s="152"/>
      <c r="T231" s="152"/>
      <c r="U231" s="152"/>
      <c r="V231" s="153"/>
      <c r="W231" s="154" t="s">
        <v>2856</v>
      </c>
      <c r="X231" s="149">
        <v>260</v>
      </c>
    </row>
    <row r="232" spans="1:24" s="3" customFormat="1" ht="15.6" x14ac:dyDescent="0.3">
      <c r="A232" s="144" t="s">
        <v>2858</v>
      </c>
      <c r="B232" s="145" t="s">
        <v>2846</v>
      </c>
      <c r="C232" s="146" t="s">
        <v>2246</v>
      </c>
      <c r="D232" s="147" t="s">
        <v>2619</v>
      </c>
      <c r="E232" s="148" t="s">
        <v>2630</v>
      </c>
      <c r="G232" s="149">
        <v>1</v>
      </c>
      <c r="H232" s="150"/>
      <c r="I232" s="149"/>
      <c r="J232" s="151"/>
      <c r="K232" s="151"/>
      <c r="L232" s="151"/>
      <c r="M232" s="151">
        <v>1</v>
      </c>
      <c r="N232" s="149"/>
      <c r="O232" s="150">
        <v>2</v>
      </c>
      <c r="P232" s="149">
        <v>1</v>
      </c>
      <c r="Q232" s="152"/>
      <c r="R232" s="152"/>
      <c r="S232" s="152"/>
      <c r="T232" s="152"/>
      <c r="U232" s="152"/>
      <c r="V232" s="153"/>
      <c r="W232" s="154" t="s">
        <v>2856</v>
      </c>
      <c r="X232" s="149">
        <v>260</v>
      </c>
    </row>
    <row r="233" spans="1:24" s="3" customFormat="1" ht="15.6" x14ac:dyDescent="0.3">
      <c r="A233" s="144" t="s">
        <v>2859</v>
      </c>
      <c r="B233" s="145" t="s">
        <v>2846</v>
      </c>
      <c r="C233" s="146" t="s">
        <v>2246</v>
      </c>
      <c r="D233" s="147" t="s">
        <v>2619</v>
      </c>
      <c r="E233" s="148" t="s">
        <v>2661</v>
      </c>
      <c r="G233" s="149">
        <v>1</v>
      </c>
      <c r="H233" s="150"/>
      <c r="I233" s="149"/>
      <c r="J233" s="151"/>
      <c r="K233" s="151"/>
      <c r="L233" s="151"/>
      <c r="M233" s="151">
        <v>1</v>
      </c>
      <c r="N233" s="149">
        <v>1</v>
      </c>
      <c r="O233" s="150">
        <v>3</v>
      </c>
      <c r="P233" s="149">
        <v>2</v>
      </c>
      <c r="Q233" s="152"/>
      <c r="R233" s="152"/>
      <c r="S233" s="152"/>
      <c r="T233" s="152"/>
      <c r="U233" s="152"/>
      <c r="V233" s="153"/>
      <c r="W233" s="154" t="s">
        <v>2856</v>
      </c>
      <c r="X233" s="149">
        <v>260</v>
      </c>
    </row>
    <row r="234" spans="1:24" s="3" customFormat="1" ht="15.6" x14ac:dyDescent="0.3">
      <c r="A234" s="144" t="s">
        <v>2860</v>
      </c>
      <c r="B234" s="145" t="s">
        <v>2846</v>
      </c>
      <c r="C234" s="146" t="s">
        <v>2246</v>
      </c>
      <c r="D234" s="147" t="s">
        <v>2619</v>
      </c>
      <c r="E234" s="148" t="s">
        <v>2620</v>
      </c>
      <c r="G234" s="149">
        <v>1</v>
      </c>
      <c r="H234" s="150"/>
      <c r="I234" s="149"/>
      <c r="J234" s="151"/>
      <c r="K234" s="151"/>
      <c r="L234" s="151"/>
      <c r="M234" s="151">
        <v>1</v>
      </c>
      <c r="N234" s="149"/>
      <c r="O234" s="150"/>
      <c r="P234" s="149">
        <v>1</v>
      </c>
      <c r="Q234" s="152"/>
      <c r="R234" s="152"/>
      <c r="S234" s="152"/>
      <c r="T234" s="152"/>
      <c r="U234" s="152"/>
      <c r="V234" s="153"/>
      <c r="W234" s="154" t="s">
        <v>2856</v>
      </c>
      <c r="X234" s="149">
        <v>260</v>
      </c>
    </row>
    <row r="235" spans="1:24" s="3" customFormat="1" ht="15.6" x14ac:dyDescent="0.3">
      <c r="A235" s="144" t="s">
        <v>2861</v>
      </c>
      <c r="B235" s="145" t="s">
        <v>2846</v>
      </c>
      <c r="C235" s="146" t="s">
        <v>2246</v>
      </c>
      <c r="D235" s="147" t="s">
        <v>2619</v>
      </c>
      <c r="E235" s="148" t="s">
        <v>2862</v>
      </c>
      <c r="G235" s="149">
        <v>1</v>
      </c>
      <c r="H235" s="150"/>
      <c r="I235" s="149"/>
      <c r="J235" s="151"/>
      <c r="K235" s="151"/>
      <c r="L235" s="151"/>
      <c r="M235" s="151">
        <v>1</v>
      </c>
      <c r="N235" s="149"/>
      <c r="O235" s="150"/>
      <c r="P235" s="149">
        <v>1</v>
      </c>
      <c r="Q235" s="152"/>
      <c r="R235" s="152"/>
      <c r="S235" s="152"/>
      <c r="T235" s="152"/>
      <c r="U235" s="152"/>
      <c r="V235" s="153"/>
      <c r="W235" s="154" t="s">
        <v>2856</v>
      </c>
      <c r="X235" s="149">
        <v>260</v>
      </c>
    </row>
    <row r="236" spans="1:24" s="3" customFormat="1" ht="15.6" x14ac:dyDescent="0.3">
      <c r="A236" s="144" t="s">
        <v>2863</v>
      </c>
      <c r="B236" s="145" t="s">
        <v>2846</v>
      </c>
      <c r="C236" s="146" t="s">
        <v>2246</v>
      </c>
      <c r="D236" s="147" t="s">
        <v>2619</v>
      </c>
      <c r="E236" s="148" t="s">
        <v>2826</v>
      </c>
      <c r="G236" s="149">
        <v>1</v>
      </c>
      <c r="H236" s="150"/>
      <c r="I236" s="149"/>
      <c r="J236" s="151"/>
      <c r="K236" s="151"/>
      <c r="L236" s="151"/>
      <c r="M236" s="151">
        <v>1</v>
      </c>
      <c r="N236" s="149"/>
      <c r="O236" s="150"/>
      <c r="P236" s="149">
        <v>1</v>
      </c>
      <c r="Q236" s="152"/>
      <c r="R236" s="152"/>
      <c r="S236" s="152"/>
      <c r="T236" s="152"/>
      <c r="U236" s="152"/>
      <c r="V236" s="153"/>
      <c r="W236" s="154" t="s">
        <v>2856</v>
      </c>
      <c r="X236" s="149">
        <v>260</v>
      </c>
    </row>
    <row r="237" spans="1:24" s="3" customFormat="1" ht="15.6" x14ac:dyDescent="0.3">
      <c r="A237" s="144" t="s">
        <v>807</v>
      </c>
      <c r="B237" s="145" t="s">
        <v>2846</v>
      </c>
      <c r="C237" s="146" t="s">
        <v>2246</v>
      </c>
      <c r="D237" s="147" t="s">
        <v>2619</v>
      </c>
      <c r="E237" s="148" t="s">
        <v>2759</v>
      </c>
      <c r="G237" s="149">
        <v>1</v>
      </c>
      <c r="H237" s="150"/>
      <c r="I237" s="149"/>
      <c r="J237" s="151"/>
      <c r="K237" s="151"/>
      <c r="L237" s="151"/>
      <c r="M237" s="151">
        <v>1</v>
      </c>
      <c r="N237" s="149"/>
      <c r="O237" s="150"/>
      <c r="P237" s="149">
        <v>2</v>
      </c>
      <c r="Q237" s="152"/>
      <c r="R237" s="152"/>
      <c r="S237" s="152"/>
      <c r="T237" s="152"/>
      <c r="U237" s="152"/>
      <c r="V237" s="153"/>
      <c r="W237" s="154" t="s">
        <v>2856</v>
      </c>
      <c r="X237" s="149">
        <v>260</v>
      </c>
    </row>
    <row r="238" spans="1:24" s="3" customFormat="1" ht="15.6" x14ac:dyDescent="0.3">
      <c r="A238" s="144" t="s">
        <v>2864</v>
      </c>
      <c r="B238" s="145" t="s">
        <v>2846</v>
      </c>
      <c r="C238" s="146" t="s">
        <v>2246</v>
      </c>
      <c r="D238" s="147" t="s">
        <v>2619</v>
      </c>
      <c r="E238" s="148" t="s">
        <v>2865</v>
      </c>
      <c r="G238" s="149">
        <v>1</v>
      </c>
      <c r="H238" s="150"/>
      <c r="I238" s="149"/>
      <c r="J238" s="151"/>
      <c r="K238" s="151"/>
      <c r="L238" s="151"/>
      <c r="M238" s="151">
        <v>1</v>
      </c>
      <c r="N238" s="149"/>
      <c r="O238" s="150"/>
      <c r="P238" s="149">
        <v>2</v>
      </c>
      <c r="Q238" s="152"/>
      <c r="R238" s="152"/>
      <c r="S238" s="152"/>
      <c r="T238" s="152"/>
      <c r="U238" s="152"/>
      <c r="V238" s="153"/>
      <c r="W238" s="154" t="s">
        <v>2856</v>
      </c>
      <c r="X238" s="149">
        <v>260</v>
      </c>
    </row>
    <row r="239" spans="1:24" s="3" customFormat="1" ht="15.6" x14ac:dyDescent="0.3">
      <c r="A239" s="134" t="s">
        <v>2855</v>
      </c>
      <c r="B239" s="155" t="s">
        <v>2866</v>
      </c>
      <c r="C239" s="156" t="s">
        <v>2254</v>
      </c>
      <c r="D239" s="137" t="s">
        <v>2591</v>
      </c>
      <c r="E239" s="138" t="s">
        <v>2834</v>
      </c>
      <c r="G239" s="157"/>
      <c r="H239" s="158"/>
      <c r="I239" s="157">
        <v>1</v>
      </c>
      <c r="J239" s="159"/>
      <c r="K239" s="159"/>
      <c r="L239" s="140" t="s">
        <v>2641</v>
      </c>
      <c r="M239" s="159">
        <v>1</v>
      </c>
      <c r="N239" s="157"/>
      <c r="O239" s="158"/>
      <c r="P239" s="158">
        <v>1</v>
      </c>
      <c r="Q239" s="160"/>
      <c r="R239" s="160"/>
      <c r="S239" s="160"/>
      <c r="T239" s="160"/>
      <c r="U239" s="160"/>
      <c r="V239" s="161"/>
      <c r="W239" s="134" t="s">
        <v>2867</v>
      </c>
      <c r="X239" s="162" t="s">
        <v>2868</v>
      </c>
    </row>
    <row r="240" spans="1:24" s="3" customFormat="1" ht="15.6" x14ac:dyDescent="0.3">
      <c r="A240" s="134" t="s">
        <v>2869</v>
      </c>
      <c r="B240" s="155" t="s">
        <v>2866</v>
      </c>
      <c r="C240" s="156" t="s">
        <v>2254</v>
      </c>
      <c r="D240" s="137" t="s">
        <v>2591</v>
      </c>
      <c r="E240" s="138"/>
      <c r="G240" s="157"/>
      <c r="H240" s="158"/>
      <c r="I240" s="157">
        <v>1</v>
      </c>
      <c r="J240" s="159"/>
      <c r="K240" s="159"/>
      <c r="L240" s="140"/>
      <c r="M240" s="159">
        <v>1</v>
      </c>
      <c r="N240" s="157"/>
      <c r="O240" s="158">
        <v>1</v>
      </c>
      <c r="P240" s="158"/>
      <c r="Q240" s="160"/>
      <c r="R240" s="160"/>
      <c r="S240" s="160"/>
      <c r="T240" s="160"/>
      <c r="U240" s="160"/>
      <c r="V240" s="161"/>
      <c r="W240" s="134" t="s">
        <v>2867</v>
      </c>
      <c r="X240" s="162" t="s">
        <v>2868</v>
      </c>
    </row>
    <row r="241" spans="1:24" s="3" customFormat="1" ht="15.6" x14ac:dyDescent="0.3">
      <c r="A241" s="134" t="s">
        <v>2852</v>
      </c>
      <c r="B241" s="135" t="s">
        <v>2866</v>
      </c>
      <c r="C241" s="156" t="s">
        <v>2254</v>
      </c>
      <c r="D241" s="137" t="s">
        <v>2591</v>
      </c>
      <c r="E241" s="138" t="s">
        <v>2690</v>
      </c>
      <c r="G241" s="139"/>
      <c r="H241" s="141"/>
      <c r="I241" s="139">
        <v>1</v>
      </c>
      <c r="J241" s="140"/>
      <c r="K241" s="140"/>
      <c r="L241" s="140"/>
      <c r="M241" s="140">
        <v>1</v>
      </c>
      <c r="N241" s="139"/>
      <c r="O241" s="141"/>
      <c r="P241" s="139"/>
      <c r="Q241" s="142"/>
      <c r="R241" s="142"/>
      <c r="S241" s="142"/>
      <c r="T241" s="142"/>
      <c r="U241" s="142"/>
      <c r="V241" s="143"/>
      <c r="W241" s="134" t="s">
        <v>2867</v>
      </c>
      <c r="X241" s="139" t="s">
        <v>2868</v>
      </c>
    </row>
    <row r="242" spans="1:24" s="3" customFormat="1" ht="15.6" x14ac:dyDescent="0.3">
      <c r="A242" s="134" t="s">
        <v>2850</v>
      </c>
      <c r="B242" s="135" t="s">
        <v>2866</v>
      </c>
      <c r="C242" s="156" t="s">
        <v>2254</v>
      </c>
      <c r="D242" s="137" t="s">
        <v>2591</v>
      </c>
      <c r="E242" s="138"/>
      <c r="G242" s="139"/>
      <c r="H242" s="141"/>
      <c r="I242" s="139">
        <v>1</v>
      </c>
      <c r="J242" s="140"/>
      <c r="K242" s="140"/>
      <c r="L242" s="140"/>
      <c r="M242" s="140">
        <v>1</v>
      </c>
      <c r="N242" s="139"/>
      <c r="O242" s="141"/>
      <c r="P242" s="139"/>
      <c r="Q242" s="142"/>
      <c r="R242" s="142"/>
      <c r="S242" s="142"/>
      <c r="T242" s="142"/>
      <c r="U242" s="142"/>
      <c r="V242" s="143"/>
      <c r="W242" s="134" t="s">
        <v>2867</v>
      </c>
      <c r="X242" s="139" t="s">
        <v>2868</v>
      </c>
    </row>
    <row r="243" spans="1:24" s="3" customFormat="1" ht="15.6" x14ac:dyDescent="0.3">
      <c r="A243" s="134" t="s">
        <v>2848</v>
      </c>
      <c r="B243" s="155" t="s">
        <v>2866</v>
      </c>
      <c r="C243" s="156" t="s">
        <v>2254</v>
      </c>
      <c r="D243" s="137" t="s">
        <v>2591</v>
      </c>
      <c r="E243" s="138" t="s">
        <v>2613</v>
      </c>
      <c r="G243" s="157"/>
      <c r="H243" s="158"/>
      <c r="I243" s="157">
        <v>1</v>
      </c>
      <c r="J243" s="159"/>
      <c r="K243" s="159"/>
      <c r="L243" s="140" t="s">
        <v>2647</v>
      </c>
      <c r="M243" s="159">
        <v>1</v>
      </c>
      <c r="N243" s="157"/>
      <c r="O243" s="158">
        <v>1</v>
      </c>
      <c r="P243" s="158">
        <v>1</v>
      </c>
      <c r="Q243" s="160"/>
      <c r="R243" s="160"/>
      <c r="S243" s="160"/>
      <c r="T243" s="160"/>
      <c r="U243" s="160"/>
      <c r="V243" s="161"/>
      <c r="W243" s="134" t="s">
        <v>2867</v>
      </c>
      <c r="X243" s="162" t="s">
        <v>2868</v>
      </c>
    </row>
    <row r="244" spans="1:24" s="3" customFormat="1" ht="15.6" x14ac:dyDescent="0.3">
      <c r="A244" s="134" t="s">
        <v>2870</v>
      </c>
      <c r="B244" s="155" t="s">
        <v>2866</v>
      </c>
      <c r="C244" s="156" t="s">
        <v>2254</v>
      </c>
      <c r="D244" s="137" t="s">
        <v>2591</v>
      </c>
      <c r="E244" s="138"/>
      <c r="G244" s="157"/>
      <c r="H244" s="158"/>
      <c r="I244" s="157">
        <v>1</v>
      </c>
      <c r="J244" s="159"/>
      <c r="K244" s="159"/>
      <c r="L244" s="140"/>
      <c r="M244" s="159">
        <v>1</v>
      </c>
      <c r="N244" s="157"/>
      <c r="O244" s="158"/>
      <c r="P244" s="158"/>
      <c r="Q244" s="160"/>
      <c r="R244" s="160"/>
      <c r="S244" s="160"/>
      <c r="T244" s="160"/>
      <c r="U244" s="160"/>
      <c r="V244" s="161"/>
      <c r="W244" s="134" t="s">
        <v>2867</v>
      </c>
      <c r="X244" s="162" t="s">
        <v>2868</v>
      </c>
    </row>
    <row r="245" spans="1:24" s="3" customFormat="1" ht="15.6" x14ac:dyDescent="0.3">
      <c r="A245" s="134" t="s">
        <v>2853</v>
      </c>
      <c r="B245" s="155" t="s">
        <v>2866</v>
      </c>
      <c r="C245" s="156" t="s">
        <v>2254</v>
      </c>
      <c r="D245" s="137" t="s">
        <v>2591</v>
      </c>
      <c r="E245" s="138"/>
      <c r="G245" s="157"/>
      <c r="H245" s="158"/>
      <c r="I245" s="157">
        <v>1</v>
      </c>
      <c r="J245" s="159"/>
      <c r="K245" s="159"/>
      <c r="L245" s="140"/>
      <c r="M245" s="159">
        <v>1</v>
      </c>
      <c r="N245" s="157"/>
      <c r="O245" s="158"/>
      <c r="P245" s="158"/>
      <c r="Q245" s="160"/>
      <c r="R245" s="160"/>
      <c r="S245" s="160"/>
      <c r="T245" s="160"/>
      <c r="U245" s="160"/>
      <c r="V245" s="161"/>
      <c r="W245" s="134" t="s">
        <v>2867</v>
      </c>
      <c r="X245" s="162" t="s">
        <v>2868</v>
      </c>
    </row>
    <row r="246" spans="1:24" s="3" customFormat="1" ht="15.6" x14ac:dyDescent="0.3">
      <c r="A246" s="134" t="s">
        <v>1336</v>
      </c>
      <c r="B246" s="155" t="s">
        <v>2866</v>
      </c>
      <c r="C246" s="156" t="s">
        <v>2254</v>
      </c>
      <c r="D246" s="137" t="s">
        <v>2591</v>
      </c>
      <c r="E246" s="138" t="s">
        <v>2613</v>
      </c>
      <c r="G246" s="157"/>
      <c r="H246" s="158"/>
      <c r="I246" s="157">
        <v>1</v>
      </c>
      <c r="J246" s="159"/>
      <c r="K246" s="159"/>
      <c r="L246" s="140" t="s">
        <v>2695</v>
      </c>
      <c r="M246" s="159">
        <v>1</v>
      </c>
      <c r="N246" s="157"/>
      <c r="O246" s="158"/>
      <c r="P246" s="158"/>
      <c r="Q246" s="160"/>
      <c r="R246" s="160"/>
      <c r="S246" s="160"/>
      <c r="T246" s="160"/>
      <c r="U246" s="160"/>
      <c r="V246" s="161"/>
      <c r="W246" s="134" t="s">
        <v>2867</v>
      </c>
      <c r="X246" s="162" t="s">
        <v>2868</v>
      </c>
    </row>
    <row r="247" spans="1:24" s="3" customFormat="1" ht="15.6" x14ac:dyDescent="0.3">
      <c r="A247" s="134" t="s">
        <v>2851</v>
      </c>
      <c r="B247" s="135" t="s">
        <v>2866</v>
      </c>
      <c r="C247" s="156" t="s">
        <v>2254</v>
      </c>
      <c r="D247" s="137" t="s">
        <v>2591</v>
      </c>
      <c r="E247" s="138" t="s">
        <v>2834</v>
      </c>
      <c r="G247" s="139"/>
      <c r="H247" s="141"/>
      <c r="I247" s="139">
        <v>1</v>
      </c>
      <c r="J247" s="140"/>
      <c r="K247" s="140"/>
      <c r="L247" s="140"/>
      <c r="M247" s="140">
        <v>1</v>
      </c>
      <c r="N247" s="139"/>
      <c r="O247" s="141"/>
      <c r="P247" s="139"/>
      <c r="Q247" s="142"/>
      <c r="R247" s="142"/>
      <c r="S247" s="142"/>
      <c r="T247" s="142"/>
      <c r="U247" s="142"/>
      <c r="V247" s="143"/>
      <c r="W247" s="134" t="s">
        <v>2867</v>
      </c>
      <c r="X247" s="139" t="s">
        <v>2868</v>
      </c>
    </row>
    <row r="248" spans="1:24" s="3" customFormat="1" ht="15.6" x14ac:dyDescent="0.3">
      <c r="A248" s="134" t="s">
        <v>2871</v>
      </c>
      <c r="B248" s="155" t="s">
        <v>2866</v>
      </c>
      <c r="C248" s="156" t="s">
        <v>2254</v>
      </c>
      <c r="D248" s="137" t="s">
        <v>2591</v>
      </c>
      <c r="E248" s="138"/>
      <c r="G248" s="157"/>
      <c r="H248" s="158"/>
      <c r="I248" s="157">
        <v>1</v>
      </c>
      <c r="J248" s="159"/>
      <c r="K248" s="159"/>
      <c r="L248" s="140"/>
      <c r="M248" s="159">
        <v>1</v>
      </c>
      <c r="N248" s="157"/>
      <c r="O248" s="158"/>
      <c r="P248" s="158"/>
      <c r="Q248" s="160"/>
      <c r="R248" s="160"/>
      <c r="S248" s="160"/>
      <c r="T248" s="160"/>
      <c r="U248" s="160"/>
      <c r="V248" s="161"/>
      <c r="W248" s="134" t="s">
        <v>2867</v>
      </c>
      <c r="X248" s="162" t="s">
        <v>2868</v>
      </c>
    </row>
    <row r="249" spans="1:24" s="3" customFormat="1" ht="15.6" x14ac:dyDescent="0.3">
      <c r="A249" s="134" t="s">
        <v>2872</v>
      </c>
      <c r="B249" s="155" t="s">
        <v>2866</v>
      </c>
      <c r="C249" s="156" t="s">
        <v>2254</v>
      </c>
      <c r="D249" s="137" t="s">
        <v>2591</v>
      </c>
      <c r="E249" s="138"/>
      <c r="G249" s="157"/>
      <c r="H249" s="158"/>
      <c r="I249" s="157">
        <v>1</v>
      </c>
      <c r="J249" s="159"/>
      <c r="K249" s="159"/>
      <c r="L249" s="140"/>
      <c r="M249" s="159">
        <v>1</v>
      </c>
      <c r="N249" s="157"/>
      <c r="O249" s="158"/>
      <c r="P249" s="158"/>
      <c r="Q249" s="160"/>
      <c r="R249" s="160"/>
      <c r="S249" s="160"/>
      <c r="T249" s="160"/>
      <c r="U249" s="160"/>
      <c r="V249" s="161"/>
      <c r="W249" s="134" t="s">
        <v>2867</v>
      </c>
      <c r="X249" s="162" t="s">
        <v>2868</v>
      </c>
    </row>
    <row r="250" spans="1:24" s="3" customFormat="1" ht="15.6" x14ac:dyDescent="0.3">
      <c r="A250" s="134" t="s">
        <v>2873</v>
      </c>
      <c r="B250" s="155" t="s">
        <v>2866</v>
      </c>
      <c r="C250" s="156" t="s">
        <v>2254</v>
      </c>
      <c r="D250" s="137" t="s">
        <v>2591</v>
      </c>
      <c r="E250" s="138"/>
      <c r="G250" s="157"/>
      <c r="H250" s="158"/>
      <c r="I250" s="157">
        <v>1</v>
      </c>
      <c r="J250" s="159"/>
      <c r="K250" s="159"/>
      <c r="L250" s="140"/>
      <c r="M250" s="159">
        <v>1</v>
      </c>
      <c r="N250" s="157"/>
      <c r="O250" s="158"/>
      <c r="P250" s="158"/>
      <c r="Q250" s="160"/>
      <c r="R250" s="160"/>
      <c r="S250" s="160"/>
      <c r="T250" s="160"/>
      <c r="U250" s="160"/>
      <c r="V250" s="161"/>
      <c r="W250" s="134" t="s">
        <v>2867</v>
      </c>
      <c r="X250" s="162" t="s">
        <v>2868</v>
      </c>
    </row>
    <row r="251" spans="1:24" s="3" customFormat="1" ht="15.6" x14ac:dyDescent="0.3">
      <c r="A251" s="144" t="s">
        <v>771</v>
      </c>
      <c r="B251" s="163" t="s">
        <v>2866</v>
      </c>
      <c r="C251" s="145" t="s">
        <v>2254</v>
      </c>
      <c r="D251" s="147" t="s">
        <v>2619</v>
      </c>
      <c r="E251" s="147" t="s">
        <v>2826</v>
      </c>
      <c r="G251" s="149">
        <v>1</v>
      </c>
      <c r="H251" s="151"/>
      <c r="I251" s="164"/>
      <c r="J251" s="151"/>
      <c r="K251" s="164"/>
      <c r="L251" s="164" t="s">
        <v>2647</v>
      </c>
      <c r="M251" s="164">
        <v>1</v>
      </c>
      <c r="N251" s="165"/>
      <c r="O251" s="166"/>
      <c r="P251" s="165"/>
      <c r="Q251" s="167"/>
      <c r="R251" s="167"/>
      <c r="S251" s="167"/>
      <c r="T251" s="167"/>
      <c r="U251" s="167"/>
      <c r="V251" s="168"/>
      <c r="W251" s="154" t="s">
        <v>2874</v>
      </c>
      <c r="X251" s="149" t="s">
        <v>2868</v>
      </c>
    </row>
    <row r="252" spans="1:24" s="3" customFormat="1" ht="15.6" x14ac:dyDescent="0.3">
      <c r="A252" s="144" t="s">
        <v>2875</v>
      </c>
      <c r="B252" s="163" t="s">
        <v>2866</v>
      </c>
      <c r="C252" s="145" t="s">
        <v>2254</v>
      </c>
      <c r="D252" s="147" t="s">
        <v>2619</v>
      </c>
      <c r="E252" s="147"/>
      <c r="G252" s="165">
        <v>1</v>
      </c>
      <c r="H252" s="151"/>
      <c r="I252" s="164"/>
      <c r="J252" s="151"/>
      <c r="K252" s="164"/>
      <c r="L252" s="164"/>
      <c r="M252" s="164">
        <v>1</v>
      </c>
      <c r="N252" s="165"/>
      <c r="O252" s="166"/>
      <c r="P252" s="165"/>
      <c r="Q252" s="167"/>
      <c r="R252" s="167"/>
      <c r="S252" s="167"/>
      <c r="T252" s="167"/>
      <c r="U252" s="167"/>
      <c r="V252" s="168"/>
      <c r="W252" s="154" t="s">
        <v>2874</v>
      </c>
      <c r="X252" s="149" t="s">
        <v>2868</v>
      </c>
    </row>
    <row r="253" spans="1:24" s="3" customFormat="1" ht="15.6" x14ac:dyDescent="0.3">
      <c r="A253" s="144" t="s">
        <v>2858</v>
      </c>
      <c r="B253" s="163" t="s">
        <v>2866</v>
      </c>
      <c r="C253" s="145" t="s">
        <v>2254</v>
      </c>
      <c r="D253" s="147" t="s">
        <v>2619</v>
      </c>
      <c r="E253" s="147" t="s">
        <v>2630</v>
      </c>
      <c r="G253" s="165">
        <v>1</v>
      </c>
      <c r="H253" s="151"/>
      <c r="I253" s="164"/>
      <c r="J253" s="151"/>
      <c r="K253" s="164"/>
      <c r="L253" s="164" t="s">
        <v>2641</v>
      </c>
      <c r="M253" s="164">
        <v>1</v>
      </c>
      <c r="N253" s="165"/>
      <c r="O253" s="166">
        <v>2</v>
      </c>
      <c r="P253" s="165"/>
      <c r="Q253" s="167"/>
      <c r="R253" s="167"/>
      <c r="S253" s="167"/>
      <c r="T253" s="167"/>
      <c r="U253" s="167"/>
      <c r="V253" s="168"/>
      <c r="W253" s="154" t="s">
        <v>2874</v>
      </c>
      <c r="X253" s="149" t="s">
        <v>2868</v>
      </c>
    </row>
    <row r="254" spans="1:24" s="3" customFormat="1" ht="15.6" x14ac:dyDescent="0.3">
      <c r="A254" s="144" t="s">
        <v>2876</v>
      </c>
      <c r="B254" s="163" t="s">
        <v>2866</v>
      </c>
      <c r="C254" s="145" t="s">
        <v>2254</v>
      </c>
      <c r="D254" s="147" t="s">
        <v>2619</v>
      </c>
      <c r="E254" s="147"/>
      <c r="G254" s="165">
        <v>1</v>
      </c>
      <c r="H254" s="151"/>
      <c r="I254" s="164"/>
      <c r="J254" s="151"/>
      <c r="K254" s="164"/>
      <c r="L254" s="164"/>
      <c r="M254" s="164">
        <v>1</v>
      </c>
      <c r="N254" s="165"/>
      <c r="O254" s="166"/>
      <c r="P254" s="165"/>
      <c r="Q254" s="167"/>
      <c r="R254" s="167"/>
      <c r="S254" s="167"/>
      <c r="T254" s="167"/>
      <c r="U254" s="167"/>
      <c r="V254" s="168"/>
      <c r="W254" s="154" t="s">
        <v>2874</v>
      </c>
      <c r="X254" s="149" t="s">
        <v>2868</v>
      </c>
    </row>
    <row r="255" spans="1:24" s="3" customFormat="1" ht="15.6" x14ac:dyDescent="0.3">
      <c r="A255" s="144" t="s">
        <v>2877</v>
      </c>
      <c r="B255" s="163" t="s">
        <v>2866</v>
      </c>
      <c r="C255" s="145" t="s">
        <v>2254</v>
      </c>
      <c r="D255" s="147" t="s">
        <v>2619</v>
      </c>
      <c r="E255" s="147" t="s">
        <v>2826</v>
      </c>
      <c r="G255" s="165">
        <v>1</v>
      </c>
      <c r="H255" s="151"/>
      <c r="I255" s="164"/>
      <c r="J255" s="151"/>
      <c r="K255" s="164"/>
      <c r="L255" s="164" t="s">
        <v>2695</v>
      </c>
      <c r="M255" s="164">
        <v>1</v>
      </c>
      <c r="N255" s="165"/>
      <c r="O255" s="166"/>
      <c r="P255" s="165">
        <v>2</v>
      </c>
      <c r="Q255" s="167"/>
      <c r="R255" s="167"/>
      <c r="S255" s="167"/>
      <c r="T255" s="167"/>
      <c r="U255" s="167"/>
      <c r="V255" s="168"/>
      <c r="W255" s="154" t="s">
        <v>2874</v>
      </c>
      <c r="X255" s="149" t="s">
        <v>2868</v>
      </c>
    </row>
    <row r="256" spans="1:24" s="3" customFormat="1" ht="15.6" x14ac:dyDescent="0.3">
      <c r="A256" s="144" t="s">
        <v>2878</v>
      </c>
      <c r="B256" s="163" t="s">
        <v>2866</v>
      </c>
      <c r="C256" s="145" t="s">
        <v>2254</v>
      </c>
      <c r="D256" s="147" t="s">
        <v>2619</v>
      </c>
      <c r="E256" s="147"/>
      <c r="G256" s="165">
        <v>1</v>
      </c>
      <c r="H256" s="151"/>
      <c r="I256" s="164"/>
      <c r="J256" s="151"/>
      <c r="K256" s="164"/>
      <c r="L256" s="164"/>
      <c r="M256" s="164">
        <v>1</v>
      </c>
      <c r="N256" s="165"/>
      <c r="O256" s="166"/>
      <c r="P256" s="165"/>
      <c r="Q256" s="167"/>
      <c r="R256" s="167"/>
      <c r="S256" s="167"/>
      <c r="T256" s="167"/>
      <c r="U256" s="167"/>
      <c r="V256" s="168"/>
      <c r="W256" s="154" t="s">
        <v>2874</v>
      </c>
      <c r="X256" s="149" t="s">
        <v>2868</v>
      </c>
    </row>
    <row r="257" spans="1:24" s="3" customFormat="1" ht="15.6" x14ac:dyDescent="0.3">
      <c r="A257" s="144" t="s">
        <v>2879</v>
      </c>
      <c r="B257" s="163" t="s">
        <v>2866</v>
      </c>
      <c r="C257" s="145" t="s">
        <v>2254</v>
      </c>
      <c r="D257" s="147" t="s">
        <v>2619</v>
      </c>
      <c r="E257" s="147"/>
      <c r="G257" s="165">
        <v>1</v>
      </c>
      <c r="H257" s="151"/>
      <c r="I257" s="164"/>
      <c r="J257" s="151"/>
      <c r="K257" s="164"/>
      <c r="L257" s="164"/>
      <c r="M257" s="164">
        <v>1</v>
      </c>
      <c r="N257" s="165"/>
      <c r="O257" s="166"/>
      <c r="P257" s="165"/>
      <c r="Q257" s="167"/>
      <c r="R257" s="167"/>
      <c r="S257" s="167"/>
      <c r="T257" s="167"/>
      <c r="U257" s="167"/>
      <c r="V257" s="168"/>
      <c r="W257" s="154" t="s">
        <v>2874</v>
      </c>
      <c r="X257" s="149" t="s">
        <v>2868</v>
      </c>
    </row>
    <row r="258" spans="1:24" s="3" customFormat="1" ht="15.6" x14ac:dyDescent="0.3">
      <c r="A258" s="144" t="s">
        <v>807</v>
      </c>
      <c r="B258" s="163" t="s">
        <v>2866</v>
      </c>
      <c r="C258" s="145" t="s">
        <v>2254</v>
      </c>
      <c r="D258" s="147" t="s">
        <v>2619</v>
      </c>
      <c r="E258" s="147" t="s">
        <v>2759</v>
      </c>
      <c r="G258" s="165">
        <v>1</v>
      </c>
      <c r="H258" s="151"/>
      <c r="I258" s="164"/>
      <c r="J258" s="151"/>
      <c r="K258" s="164"/>
      <c r="L258" s="164"/>
      <c r="M258" s="164">
        <v>1</v>
      </c>
      <c r="N258" s="165"/>
      <c r="O258" s="166"/>
      <c r="P258" s="165">
        <v>1</v>
      </c>
      <c r="Q258" s="167"/>
      <c r="R258" s="167"/>
      <c r="S258" s="167"/>
      <c r="T258" s="167"/>
      <c r="U258" s="167"/>
      <c r="V258" s="168"/>
      <c r="W258" s="154" t="s">
        <v>2874</v>
      </c>
      <c r="X258" s="149" t="s">
        <v>2868</v>
      </c>
    </row>
    <row r="259" spans="1:24" s="3" customFormat="1" ht="15.6" x14ac:dyDescent="0.3">
      <c r="A259" s="144" t="s">
        <v>811</v>
      </c>
      <c r="B259" s="163" t="s">
        <v>2866</v>
      </c>
      <c r="C259" s="145" t="s">
        <v>2254</v>
      </c>
      <c r="D259" s="147" t="s">
        <v>2619</v>
      </c>
      <c r="E259" s="147"/>
      <c r="G259" s="165">
        <v>1</v>
      </c>
      <c r="H259" s="151"/>
      <c r="I259" s="164"/>
      <c r="J259" s="151"/>
      <c r="K259" s="164"/>
      <c r="L259" s="164"/>
      <c r="M259" s="164">
        <v>1</v>
      </c>
      <c r="N259" s="165"/>
      <c r="O259" s="166">
        <v>1</v>
      </c>
      <c r="P259" s="165"/>
      <c r="Q259" s="167"/>
      <c r="R259" s="167"/>
      <c r="S259" s="167"/>
      <c r="T259" s="167"/>
      <c r="U259" s="167"/>
      <c r="V259" s="168"/>
      <c r="W259" s="154" t="s">
        <v>2874</v>
      </c>
      <c r="X259" s="149" t="s">
        <v>2868</v>
      </c>
    </row>
    <row r="260" spans="1:24" s="3" customFormat="1" ht="15.6" x14ac:dyDescent="0.3">
      <c r="A260" s="144" t="s">
        <v>2880</v>
      </c>
      <c r="B260" s="163" t="s">
        <v>2866</v>
      </c>
      <c r="C260" s="145" t="s">
        <v>2254</v>
      </c>
      <c r="D260" s="147" t="s">
        <v>2619</v>
      </c>
      <c r="E260" s="147"/>
      <c r="G260" s="165">
        <v>1</v>
      </c>
      <c r="H260" s="151"/>
      <c r="I260" s="164"/>
      <c r="J260" s="151"/>
      <c r="K260" s="164"/>
      <c r="L260" s="164"/>
      <c r="M260" s="164">
        <v>1</v>
      </c>
      <c r="N260" s="165"/>
      <c r="O260" s="166"/>
      <c r="P260" s="165"/>
      <c r="Q260" s="167"/>
      <c r="R260" s="167"/>
      <c r="S260" s="167"/>
      <c r="T260" s="167"/>
      <c r="U260" s="167"/>
      <c r="V260" s="168"/>
      <c r="W260" s="154" t="s">
        <v>2874</v>
      </c>
      <c r="X260" s="149" t="s">
        <v>2868</v>
      </c>
    </row>
    <row r="261" spans="1:24" s="3" customFormat="1" ht="15.6" x14ac:dyDescent="0.3">
      <c r="A261" s="144" t="s">
        <v>2881</v>
      </c>
      <c r="B261" s="163" t="s">
        <v>2866</v>
      </c>
      <c r="C261" s="145" t="s">
        <v>2254</v>
      </c>
      <c r="D261" s="147" t="s">
        <v>2619</v>
      </c>
      <c r="E261" s="147"/>
      <c r="G261" s="165">
        <v>1</v>
      </c>
      <c r="H261" s="151"/>
      <c r="I261" s="164"/>
      <c r="J261" s="151"/>
      <c r="K261" s="164"/>
      <c r="L261" s="164"/>
      <c r="M261" s="164">
        <v>1</v>
      </c>
      <c r="N261" s="165"/>
      <c r="O261" s="166"/>
      <c r="P261" s="165"/>
      <c r="Q261" s="167"/>
      <c r="R261" s="167"/>
      <c r="S261" s="167"/>
      <c r="T261" s="167"/>
      <c r="U261" s="167"/>
      <c r="V261" s="168"/>
      <c r="W261" s="154" t="s">
        <v>2874</v>
      </c>
      <c r="X261" s="149" t="s">
        <v>2868</v>
      </c>
    </row>
    <row r="262" spans="1:24" s="3" customFormat="1" ht="15.6" x14ac:dyDescent="0.3">
      <c r="A262" s="144" t="s">
        <v>2882</v>
      </c>
      <c r="B262" s="163" t="s">
        <v>2866</v>
      </c>
      <c r="C262" s="145" t="s">
        <v>2254</v>
      </c>
      <c r="D262" s="169" t="s">
        <v>2619</v>
      </c>
      <c r="E262" s="170"/>
      <c r="G262" s="165">
        <v>1</v>
      </c>
      <c r="H262" s="151"/>
      <c r="I262" s="164"/>
      <c r="J262" s="151"/>
      <c r="K262" s="164"/>
      <c r="L262" s="164"/>
      <c r="M262" s="164">
        <v>1</v>
      </c>
      <c r="N262" s="165"/>
      <c r="O262" s="166"/>
      <c r="P262" s="165"/>
      <c r="Q262" s="167"/>
      <c r="R262" s="167"/>
      <c r="S262" s="167"/>
      <c r="T262" s="167"/>
      <c r="U262" s="167"/>
      <c r="V262" s="168"/>
      <c r="W262" s="154" t="s">
        <v>2874</v>
      </c>
      <c r="X262" s="149" t="s">
        <v>2868</v>
      </c>
    </row>
    <row r="263" spans="1:24" s="3" customFormat="1" ht="15.6" x14ac:dyDescent="0.3">
      <c r="A263" s="134" t="s">
        <v>2883</v>
      </c>
      <c r="B263" s="135" t="s">
        <v>2884</v>
      </c>
      <c r="C263" s="136" t="s">
        <v>2262</v>
      </c>
      <c r="D263" s="137" t="s">
        <v>2591</v>
      </c>
      <c r="E263" s="138" t="s">
        <v>2628</v>
      </c>
      <c r="G263" s="139"/>
      <c r="H263" s="141"/>
      <c r="I263" s="139">
        <v>1</v>
      </c>
      <c r="J263" s="140"/>
      <c r="K263" s="140"/>
      <c r="L263" s="140" t="s">
        <v>2695</v>
      </c>
      <c r="M263" s="140">
        <v>1</v>
      </c>
      <c r="N263" s="139"/>
      <c r="O263" s="141"/>
      <c r="P263" s="139"/>
      <c r="Q263" s="142"/>
      <c r="R263" s="142"/>
      <c r="S263" s="142"/>
      <c r="T263" s="142"/>
      <c r="U263" s="142"/>
      <c r="V263" s="143"/>
      <c r="W263" s="134" t="s">
        <v>2885</v>
      </c>
      <c r="X263" s="139">
        <v>160</v>
      </c>
    </row>
    <row r="264" spans="1:24" s="3" customFormat="1" ht="15.6" x14ac:dyDescent="0.3">
      <c r="A264" s="134" t="s">
        <v>2886</v>
      </c>
      <c r="B264" s="135" t="s">
        <v>2884</v>
      </c>
      <c r="C264" s="136" t="s">
        <v>2262</v>
      </c>
      <c r="D264" s="137" t="s">
        <v>2591</v>
      </c>
      <c r="E264" s="138" t="s">
        <v>2628</v>
      </c>
      <c r="G264" s="139"/>
      <c r="H264" s="141"/>
      <c r="I264" s="139">
        <v>1</v>
      </c>
      <c r="J264" s="140"/>
      <c r="K264" s="140"/>
      <c r="L264" s="140"/>
      <c r="M264" s="140">
        <v>1</v>
      </c>
      <c r="N264" s="139"/>
      <c r="O264" s="141"/>
      <c r="P264" s="139"/>
      <c r="Q264" s="142"/>
      <c r="R264" s="142"/>
      <c r="S264" s="142"/>
      <c r="T264" s="142"/>
      <c r="U264" s="142"/>
      <c r="V264" s="143"/>
      <c r="W264" s="134" t="s">
        <v>2885</v>
      </c>
      <c r="X264" s="139">
        <v>160</v>
      </c>
    </row>
    <row r="265" spans="1:24" s="3" customFormat="1" ht="15.6" x14ac:dyDescent="0.3">
      <c r="A265" s="134" t="s">
        <v>830</v>
      </c>
      <c r="B265" s="135" t="s">
        <v>2884</v>
      </c>
      <c r="C265" s="136" t="s">
        <v>2262</v>
      </c>
      <c r="D265" s="137" t="s">
        <v>2591</v>
      </c>
      <c r="E265" s="138" t="s">
        <v>2613</v>
      </c>
      <c r="G265" s="139"/>
      <c r="H265" s="141"/>
      <c r="I265" s="139">
        <v>1</v>
      </c>
      <c r="J265" s="140"/>
      <c r="K265" s="140"/>
      <c r="L265" s="140" t="s">
        <v>2647</v>
      </c>
      <c r="M265" s="140">
        <v>1</v>
      </c>
      <c r="N265" s="139"/>
      <c r="O265" s="141">
        <v>1</v>
      </c>
      <c r="P265" s="139">
        <v>1</v>
      </c>
      <c r="Q265" s="142"/>
      <c r="R265" s="142"/>
      <c r="S265" s="142"/>
      <c r="T265" s="142"/>
      <c r="U265" s="142"/>
      <c r="V265" s="143"/>
      <c r="W265" s="134" t="s">
        <v>2885</v>
      </c>
      <c r="X265" s="139">
        <v>160</v>
      </c>
    </row>
    <row r="266" spans="1:24" s="3" customFormat="1" ht="15.6" x14ac:dyDescent="0.3">
      <c r="A266" s="134" t="s">
        <v>832</v>
      </c>
      <c r="B266" s="135" t="s">
        <v>2884</v>
      </c>
      <c r="C266" s="136" t="s">
        <v>2262</v>
      </c>
      <c r="D266" s="137" t="s">
        <v>2591</v>
      </c>
      <c r="E266" s="138" t="s">
        <v>2613</v>
      </c>
      <c r="G266" s="139"/>
      <c r="H266" s="141"/>
      <c r="I266" s="139">
        <v>1</v>
      </c>
      <c r="J266" s="140"/>
      <c r="K266" s="140"/>
      <c r="L266" s="140"/>
      <c r="M266" s="140">
        <v>1</v>
      </c>
      <c r="N266" s="139"/>
      <c r="O266" s="141"/>
      <c r="P266" s="139">
        <v>1</v>
      </c>
      <c r="Q266" s="142"/>
      <c r="R266" s="142"/>
      <c r="S266" s="142"/>
      <c r="T266" s="142"/>
      <c r="U266" s="142"/>
      <c r="V266" s="143"/>
      <c r="W266" s="134" t="s">
        <v>2885</v>
      </c>
      <c r="X266" s="139">
        <v>160</v>
      </c>
    </row>
    <row r="267" spans="1:24" s="3" customFormat="1" ht="15.6" x14ac:dyDescent="0.3">
      <c r="A267" s="134" t="s">
        <v>831</v>
      </c>
      <c r="B267" s="135" t="s">
        <v>2884</v>
      </c>
      <c r="C267" s="136" t="s">
        <v>2262</v>
      </c>
      <c r="D267" s="137" t="s">
        <v>2591</v>
      </c>
      <c r="E267" s="138" t="s">
        <v>2613</v>
      </c>
      <c r="G267" s="139"/>
      <c r="H267" s="141"/>
      <c r="I267" s="139">
        <v>1</v>
      </c>
      <c r="J267" s="140"/>
      <c r="K267" s="140"/>
      <c r="L267" s="140"/>
      <c r="M267" s="140">
        <v>1</v>
      </c>
      <c r="N267" s="139"/>
      <c r="O267" s="141"/>
      <c r="P267" s="139"/>
      <c r="Q267" s="142"/>
      <c r="R267" s="142"/>
      <c r="S267" s="142"/>
      <c r="T267" s="142"/>
      <c r="U267" s="142"/>
      <c r="V267" s="143"/>
      <c r="W267" s="134" t="s">
        <v>2885</v>
      </c>
      <c r="X267" s="139">
        <v>160</v>
      </c>
    </row>
    <row r="268" spans="1:24" s="3" customFormat="1" ht="15.6" x14ac:dyDescent="0.3">
      <c r="A268" s="134" t="s">
        <v>2887</v>
      </c>
      <c r="B268" s="135" t="s">
        <v>2884</v>
      </c>
      <c r="C268" s="136" t="s">
        <v>2262</v>
      </c>
      <c r="D268" s="137" t="s">
        <v>2591</v>
      </c>
      <c r="E268" s="138"/>
      <c r="G268" s="139"/>
      <c r="H268" s="141"/>
      <c r="I268" s="139">
        <v>1</v>
      </c>
      <c r="J268" s="140"/>
      <c r="K268" s="140"/>
      <c r="L268" s="140" t="s">
        <v>2641</v>
      </c>
      <c r="M268" s="140">
        <v>1</v>
      </c>
      <c r="N268" s="139"/>
      <c r="O268" s="141"/>
      <c r="P268" s="139"/>
      <c r="Q268" s="142"/>
      <c r="R268" s="142"/>
      <c r="S268" s="142"/>
      <c r="T268" s="142"/>
      <c r="U268" s="142"/>
      <c r="V268" s="143"/>
      <c r="W268" s="134" t="s">
        <v>2885</v>
      </c>
      <c r="X268" s="139">
        <v>160</v>
      </c>
    </row>
    <row r="269" spans="1:24" s="3" customFormat="1" ht="15.6" x14ac:dyDescent="0.3">
      <c r="A269" s="134" t="s">
        <v>2888</v>
      </c>
      <c r="B269" s="135" t="s">
        <v>2884</v>
      </c>
      <c r="C269" s="136" t="s">
        <v>2262</v>
      </c>
      <c r="D269" s="137" t="s">
        <v>2591</v>
      </c>
      <c r="E269" s="138" t="s">
        <v>2623</v>
      </c>
      <c r="G269" s="139"/>
      <c r="H269" s="141"/>
      <c r="I269" s="139">
        <v>1</v>
      </c>
      <c r="J269" s="140"/>
      <c r="K269" s="140"/>
      <c r="L269" s="140"/>
      <c r="M269" s="140">
        <v>1</v>
      </c>
      <c r="N269" s="139"/>
      <c r="O269" s="141"/>
      <c r="P269" s="139"/>
      <c r="Q269" s="142"/>
      <c r="R269" s="142"/>
      <c r="S269" s="142"/>
      <c r="T269" s="142"/>
      <c r="U269" s="142"/>
      <c r="V269" s="143"/>
      <c r="W269" s="134" t="s">
        <v>2885</v>
      </c>
      <c r="X269" s="139">
        <v>160</v>
      </c>
    </row>
    <row r="270" spans="1:24" s="3" customFormat="1" ht="15.6" x14ac:dyDescent="0.3">
      <c r="A270" s="134" t="s">
        <v>2870</v>
      </c>
      <c r="B270" s="135" t="s">
        <v>2884</v>
      </c>
      <c r="C270" s="136" t="s">
        <v>2262</v>
      </c>
      <c r="D270" s="137" t="s">
        <v>2591</v>
      </c>
      <c r="E270" s="138"/>
      <c r="G270" s="139"/>
      <c r="H270" s="141"/>
      <c r="I270" s="139">
        <v>1</v>
      </c>
      <c r="J270" s="140"/>
      <c r="K270" s="140"/>
      <c r="L270" s="140"/>
      <c r="M270" s="140">
        <v>1</v>
      </c>
      <c r="N270" s="139"/>
      <c r="O270" s="141"/>
      <c r="P270" s="139"/>
      <c r="Q270" s="142"/>
      <c r="R270" s="142"/>
      <c r="S270" s="142"/>
      <c r="T270" s="142"/>
      <c r="U270" s="142"/>
      <c r="V270" s="143"/>
      <c r="W270" s="134" t="s">
        <v>2885</v>
      </c>
      <c r="X270" s="139">
        <v>160</v>
      </c>
    </row>
    <row r="271" spans="1:24" s="3" customFormat="1" ht="15.6" x14ac:dyDescent="0.3">
      <c r="A271" s="134" t="s">
        <v>833</v>
      </c>
      <c r="B271" s="135" t="s">
        <v>2884</v>
      </c>
      <c r="C271" s="136" t="s">
        <v>2262</v>
      </c>
      <c r="D271" s="137" t="s">
        <v>2591</v>
      </c>
      <c r="E271" s="138" t="s">
        <v>2613</v>
      </c>
      <c r="G271" s="139"/>
      <c r="H271" s="141"/>
      <c r="I271" s="139">
        <v>1</v>
      </c>
      <c r="J271" s="140"/>
      <c r="K271" s="140"/>
      <c r="L271" s="140"/>
      <c r="M271" s="140">
        <v>1</v>
      </c>
      <c r="N271" s="139"/>
      <c r="O271" s="141"/>
      <c r="P271" s="139"/>
      <c r="Q271" s="142"/>
      <c r="R271" s="142"/>
      <c r="S271" s="142"/>
      <c r="T271" s="142"/>
      <c r="U271" s="142"/>
      <c r="V271" s="143"/>
      <c r="W271" s="134" t="s">
        <v>2885</v>
      </c>
      <c r="X271" s="139">
        <v>160</v>
      </c>
    </row>
    <row r="272" spans="1:24" s="3" customFormat="1" ht="15.6" x14ac:dyDescent="0.3">
      <c r="A272" s="134" t="s">
        <v>2889</v>
      </c>
      <c r="B272" s="135" t="s">
        <v>2884</v>
      </c>
      <c r="C272" s="136" t="s">
        <v>2262</v>
      </c>
      <c r="D272" s="137" t="s">
        <v>2591</v>
      </c>
      <c r="E272" s="138"/>
      <c r="G272" s="139"/>
      <c r="H272" s="141"/>
      <c r="I272" s="139">
        <v>1</v>
      </c>
      <c r="J272" s="140"/>
      <c r="K272" s="140"/>
      <c r="L272" s="140"/>
      <c r="M272" s="140">
        <v>1</v>
      </c>
      <c r="N272" s="139"/>
      <c r="O272" s="141"/>
      <c r="P272" s="139"/>
      <c r="Q272" s="142"/>
      <c r="R272" s="142"/>
      <c r="S272" s="142"/>
      <c r="T272" s="142"/>
      <c r="U272" s="142"/>
      <c r="V272" s="143"/>
      <c r="W272" s="134" t="s">
        <v>2885</v>
      </c>
      <c r="X272" s="139">
        <v>160</v>
      </c>
    </row>
    <row r="273" spans="1:24" s="3" customFormat="1" ht="15.6" x14ac:dyDescent="0.3">
      <c r="A273" s="134" t="s">
        <v>2890</v>
      </c>
      <c r="B273" s="135" t="s">
        <v>2884</v>
      </c>
      <c r="C273" s="136" t="s">
        <v>2262</v>
      </c>
      <c r="D273" s="137" t="s">
        <v>2591</v>
      </c>
      <c r="E273" s="138"/>
      <c r="G273" s="139"/>
      <c r="H273" s="141"/>
      <c r="I273" s="139">
        <v>1</v>
      </c>
      <c r="J273" s="140"/>
      <c r="K273" s="140"/>
      <c r="L273" s="140"/>
      <c r="M273" s="140">
        <v>1</v>
      </c>
      <c r="N273" s="139"/>
      <c r="O273" s="141"/>
      <c r="P273" s="139"/>
      <c r="Q273" s="142"/>
      <c r="R273" s="142"/>
      <c r="S273" s="142"/>
      <c r="T273" s="142"/>
      <c r="U273" s="142"/>
      <c r="V273" s="143"/>
      <c r="W273" s="134" t="s">
        <v>2885</v>
      </c>
      <c r="X273" s="139">
        <v>160</v>
      </c>
    </row>
    <row r="274" spans="1:24" s="3" customFormat="1" ht="15.6" x14ac:dyDescent="0.3">
      <c r="A274" s="134" t="s">
        <v>2891</v>
      </c>
      <c r="B274" s="135" t="s">
        <v>2884</v>
      </c>
      <c r="C274" s="136" t="s">
        <v>2262</v>
      </c>
      <c r="D274" s="137" t="s">
        <v>2591</v>
      </c>
      <c r="E274" s="138"/>
      <c r="G274" s="139"/>
      <c r="H274" s="141"/>
      <c r="I274" s="139">
        <v>1</v>
      </c>
      <c r="J274" s="140"/>
      <c r="K274" s="140"/>
      <c r="L274" s="140"/>
      <c r="M274" s="140">
        <v>1</v>
      </c>
      <c r="N274" s="139"/>
      <c r="O274" s="141"/>
      <c r="P274" s="139"/>
      <c r="Q274" s="142"/>
      <c r="R274" s="142"/>
      <c r="S274" s="142"/>
      <c r="T274" s="142"/>
      <c r="U274" s="142"/>
      <c r="V274" s="143"/>
      <c r="W274" s="134" t="s">
        <v>2885</v>
      </c>
      <c r="X274" s="139">
        <v>160</v>
      </c>
    </row>
    <row r="275" spans="1:24" s="3" customFormat="1" ht="15.6" x14ac:dyDescent="0.3">
      <c r="A275" s="144" t="s">
        <v>2892</v>
      </c>
      <c r="B275" s="145" t="s">
        <v>2884</v>
      </c>
      <c r="C275" s="146" t="s">
        <v>2262</v>
      </c>
      <c r="D275" s="147" t="s">
        <v>2619</v>
      </c>
      <c r="E275" s="148" t="s">
        <v>2598</v>
      </c>
      <c r="G275" s="149">
        <v>1</v>
      </c>
      <c r="H275" s="150"/>
      <c r="I275" s="149"/>
      <c r="J275" s="151"/>
      <c r="K275" s="151"/>
      <c r="L275" s="151" t="s">
        <v>2641</v>
      </c>
      <c r="M275" s="151">
        <v>1</v>
      </c>
      <c r="N275" s="149"/>
      <c r="O275" s="150">
        <v>1</v>
      </c>
      <c r="P275" s="149">
        <v>1</v>
      </c>
      <c r="Q275" s="152"/>
      <c r="R275" s="152"/>
      <c r="S275" s="152"/>
      <c r="T275" s="152"/>
      <c r="U275" s="152"/>
      <c r="V275" s="153"/>
      <c r="W275" s="154" t="s">
        <v>2893</v>
      </c>
      <c r="X275" s="149">
        <v>160</v>
      </c>
    </row>
    <row r="276" spans="1:24" s="3" customFormat="1" ht="15.6" x14ac:dyDescent="0.3">
      <c r="A276" s="144" t="s">
        <v>2894</v>
      </c>
      <c r="B276" s="145" t="s">
        <v>2884</v>
      </c>
      <c r="C276" s="146" t="s">
        <v>2262</v>
      </c>
      <c r="D276" s="147" t="s">
        <v>2619</v>
      </c>
      <c r="E276" s="148"/>
      <c r="G276" s="149">
        <v>1</v>
      </c>
      <c r="H276" s="150"/>
      <c r="I276" s="149"/>
      <c r="J276" s="151"/>
      <c r="K276" s="151"/>
      <c r="L276" s="151"/>
      <c r="M276" s="151">
        <v>1</v>
      </c>
      <c r="N276" s="149"/>
      <c r="O276" s="150">
        <v>1</v>
      </c>
      <c r="P276" s="149"/>
      <c r="Q276" s="152"/>
      <c r="R276" s="152"/>
      <c r="S276" s="152"/>
      <c r="T276" s="152"/>
      <c r="U276" s="152"/>
      <c r="V276" s="153"/>
      <c r="W276" s="154" t="s">
        <v>2893</v>
      </c>
      <c r="X276" s="149">
        <v>160</v>
      </c>
    </row>
    <row r="277" spans="1:24" s="3" customFormat="1" ht="15.6" x14ac:dyDescent="0.3">
      <c r="A277" s="144" t="s">
        <v>771</v>
      </c>
      <c r="B277" s="145" t="s">
        <v>2884</v>
      </c>
      <c r="C277" s="146" t="s">
        <v>2262</v>
      </c>
      <c r="D277" s="147" t="s">
        <v>2619</v>
      </c>
      <c r="E277" s="148" t="s">
        <v>2826</v>
      </c>
      <c r="G277" s="149">
        <v>1</v>
      </c>
      <c r="H277" s="150"/>
      <c r="I277" s="149"/>
      <c r="J277" s="151"/>
      <c r="K277" s="151"/>
      <c r="L277" s="151" t="s">
        <v>2857</v>
      </c>
      <c r="M277" s="151">
        <v>1</v>
      </c>
      <c r="N277" s="149">
        <v>1</v>
      </c>
      <c r="O277" s="150">
        <v>1</v>
      </c>
      <c r="P277" s="149">
        <v>3</v>
      </c>
      <c r="Q277" s="152"/>
      <c r="R277" s="152"/>
      <c r="S277" s="152"/>
      <c r="T277" s="152"/>
      <c r="U277" s="152"/>
      <c r="V277" s="153"/>
      <c r="W277" s="154" t="s">
        <v>2893</v>
      </c>
      <c r="X277" s="149">
        <v>160</v>
      </c>
    </row>
    <row r="278" spans="1:24" s="3" customFormat="1" ht="15.6" x14ac:dyDescent="0.3">
      <c r="A278" s="144" t="s">
        <v>2876</v>
      </c>
      <c r="B278" s="145" t="s">
        <v>2884</v>
      </c>
      <c r="C278" s="146" t="s">
        <v>2262</v>
      </c>
      <c r="D278" s="147" t="s">
        <v>2619</v>
      </c>
      <c r="E278" s="148"/>
      <c r="G278" s="149">
        <v>1</v>
      </c>
      <c r="H278" s="150"/>
      <c r="I278" s="149"/>
      <c r="J278" s="151"/>
      <c r="K278" s="151"/>
      <c r="L278" s="151"/>
      <c r="M278" s="151">
        <v>1</v>
      </c>
      <c r="N278" s="149"/>
      <c r="O278" s="150"/>
      <c r="P278" s="149"/>
      <c r="Q278" s="152"/>
      <c r="R278" s="152"/>
      <c r="S278" s="152"/>
      <c r="T278" s="152"/>
      <c r="U278" s="152"/>
      <c r="V278" s="153"/>
      <c r="W278" s="154" t="s">
        <v>2893</v>
      </c>
      <c r="X278" s="149">
        <v>160</v>
      </c>
    </row>
    <row r="279" spans="1:24" s="3" customFormat="1" ht="15.6" x14ac:dyDescent="0.3">
      <c r="A279" s="144" t="s">
        <v>793</v>
      </c>
      <c r="B279" s="145" t="s">
        <v>2884</v>
      </c>
      <c r="C279" s="146" t="s">
        <v>2262</v>
      </c>
      <c r="D279" s="147" t="s">
        <v>2619</v>
      </c>
      <c r="E279" s="148"/>
      <c r="G279" s="149">
        <v>1</v>
      </c>
      <c r="H279" s="150"/>
      <c r="I279" s="149"/>
      <c r="J279" s="151"/>
      <c r="K279" s="151"/>
      <c r="L279" s="151"/>
      <c r="M279" s="151">
        <v>1</v>
      </c>
      <c r="N279" s="149"/>
      <c r="O279" s="150">
        <v>1</v>
      </c>
      <c r="P279" s="149"/>
      <c r="Q279" s="152"/>
      <c r="R279" s="152"/>
      <c r="S279" s="152"/>
      <c r="T279" s="152"/>
      <c r="U279" s="152"/>
      <c r="V279" s="153"/>
      <c r="W279" s="154" t="s">
        <v>2893</v>
      </c>
      <c r="X279" s="149">
        <v>160</v>
      </c>
    </row>
    <row r="280" spans="1:24" s="3" customFormat="1" ht="15.6" x14ac:dyDescent="0.3">
      <c r="A280" s="144" t="s">
        <v>2882</v>
      </c>
      <c r="B280" s="145" t="s">
        <v>2884</v>
      </c>
      <c r="C280" s="146" t="s">
        <v>2262</v>
      </c>
      <c r="D280" s="147" t="s">
        <v>2619</v>
      </c>
      <c r="E280" s="148"/>
      <c r="G280" s="149">
        <v>1</v>
      </c>
      <c r="H280" s="150"/>
      <c r="I280" s="149"/>
      <c r="J280" s="151"/>
      <c r="K280" s="151"/>
      <c r="L280" s="151" t="s">
        <v>2647</v>
      </c>
      <c r="M280" s="151">
        <v>1</v>
      </c>
      <c r="N280" s="149"/>
      <c r="O280" s="150"/>
      <c r="P280" s="149">
        <v>2</v>
      </c>
      <c r="Q280" s="152"/>
      <c r="R280" s="152"/>
      <c r="S280" s="152"/>
      <c r="T280" s="152"/>
      <c r="U280" s="152"/>
      <c r="V280" s="153"/>
      <c r="W280" s="154" t="s">
        <v>2893</v>
      </c>
      <c r="X280" s="149">
        <v>160</v>
      </c>
    </row>
    <row r="281" spans="1:24" s="3" customFormat="1" ht="15.6" x14ac:dyDescent="0.3">
      <c r="A281" s="144" t="s">
        <v>2895</v>
      </c>
      <c r="B281" s="145" t="s">
        <v>2884</v>
      </c>
      <c r="C281" s="146" t="s">
        <v>2262</v>
      </c>
      <c r="D281" s="147" t="s">
        <v>2619</v>
      </c>
      <c r="E281" s="148" t="s">
        <v>2896</v>
      </c>
      <c r="G281" s="149">
        <v>1</v>
      </c>
      <c r="H281" s="150"/>
      <c r="I281" s="149"/>
      <c r="J281" s="151"/>
      <c r="K281" s="151"/>
      <c r="L281" s="151"/>
      <c r="M281" s="151">
        <v>1</v>
      </c>
      <c r="N281" s="149"/>
      <c r="O281" s="150">
        <v>1</v>
      </c>
      <c r="P281" s="149"/>
      <c r="Q281" s="152"/>
      <c r="R281" s="152"/>
      <c r="S281" s="152"/>
      <c r="T281" s="152"/>
      <c r="U281" s="152"/>
      <c r="V281" s="153"/>
      <c r="W281" s="154" t="s">
        <v>2893</v>
      </c>
      <c r="X281" s="149">
        <v>160</v>
      </c>
    </row>
    <row r="282" spans="1:24" s="3" customFormat="1" ht="15.6" x14ac:dyDescent="0.3">
      <c r="A282" s="144" t="s">
        <v>2877</v>
      </c>
      <c r="B282" s="145" t="s">
        <v>2884</v>
      </c>
      <c r="C282" s="146" t="s">
        <v>2262</v>
      </c>
      <c r="D282" s="147" t="s">
        <v>2619</v>
      </c>
      <c r="E282" s="148" t="s">
        <v>2826</v>
      </c>
      <c r="G282" s="149">
        <v>1</v>
      </c>
      <c r="H282" s="150"/>
      <c r="I282" s="149"/>
      <c r="J282" s="151"/>
      <c r="K282" s="151"/>
      <c r="L282" s="151"/>
      <c r="M282" s="151">
        <v>1</v>
      </c>
      <c r="N282" s="149"/>
      <c r="O282" s="150"/>
      <c r="P282" s="149"/>
      <c r="Q282" s="152"/>
      <c r="R282" s="152"/>
      <c r="S282" s="152"/>
      <c r="T282" s="152"/>
      <c r="U282" s="152"/>
      <c r="V282" s="153"/>
      <c r="W282" s="154" t="s">
        <v>2893</v>
      </c>
      <c r="X282" s="149">
        <v>160</v>
      </c>
    </row>
    <row r="283" spans="1:24" s="3" customFormat="1" ht="15.6" x14ac:dyDescent="0.3">
      <c r="A283" s="144" t="s">
        <v>809</v>
      </c>
      <c r="B283" s="145" t="s">
        <v>2884</v>
      </c>
      <c r="C283" s="146" t="s">
        <v>2262</v>
      </c>
      <c r="D283" s="147" t="s">
        <v>2619</v>
      </c>
      <c r="E283" s="148"/>
      <c r="G283" s="149">
        <v>1</v>
      </c>
      <c r="H283" s="150"/>
      <c r="I283" s="149"/>
      <c r="J283" s="151"/>
      <c r="K283" s="151"/>
      <c r="L283" s="151"/>
      <c r="M283" s="151">
        <v>1</v>
      </c>
      <c r="N283" s="149"/>
      <c r="O283" s="150">
        <v>1</v>
      </c>
      <c r="P283" s="149"/>
      <c r="Q283" s="152"/>
      <c r="R283" s="152"/>
      <c r="S283" s="152"/>
      <c r="T283" s="152"/>
      <c r="U283" s="152"/>
      <c r="V283" s="153"/>
      <c r="W283" s="154" t="s">
        <v>2893</v>
      </c>
      <c r="X283" s="149">
        <v>160</v>
      </c>
    </row>
    <row r="284" spans="1:24" s="3" customFormat="1" ht="15.6" x14ac:dyDescent="0.3">
      <c r="A284" s="144" t="s">
        <v>814</v>
      </c>
      <c r="B284" s="145" t="s">
        <v>2884</v>
      </c>
      <c r="C284" s="146" t="s">
        <v>2262</v>
      </c>
      <c r="D284" s="147" t="s">
        <v>2619</v>
      </c>
      <c r="E284" s="148" t="s">
        <v>2759</v>
      </c>
      <c r="G284" s="149">
        <v>1</v>
      </c>
      <c r="H284" s="150"/>
      <c r="I284" s="149"/>
      <c r="J284" s="151"/>
      <c r="K284" s="151"/>
      <c r="L284" s="151"/>
      <c r="M284" s="151">
        <v>1</v>
      </c>
      <c r="N284" s="149"/>
      <c r="O284" s="150"/>
      <c r="P284" s="149"/>
      <c r="Q284" s="152"/>
      <c r="R284" s="152"/>
      <c r="S284" s="152"/>
      <c r="T284" s="152"/>
      <c r="U284" s="152"/>
      <c r="V284" s="153"/>
      <c r="W284" s="154" t="s">
        <v>2893</v>
      </c>
      <c r="X284" s="149">
        <v>160</v>
      </c>
    </row>
    <row r="285" spans="1:24" s="3" customFormat="1" ht="15.6" x14ac:dyDescent="0.3">
      <c r="A285" s="144" t="s">
        <v>2897</v>
      </c>
      <c r="B285" s="145" t="s">
        <v>2884</v>
      </c>
      <c r="C285" s="146" t="s">
        <v>2262</v>
      </c>
      <c r="D285" s="147" t="s">
        <v>2619</v>
      </c>
      <c r="E285" s="148"/>
      <c r="G285" s="149">
        <v>1</v>
      </c>
      <c r="H285" s="150"/>
      <c r="I285" s="149"/>
      <c r="J285" s="151"/>
      <c r="K285" s="151"/>
      <c r="L285" s="151"/>
      <c r="M285" s="151">
        <v>1</v>
      </c>
      <c r="N285" s="149"/>
      <c r="O285" s="150"/>
      <c r="P285" s="149">
        <v>1</v>
      </c>
      <c r="Q285" s="152"/>
      <c r="R285" s="152"/>
      <c r="S285" s="152"/>
      <c r="T285" s="152"/>
      <c r="U285" s="152"/>
      <c r="V285" s="153"/>
      <c r="W285" s="154" t="s">
        <v>2893</v>
      </c>
      <c r="X285" s="149">
        <v>160</v>
      </c>
    </row>
    <row r="286" spans="1:24" s="3" customFormat="1" ht="15.6" x14ac:dyDescent="0.3">
      <c r="A286" s="144" t="s">
        <v>2898</v>
      </c>
      <c r="B286" s="145" t="s">
        <v>2884</v>
      </c>
      <c r="C286" s="146" t="s">
        <v>2262</v>
      </c>
      <c r="D286" s="147" t="s">
        <v>2619</v>
      </c>
      <c r="E286" s="148"/>
      <c r="G286" s="149">
        <v>1</v>
      </c>
      <c r="H286" s="150"/>
      <c r="I286" s="149"/>
      <c r="J286" s="151"/>
      <c r="K286" s="151"/>
      <c r="L286" s="151"/>
      <c r="M286" s="151">
        <v>1</v>
      </c>
      <c r="N286" s="149"/>
      <c r="O286" s="150"/>
      <c r="P286" s="149"/>
      <c r="Q286" s="152"/>
      <c r="R286" s="152"/>
      <c r="S286" s="152"/>
      <c r="T286" s="152"/>
      <c r="U286" s="152"/>
      <c r="V286" s="153"/>
      <c r="W286" s="154" t="s">
        <v>2893</v>
      </c>
      <c r="X286" s="149">
        <v>160</v>
      </c>
    </row>
    <row r="287" spans="1:24" s="3" customFormat="1" ht="15.6" x14ac:dyDescent="0.3">
      <c r="A287" s="134" t="s">
        <v>2888</v>
      </c>
      <c r="B287" s="135" t="s">
        <v>2899</v>
      </c>
      <c r="C287" s="136" t="s">
        <v>2270</v>
      </c>
      <c r="D287" s="137" t="s">
        <v>2591</v>
      </c>
      <c r="E287" s="138" t="s">
        <v>2623</v>
      </c>
      <c r="G287" s="139">
        <v>1</v>
      </c>
      <c r="H287" s="141"/>
      <c r="I287" s="139"/>
      <c r="J287" s="140" t="s">
        <v>2604</v>
      </c>
      <c r="K287" s="140">
        <v>1</v>
      </c>
      <c r="L287" s="140"/>
      <c r="M287" s="140">
        <v>1</v>
      </c>
      <c r="N287" s="139"/>
      <c r="O287" s="141">
        <v>1</v>
      </c>
      <c r="P287" s="141">
        <v>3</v>
      </c>
      <c r="Q287" s="142" t="s">
        <v>2769</v>
      </c>
      <c r="R287" s="142" t="s">
        <v>2715</v>
      </c>
      <c r="S287" s="142" t="s">
        <v>2720</v>
      </c>
      <c r="T287" s="142" t="s">
        <v>2712</v>
      </c>
      <c r="U287" s="142" t="s">
        <v>2712</v>
      </c>
      <c r="V287" s="143">
        <v>0.66666666666666696</v>
      </c>
      <c r="W287" s="134" t="s">
        <v>2662</v>
      </c>
      <c r="X287" s="171" t="s">
        <v>2900</v>
      </c>
    </row>
    <row r="288" spans="1:24" s="3" customFormat="1" ht="15.6" x14ac:dyDescent="0.3">
      <c r="A288" s="134" t="s">
        <v>828</v>
      </c>
      <c r="B288" s="135" t="s">
        <v>2899</v>
      </c>
      <c r="C288" s="136" t="s">
        <v>2270</v>
      </c>
      <c r="D288" s="137" t="s">
        <v>2591</v>
      </c>
      <c r="E288" s="138" t="s">
        <v>2613</v>
      </c>
      <c r="G288" s="139">
        <v>1</v>
      </c>
      <c r="H288" s="141"/>
      <c r="I288" s="139"/>
      <c r="J288" s="140" t="s">
        <v>2611</v>
      </c>
      <c r="K288" s="140">
        <v>2</v>
      </c>
      <c r="L288" s="140"/>
      <c r="M288" s="140">
        <v>1</v>
      </c>
      <c r="N288" s="139"/>
      <c r="O288" s="141">
        <v>1</v>
      </c>
      <c r="P288" s="141">
        <v>4</v>
      </c>
      <c r="Q288" s="142" t="s">
        <v>2789</v>
      </c>
      <c r="R288" s="142" t="s">
        <v>2723</v>
      </c>
      <c r="S288" s="142" t="s">
        <v>2711</v>
      </c>
      <c r="T288" s="142" t="s">
        <v>2712</v>
      </c>
      <c r="U288" s="142" t="s">
        <v>2720</v>
      </c>
      <c r="V288" s="143">
        <v>0.875</v>
      </c>
      <c r="W288" s="134" t="s">
        <v>2662</v>
      </c>
      <c r="X288" s="171" t="s">
        <v>2900</v>
      </c>
    </row>
    <row r="289" spans="1:24" s="3" customFormat="1" ht="15.6" x14ac:dyDescent="0.3">
      <c r="A289" s="134" t="s">
        <v>2901</v>
      </c>
      <c r="B289" s="135" t="s">
        <v>2899</v>
      </c>
      <c r="C289" s="136" t="s">
        <v>2270</v>
      </c>
      <c r="D289" s="137" t="s">
        <v>2591</v>
      </c>
      <c r="E289" s="138" t="s">
        <v>2623</v>
      </c>
      <c r="G289" s="139">
        <v>1</v>
      </c>
      <c r="H289" s="141"/>
      <c r="I289" s="139"/>
      <c r="J289" s="140" t="s">
        <v>2607</v>
      </c>
      <c r="K289" s="140">
        <v>3</v>
      </c>
      <c r="L289" s="140" t="s">
        <v>2695</v>
      </c>
      <c r="M289" s="140">
        <v>1</v>
      </c>
      <c r="N289" s="139"/>
      <c r="O289" s="141"/>
      <c r="P289" s="141">
        <v>1</v>
      </c>
      <c r="Q289" s="142" t="s">
        <v>2726</v>
      </c>
      <c r="R289" s="142" t="s">
        <v>2712</v>
      </c>
      <c r="S289" s="142" t="s">
        <v>2723</v>
      </c>
      <c r="T289" s="142" t="s">
        <v>2715</v>
      </c>
      <c r="U289" s="142" t="s">
        <v>2727</v>
      </c>
      <c r="V289" s="143">
        <v>0.6</v>
      </c>
      <c r="W289" s="134" t="s">
        <v>2662</v>
      </c>
      <c r="X289" s="171" t="s">
        <v>2900</v>
      </c>
    </row>
    <row r="290" spans="1:24" s="3" customFormat="1" ht="15.6" x14ac:dyDescent="0.3">
      <c r="A290" s="134" t="s">
        <v>832</v>
      </c>
      <c r="B290" s="135" t="s">
        <v>2899</v>
      </c>
      <c r="C290" s="136" t="s">
        <v>2270</v>
      </c>
      <c r="D290" s="137" t="s">
        <v>2591</v>
      </c>
      <c r="E290" s="138" t="s">
        <v>2613</v>
      </c>
      <c r="G290" s="139">
        <v>1</v>
      </c>
      <c r="H290" s="141"/>
      <c r="I290" s="139"/>
      <c r="J290" s="140" t="s">
        <v>2601</v>
      </c>
      <c r="K290" s="140">
        <v>4</v>
      </c>
      <c r="L290" s="140" t="s">
        <v>2641</v>
      </c>
      <c r="M290" s="140">
        <v>1</v>
      </c>
      <c r="N290" s="139"/>
      <c r="O290" s="141">
        <v>3</v>
      </c>
      <c r="P290" s="141"/>
      <c r="Q290" s="142" t="s">
        <v>2902</v>
      </c>
      <c r="R290" s="142"/>
      <c r="S290" s="142" t="s">
        <v>2712</v>
      </c>
      <c r="T290" s="142" t="s">
        <v>2757</v>
      </c>
      <c r="U290" s="142" t="s">
        <v>2711</v>
      </c>
      <c r="V290" s="143">
        <v>1</v>
      </c>
      <c r="W290" s="134" t="s">
        <v>2662</v>
      </c>
      <c r="X290" s="171" t="s">
        <v>2900</v>
      </c>
    </row>
    <row r="291" spans="1:24" s="3" customFormat="1" ht="15.6" x14ac:dyDescent="0.3">
      <c r="A291" s="134" t="s">
        <v>833</v>
      </c>
      <c r="B291" s="135" t="s">
        <v>2899</v>
      </c>
      <c r="C291" s="136" t="s">
        <v>2270</v>
      </c>
      <c r="D291" s="137" t="s">
        <v>2591</v>
      </c>
      <c r="E291" s="138" t="s">
        <v>2613</v>
      </c>
      <c r="G291" s="139">
        <v>1</v>
      </c>
      <c r="H291" s="141"/>
      <c r="I291" s="139"/>
      <c r="J291" s="140" t="s">
        <v>2614</v>
      </c>
      <c r="K291" s="140">
        <v>5</v>
      </c>
      <c r="L291" s="140"/>
      <c r="M291" s="140">
        <v>1</v>
      </c>
      <c r="N291" s="139"/>
      <c r="O291" s="141">
        <v>2</v>
      </c>
      <c r="P291" s="141"/>
      <c r="Q291" s="142" t="s">
        <v>2782</v>
      </c>
      <c r="R291" s="142"/>
      <c r="S291" s="142"/>
      <c r="T291" s="142" t="s">
        <v>2720</v>
      </c>
      <c r="U291" s="142" t="s">
        <v>2728</v>
      </c>
      <c r="V291" s="143">
        <v>0.5</v>
      </c>
      <c r="W291" s="134" t="s">
        <v>2662</v>
      </c>
      <c r="X291" s="171" t="s">
        <v>2900</v>
      </c>
    </row>
    <row r="292" spans="1:24" s="3" customFormat="1" ht="15.6" x14ac:dyDescent="0.3">
      <c r="A292" s="134" t="s">
        <v>2890</v>
      </c>
      <c r="B292" s="135" t="s">
        <v>2899</v>
      </c>
      <c r="C292" s="136" t="s">
        <v>2270</v>
      </c>
      <c r="D292" s="137" t="s">
        <v>2591</v>
      </c>
      <c r="E292" s="138" t="s">
        <v>2623</v>
      </c>
      <c r="G292" s="139">
        <v>1</v>
      </c>
      <c r="H292" s="141"/>
      <c r="I292" s="139"/>
      <c r="J292" s="140" t="s">
        <v>2609</v>
      </c>
      <c r="K292" s="140">
        <v>6</v>
      </c>
      <c r="L292" s="140"/>
      <c r="M292" s="140">
        <v>1</v>
      </c>
      <c r="N292" s="139"/>
      <c r="O292" s="141">
        <v>1</v>
      </c>
      <c r="P292" s="141"/>
      <c r="Q292" s="142" t="s">
        <v>2723</v>
      </c>
      <c r="R292" s="142"/>
      <c r="S292" s="142"/>
      <c r="T292" s="142" t="s">
        <v>2712</v>
      </c>
      <c r="U292" s="142" t="s">
        <v>2712</v>
      </c>
      <c r="V292" s="143">
        <v>1</v>
      </c>
      <c r="W292" s="134" t="s">
        <v>2662</v>
      </c>
      <c r="X292" s="171" t="s">
        <v>2900</v>
      </c>
    </row>
    <row r="293" spans="1:24" s="3" customFormat="1" ht="15.6" x14ac:dyDescent="0.3">
      <c r="A293" s="134" t="s">
        <v>830</v>
      </c>
      <c r="B293" s="135" t="s">
        <v>2899</v>
      </c>
      <c r="C293" s="136" t="s">
        <v>2270</v>
      </c>
      <c r="D293" s="137" t="s">
        <v>2591</v>
      </c>
      <c r="E293" s="138" t="s">
        <v>2613</v>
      </c>
      <c r="G293" s="139">
        <v>1</v>
      </c>
      <c r="H293" s="141"/>
      <c r="I293" s="139"/>
      <c r="J293" s="140" t="s">
        <v>2599</v>
      </c>
      <c r="K293" s="140">
        <v>7</v>
      </c>
      <c r="L293" s="140"/>
      <c r="M293" s="140">
        <v>1</v>
      </c>
      <c r="N293" s="139"/>
      <c r="O293" s="141">
        <v>1</v>
      </c>
      <c r="P293" s="141">
        <v>1</v>
      </c>
      <c r="Q293" s="142" t="s">
        <v>2782</v>
      </c>
      <c r="R293" s="142" t="s">
        <v>2712</v>
      </c>
      <c r="S293" s="142" t="s">
        <v>2717</v>
      </c>
      <c r="T293" s="142" t="s">
        <v>2712</v>
      </c>
      <c r="U293" s="142" t="s">
        <v>2739</v>
      </c>
      <c r="V293" s="143">
        <v>0.5</v>
      </c>
      <c r="W293" s="134" t="s">
        <v>2662</v>
      </c>
      <c r="X293" s="171" t="s">
        <v>2900</v>
      </c>
    </row>
    <row r="294" spans="1:24" s="3" customFormat="1" ht="15.6" x14ac:dyDescent="0.3">
      <c r="A294" s="134" t="s">
        <v>2883</v>
      </c>
      <c r="B294" s="135" t="s">
        <v>2899</v>
      </c>
      <c r="C294" s="136" t="s">
        <v>2270</v>
      </c>
      <c r="D294" s="137" t="s">
        <v>2591</v>
      </c>
      <c r="E294" s="138" t="s">
        <v>2628</v>
      </c>
      <c r="G294" s="139">
        <v>1</v>
      </c>
      <c r="H294" s="141"/>
      <c r="I294" s="139"/>
      <c r="J294" s="140" t="s">
        <v>2583</v>
      </c>
      <c r="K294" s="140">
        <v>8</v>
      </c>
      <c r="L294" s="140" t="s">
        <v>2647</v>
      </c>
      <c r="M294" s="140">
        <v>1</v>
      </c>
      <c r="N294" s="139"/>
      <c r="O294" s="141"/>
      <c r="P294" s="141">
        <v>1</v>
      </c>
      <c r="Q294" s="142" t="s">
        <v>2716</v>
      </c>
      <c r="R294" s="142" t="s">
        <v>2712</v>
      </c>
      <c r="S294" s="142" t="s">
        <v>2712</v>
      </c>
      <c r="T294" s="142" t="s">
        <v>2712</v>
      </c>
      <c r="U294" s="142" t="s">
        <v>2717</v>
      </c>
      <c r="V294" s="143">
        <v>0.75</v>
      </c>
      <c r="W294" s="134" t="s">
        <v>2662</v>
      </c>
      <c r="X294" s="171" t="s">
        <v>2900</v>
      </c>
    </row>
    <row r="295" spans="1:24" s="3" customFormat="1" ht="15.6" x14ac:dyDescent="0.3">
      <c r="A295" s="134" t="s">
        <v>2903</v>
      </c>
      <c r="B295" s="135" t="s">
        <v>2899</v>
      </c>
      <c r="C295" s="136" t="s">
        <v>2270</v>
      </c>
      <c r="D295" s="137" t="s">
        <v>2591</v>
      </c>
      <c r="E295" s="138" t="s">
        <v>2904</v>
      </c>
      <c r="G295" s="139">
        <v>1</v>
      </c>
      <c r="H295" s="141"/>
      <c r="I295" s="139"/>
      <c r="J295" s="140" t="s">
        <v>2596</v>
      </c>
      <c r="K295" s="140">
        <v>9</v>
      </c>
      <c r="L295" s="140"/>
      <c r="M295" s="140">
        <v>1</v>
      </c>
      <c r="N295" s="139"/>
      <c r="O295" s="141"/>
      <c r="P295" s="141"/>
      <c r="Q295" s="142" t="s">
        <v>2717</v>
      </c>
      <c r="R295" s="142"/>
      <c r="S295" s="142"/>
      <c r="T295" s="142" t="s">
        <v>2717</v>
      </c>
      <c r="U295" s="142"/>
      <c r="V295" s="143">
        <v>0</v>
      </c>
      <c r="W295" s="134" t="s">
        <v>2662</v>
      </c>
      <c r="X295" s="171" t="s">
        <v>2900</v>
      </c>
    </row>
    <row r="296" spans="1:24" s="3" customFormat="1" ht="15.6" x14ac:dyDescent="0.3">
      <c r="A296" s="134" t="s">
        <v>2886</v>
      </c>
      <c r="B296" s="135" t="s">
        <v>2899</v>
      </c>
      <c r="C296" s="136" t="s">
        <v>2270</v>
      </c>
      <c r="D296" s="137" t="s">
        <v>2591</v>
      </c>
      <c r="E296" s="138" t="s">
        <v>2628</v>
      </c>
      <c r="G296" s="139">
        <v>1</v>
      </c>
      <c r="H296" s="141"/>
      <c r="I296" s="139"/>
      <c r="J296" s="140"/>
      <c r="K296" s="140" t="s">
        <v>2905</v>
      </c>
      <c r="L296" s="140"/>
      <c r="M296" s="140">
        <v>1</v>
      </c>
      <c r="N296" s="139"/>
      <c r="O296" s="141">
        <v>1</v>
      </c>
      <c r="P296" s="141"/>
      <c r="Q296" s="142" t="s">
        <v>2764</v>
      </c>
      <c r="R296" s="142" t="s">
        <v>2712</v>
      </c>
      <c r="S296" s="142"/>
      <c r="T296" s="142" t="s">
        <v>2717</v>
      </c>
      <c r="U296" s="142" t="s">
        <v>2739</v>
      </c>
      <c r="V296" s="143">
        <v>0.4</v>
      </c>
      <c r="W296" s="134" t="s">
        <v>2662</v>
      </c>
      <c r="X296" s="171" t="s">
        <v>2900</v>
      </c>
    </row>
    <row r="297" spans="1:24" s="3" customFormat="1" ht="15.6" x14ac:dyDescent="0.3">
      <c r="A297" s="134" t="s">
        <v>2906</v>
      </c>
      <c r="B297" s="135" t="s">
        <v>2899</v>
      </c>
      <c r="C297" s="136" t="s">
        <v>2270</v>
      </c>
      <c r="D297" s="137" t="s">
        <v>2591</v>
      </c>
      <c r="E297" s="138" t="s">
        <v>2623</v>
      </c>
      <c r="G297" s="139">
        <v>1</v>
      </c>
      <c r="H297" s="141"/>
      <c r="I297" s="139"/>
      <c r="J297" s="140"/>
      <c r="K297" s="140" t="s">
        <v>2905</v>
      </c>
      <c r="L297" s="140"/>
      <c r="M297" s="140">
        <v>1</v>
      </c>
      <c r="N297" s="139"/>
      <c r="O297" s="141"/>
      <c r="P297" s="141">
        <v>1</v>
      </c>
      <c r="Q297" s="142" t="s">
        <v>2735</v>
      </c>
      <c r="R297" s="142"/>
      <c r="S297" s="142"/>
      <c r="T297" s="142"/>
      <c r="U297" s="142"/>
      <c r="V297" s="143" t="s">
        <v>2736</v>
      </c>
      <c r="W297" s="134" t="s">
        <v>2662</v>
      </c>
      <c r="X297" s="171" t="s">
        <v>2900</v>
      </c>
    </row>
    <row r="298" spans="1:24" s="3" customFormat="1" ht="15.6" x14ac:dyDescent="0.3">
      <c r="A298" s="134" t="s">
        <v>2907</v>
      </c>
      <c r="B298" s="135" t="s">
        <v>2899</v>
      </c>
      <c r="C298" s="136" t="s">
        <v>2270</v>
      </c>
      <c r="D298" s="137" t="s">
        <v>2591</v>
      </c>
      <c r="E298" s="138" t="s">
        <v>2908</v>
      </c>
      <c r="G298" s="139">
        <v>1</v>
      </c>
      <c r="H298" s="141"/>
      <c r="I298" s="139"/>
      <c r="J298" s="140"/>
      <c r="K298" s="140" t="s">
        <v>2905</v>
      </c>
      <c r="L298" s="140"/>
      <c r="M298" s="140">
        <v>1</v>
      </c>
      <c r="N298" s="139"/>
      <c r="O298" s="141"/>
      <c r="P298" s="141"/>
      <c r="Q298" s="142" t="s">
        <v>2735</v>
      </c>
      <c r="R298" s="142"/>
      <c r="S298" s="142"/>
      <c r="T298" s="142"/>
      <c r="U298" s="142"/>
      <c r="V298" s="143" t="s">
        <v>2736</v>
      </c>
      <c r="W298" s="134" t="s">
        <v>2662</v>
      </c>
      <c r="X298" s="171" t="s">
        <v>2900</v>
      </c>
    </row>
    <row r="299" spans="1:24" s="3" customFormat="1" ht="15.6" x14ac:dyDescent="0.3">
      <c r="A299" s="144" t="s">
        <v>824</v>
      </c>
      <c r="B299" s="145" t="s">
        <v>2899</v>
      </c>
      <c r="C299" s="146" t="s">
        <v>2270</v>
      </c>
      <c r="D299" s="147" t="s">
        <v>2619</v>
      </c>
      <c r="E299" s="148" t="s">
        <v>2759</v>
      </c>
      <c r="G299" s="149"/>
      <c r="H299" s="150"/>
      <c r="I299" s="149">
        <v>1</v>
      </c>
      <c r="J299" s="151" t="s">
        <v>2609</v>
      </c>
      <c r="K299" s="151">
        <v>1</v>
      </c>
      <c r="L299" s="151"/>
      <c r="M299" s="151">
        <v>1</v>
      </c>
      <c r="N299" s="149"/>
      <c r="O299" s="150"/>
      <c r="P299" s="149">
        <v>2</v>
      </c>
      <c r="Q299" s="152" t="s">
        <v>2909</v>
      </c>
      <c r="R299" s="152" t="s">
        <v>2723</v>
      </c>
      <c r="S299" s="152" t="s">
        <v>2720</v>
      </c>
      <c r="T299" s="152" t="s">
        <v>2720</v>
      </c>
      <c r="U299" s="152"/>
      <c r="V299" s="153">
        <v>0.66666666666666696</v>
      </c>
      <c r="W299" s="154" t="s">
        <v>2910</v>
      </c>
      <c r="X299" s="149" t="s">
        <v>2900</v>
      </c>
    </row>
    <row r="300" spans="1:24" s="3" customFormat="1" ht="15.6" x14ac:dyDescent="0.3">
      <c r="A300" s="144" t="s">
        <v>2911</v>
      </c>
      <c r="B300" s="145" t="s">
        <v>2899</v>
      </c>
      <c r="C300" s="146" t="s">
        <v>2270</v>
      </c>
      <c r="D300" s="147" t="s">
        <v>2619</v>
      </c>
      <c r="E300" s="148" t="s">
        <v>2657</v>
      </c>
      <c r="G300" s="149"/>
      <c r="H300" s="150"/>
      <c r="I300" s="149">
        <v>1</v>
      </c>
      <c r="J300" s="151" t="s">
        <v>2607</v>
      </c>
      <c r="K300" s="151">
        <v>2</v>
      </c>
      <c r="L300" s="151"/>
      <c r="M300" s="151">
        <v>1</v>
      </c>
      <c r="N300" s="149"/>
      <c r="O300" s="150">
        <v>1</v>
      </c>
      <c r="P300" s="149">
        <v>2</v>
      </c>
      <c r="Q300" s="152" t="s">
        <v>2715</v>
      </c>
      <c r="R300" s="152"/>
      <c r="S300" s="152" t="s">
        <v>2720</v>
      </c>
      <c r="T300" s="152" t="s">
        <v>2720</v>
      </c>
      <c r="U300" s="152" t="s">
        <v>2712</v>
      </c>
      <c r="V300" s="153">
        <v>0.6</v>
      </c>
      <c r="W300" s="154" t="s">
        <v>2910</v>
      </c>
      <c r="X300" s="149" t="s">
        <v>2900</v>
      </c>
    </row>
    <row r="301" spans="1:24" s="3" customFormat="1" ht="15.6" x14ac:dyDescent="0.3">
      <c r="A301" s="144" t="s">
        <v>2892</v>
      </c>
      <c r="B301" s="145" t="s">
        <v>2899</v>
      </c>
      <c r="C301" s="146" t="s">
        <v>2270</v>
      </c>
      <c r="D301" s="147" t="s">
        <v>2619</v>
      </c>
      <c r="E301" s="148" t="s">
        <v>2598</v>
      </c>
      <c r="G301" s="149"/>
      <c r="H301" s="150"/>
      <c r="I301" s="149">
        <v>1</v>
      </c>
      <c r="J301" s="151" t="s">
        <v>2599</v>
      </c>
      <c r="K301" s="151">
        <v>3</v>
      </c>
      <c r="L301" s="151" t="s">
        <v>2647</v>
      </c>
      <c r="M301" s="151">
        <v>1</v>
      </c>
      <c r="N301" s="149"/>
      <c r="O301" s="150">
        <v>1</v>
      </c>
      <c r="P301" s="149">
        <v>1</v>
      </c>
      <c r="Q301" s="152" t="s">
        <v>2730</v>
      </c>
      <c r="R301" s="152"/>
      <c r="S301" s="152" t="s">
        <v>2712</v>
      </c>
      <c r="T301" s="152" t="s">
        <v>2711</v>
      </c>
      <c r="U301" s="152" t="s">
        <v>2720</v>
      </c>
      <c r="V301" s="153">
        <v>0.83333333333333304</v>
      </c>
      <c r="W301" s="154" t="s">
        <v>2910</v>
      </c>
      <c r="X301" s="149" t="s">
        <v>2900</v>
      </c>
    </row>
    <row r="302" spans="1:24" s="3" customFormat="1" ht="15.6" x14ac:dyDescent="0.3">
      <c r="A302" s="144" t="s">
        <v>2895</v>
      </c>
      <c r="B302" s="145" t="s">
        <v>2899</v>
      </c>
      <c r="C302" s="146" t="s">
        <v>2270</v>
      </c>
      <c r="D302" s="147" t="s">
        <v>2619</v>
      </c>
      <c r="E302" s="148" t="s">
        <v>2912</v>
      </c>
      <c r="G302" s="149"/>
      <c r="H302" s="150"/>
      <c r="I302" s="149">
        <v>1</v>
      </c>
      <c r="J302" s="151" t="s">
        <v>2604</v>
      </c>
      <c r="K302" s="151">
        <v>4</v>
      </c>
      <c r="L302" s="151" t="s">
        <v>2695</v>
      </c>
      <c r="M302" s="151">
        <v>1</v>
      </c>
      <c r="N302" s="149"/>
      <c r="O302" s="150">
        <v>1</v>
      </c>
      <c r="P302" s="149"/>
      <c r="Q302" s="152" t="s">
        <v>2774</v>
      </c>
      <c r="R302" s="152" t="s">
        <v>2717</v>
      </c>
      <c r="S302" s="152"/>
      <c r="T302" s="152" t="s">
        <v>2711</v>
      </c>
      <c r="U302" s="152" t="s">
        <v>2739</v>
      </c>
      <c r="V302" s="153">
        <v>0.57142857142857095</v>
      </c>
      <c r="W302" s="154" t="s">
        <v>2910</v>
      </c>
      <c r="X302" s="149" t="s">
        <v>2900</v>
      </c>
    </row>
    <row r="303" spans="1:24" s="3" customFormat="1" ht="15.6" x14ac:dyDescent="0.3">
      <c r="A303" s="144" t="s">
        <v>852</v>
      </c>
      <c r="B303" s="145" t="s">
        <v>2899</v>
      </c>
      <c r="C303" s="146" t="s">
        <v>2270</v>
      </c>
      <c r="D303" s="147" t="s">
        <v>2619</v>
      </c>
      <c r="E303" s="148" t="s">
        <v>2598</v>
      </c>
      <c r="G303" s="149"/>
      <c r="H303" s="150"/>
      <c r="I303" s="149">
        <v>1</v>
      </c>
      <c r="J303" s="151" t="s">
        <v>2583</v>
      </c>
      <c r="K303" s="151">
        <v>5</v>
      </c>
      <c r="L303" s="151" t="s">
        <v>2641</v>
      </c>
      <c r="M303" s="151">
        <v>1</v>
      </c>
      <c r="N303" s="149"/>
      <c r="O303" s="150">
        <v>2</v>
      </c>
      <c r="P303" s="149"/>
      <c r="Q303" s="152" t="s">
        <v>2715</v>
      </c>
      <c r="R303" s="152"/>
      <c r="S303" s="152"/>
      <c r="T303" s="152" t="s">
        <v>2720</v>
      </c>
      <c r="U303" s="152" t="s">
        <v>2724</v>
      </c>
      <c r="V303" s="153">
        <v>0.6</v>
      </c>
      <c r="W303" s="154" t="s">
        <v>2910</v>
      </c>
      <c r="X303" s="149" t="s">
        <v>2900</v>
      </c>
    </row>
    <row r="304" spans="1:24" s="3" customFormat="1" ht="15.6" x14ac:dyDescent="0.3">
      <c r="A304" s="144" t="s">
        <v>2913</v>
      </c>
      <c r="B304" s="145" t="s">
        <v>2899</v>
      </c>
      <c r="C304" s="146" t="s">
        <v>2270</v>
      </c>
      <c r="D304" s="147" t="s">
        <v>2619</v>
      </c>
      <c r="E304" s="148" t="s">
        <v>2655</v>
      </c>
      <c r="G304" s="149"/>
      <c r="H304" s="150"/>
      <c r="I304" s="149">
        <v>1</v>
      </c>
      <c r="J304" s="151" t="s">
        <v>2611</v>
      </c>
      <c r="K304" s="151">
        <v>6</v>
      </c>
      <c r="L304" s="151"/>
      <c r="M304" s="151">
        <v>1</v>
      </c>
      <c r="N304" s="149"/>
      <c r="O304" s="150">
        <v>1</v>
      </c>
      <c r="P304" s="149"/>
      <c r="Q304" s="152" t="s">
        <v>2724</v>
      </c>
      <c r="R304" s="152"/>
      <c r="S304" s="152"/>
      <c r="T304" s="152" t="s">
        <v>2712</v>
      </c>
      <c r="U304" s="152" t="s">
        <v>2720</v>
      </c>
      <c r="V304" s="153">
        <v>0.66666666666666696</v>
      </c>
      <c r="W304" s="154" t="s">
        <v>2910</v>
      </c>
      <c r="X304" s="149" t="s">
        <v>2900</v>
      </c>
    </row>
    <row r="305" spans="1:24" s="3" customFormat="1" ht="15.6" x14ac:dyDescent="0.3">
      <c r="A305" s="144" t="s">
        <v>2914</v>
      </c>
      <c r="B305" s="163" t="s">
        <v>2899</v>
      </c>
      <c r="C305" s="172" t="s">
        <v>2270</v>
      </c>
      <c r="D305" s="147" t="s">
        <v>2619</v>
      </c>
      <c r="E305" s="148" t="s">
        <v>647</v>
      </c>
      <c r="G305" s="165"/>
      <c r="H305" s="166"/>
      <c r="I305" s="165">
        <v>1</v>
      </c>
      <c r="J305" s="164" t="s">
        <v>2601</v>
      </c>
      <c r="K305" s="164">
        <v>7</v>
      </c>
      <c r="L305" s="151"/>
      <c r="M305" s="164">
        <v>1</v>
      </c>
      <c r="N305" s="165"/>
      <c r="O305" s="166"/>
      <c r="P305" s="166"/>
      <c r="Q305" s="167" t="s">
        <v>2741</v>
      </c>
      <c r="R305" s="167"/>
      <c r="S305" s="167"/>
      <c r="T305" s="167"/>
      <c r="U305" s="167" t="s">
        <v>2741</v>
      </c>
      <c r="V305" s="173">
        <v>0</v>
      </c>
      <c r="W305" s="154" t="s">
        <v>2910</v>
      </c>
      <c r="X305" s="174" t="s">
        <v>2900</v>
      </c>
    </row>
    <row r="306" spans="1:24" s="3" customFormat="1" ht="15.6" x14ac:dyDescent="0.3">
      <c r="A306" s="144" t="s">
        <v>854</v>
      </c>
      <c r="B306" s="145" t="s">
        <v>2899</v>
      </c>
      <c r="C306" s="146" t="s">
        <v>2270</v>
      </c>
      <c r="D306" s="147" t="s">
        <v>2619</v>
      </c>
      <c r="E306" s="148" t="s">
        <v>2598</v>
      </c>
      <c r="G306" s="149"/>
      <c r="H306" s="150"/>
      <c r="I306" s="149">
        <v>1</v>
      </c>
      <c r="J306" s="151" t="s">
        <v>2596</v>
      </c>
      <c r="K306" s="151">
        <v>8</v>
      </c>
      <c r="L306" s="151"/>
      <c r="M306" s="151">
        <v>1</v>
      </c>
      <c r="N306" s="149"/>
      <c r="O306" s="150"/>
      <c r="P306" s="149">
        <v>1</v>
      </c>
      <c r="Q306" s="152" t="s">
        <v>2782</v>
      </c>
      <c r="R306" s="152" t="s">
        <v>2724</v>
      </c>
      <c r="S306" s="152" t="s">
        <v>2717</v>
      </c>
      <c r="T306" s="152" t="s">
        <v>2712</v>
      </c>
      <c r="U306" s="152" t="s">
        <v>2717</v>
      </c>
      <c r="V306" s="153">
        <v>0.5</v>
      </c>
      <c r="W306" s="154" t="s">
        <v>2910</v>
      </c>
      <c r="X306" s="149" t="s">
        <v>2900</v>
      </c>
    </row>
    <row r="307" spans="1:24" s="3" customFormat="1" ht="15.6" x14ac:dyDescent="0.3">
      <c r="A307" s="144" t="s">
        <v>2915</v>
      </c>
      <c r="B307" s="145" t="s">
        <v>2899</v>
      </c>
      <c r="C307" s="146" t="s">
        <v>2270</v>
      </c>
      <c r="D307" s="147" t="s">
        <v>2619</v>
      </c>
      <c r="E307" s="148" t="s">
        <v>647</v>
      </c>
      <c r="G307" s="149"/>
      <c r="H307" s="150"/>
      <c r="I307" s="149">
        <v>1</v>
      </c>
      <c r="J307" s="151" t="s">
        <v>2614</v>
      </c>
      <c r="K307" s="151">
        <v>9</v>
      </c>
      <c r="L307" s="151"/>
      <c r="M307" s="151">
        <v>1</v>
      </c>
      <c r="N307" s="149"/>
      <c r="O307" s="150"/>
      <c r="P307" s="149"/>
      <c r="Q307" s="152" t="s">
        <v>2715</v>
      </c>
      <c r="R307" s="152" t="s">
        <v>2723</v>
      </c>
      <c r="S307" s="152" t="s">
        <v>2720</v>
      </c>
      <c r="T307" s="152"/>
      <c r="U307" s="152" t="s">
        <v>2717</v>
      </c>
      <c r="V307" s="153">
        <v>0.6</v>
      </c>
      <c r="W307" s="154" t="s">
        <v>2910</v>
      </c>
      <c r="X307" s="149" t="s">
        <v>2900</v>
      </c>
    </row>
    <row r="308" spans="1:24" s="3" customFormat="1" ht="15.6" x14ac:dyDescent="0.3">
      <c r="A308" s="144" t="s">
        <v>2916</v>
      </c>
      <c r="B308" s="145" t="s">
        <v>2899</v>
      </c>
      <c r="C308" s="146" t="s">
        <v>2270</v>
      </c>
      <c r="D308" s="147" t="s">
        <v>2619</v>
      </c>
      <c r="E308" s="148" t="s">
        <v>2661</v>
      </c>
      <c r="G308" s="149"/>
      <c r="H308" s="150"/>
      <c r="I308" s="149">
        <v>1</v>
      </c>
      <c r="J308" s="151"/>
      <c r="K308" s="151" t="s">
        <v>2905</v>
      </c>
      <c r="L308" s="151"/>
      <c r="M308" s="151">
        <v>1</v>
      </c>
      <c r="N308" s="149"/>
      <c r="O308" s="150"/>
      <c r="P308" s="149"/>
      <c r="Q308" s="152" t="s">
        <v>2712</v>
      </c>
      <c r="R308" s="152" t="s">
        <v>2712</v>
      </c>
      <c r="S308" s="152"/>
      <c r="T308" s="152"/>
      <c r="U308" s="152"/>
      <c r="V308" s="153">
        <v>1</v>
      </c>
      <c r="W308" s="154" t="s">
        <v>2910</v>
      </c>
      <c r="X308" s="149" t="s">
        <v>2900</v>
      </c>
    </row>
    <row r="309" spans="1:24" s="3" customFormat="1" ht="15.6" x14ac:dyDescent="0.3">
      <c r="A309" s="144" t="s">
        <v>2917</v>
      </c>
      <c r="B309" s="145" t="s">
        <v>2899</v>
      </c>
      <c r="C309" s="146" t="s">
        <v>2270</v>
      </c>
      <c r="D309" s="147" t="s">
        <v>2619</v>
      </c>
      <c r="E309" s="148" t="s">
        <v>66</v>
      </c>
      <c r="G309" s="149"/>
      <c r="H309" s="150"/>
      <c r="I309" s="149">
        <v>1</v>
      </c>
      <c r="J309" s="151"/>
      <c r="K309" s="151" t="s">
        <v>2905</v>
      </c>
      <c r="L309" s="151"/>
      <c r="M309" s="151">
        <v>1</v>
      </c>
      <c r="N309" s="149"/>
      <c r="O309" s="150"/>
      <c r="P309" s="149"/>
      <c r="Q309" s="152" t="s">
        <v>2735</v>
      </c>
      <c r="R309" s="152"/>
      <c r="S309" s="152"/>
      <c r="T309" s="152"/>
      <c r="U309" s="152"/>
      <c r="V309" s="153" t="s">
        <v>2736</v>
      </c>
      <c r="W309" s="154" t="s">
        <v>2910</v>
      </c>
      <c r="X309" s="149" t="s">
        <v>2900</v>
      </c>
    </row>
    <row r="310" spans="1:24" s="3" customFormat="1" ht="15.6" x14ac:dyDescent="0.3">
      <c r="A310" s="144" t="s">
        <v>2918</v>
      </c>
      <c r="B310" s="145" t="s">
        <v>2899</v>
      </c>
      <c r="C310" s="146" t="s">
        <v>2270</v>
      </c>
      <c r="D310" s="147" t="s">
        <v>2619</v>
      </c>
      <c r="E310" s="148" t="s">
        <v>2919</v>
      </c>
      <c r="G310" s="149"/>
      <c r="H310" s="150"/>
      <c r="I310" s="149">
        <v>1</v>
      </c>
      <c r="J310" s="151"/>
      <c r="K310" s="151" t="s">
        <v>2905</v>
      </c>
      <c r="L310" s="151"/>
      <c r="M310" s="151">
        <v>1</v>
      </c>
      <c r="N310" s="149"/>
      <c r="O310" s="150"/>
      <c r="P310" s="149"/>
      <c r="Q310" s="152" t="s">
        <v>2712</v>
      </c>
      <c r="R310" s="152" t="s">
        <v>2712</v>
      </c>
      <c r="S310" s="152"/>
      <c r="T310" s="152"/>
      <c r="U310" s="152"/>
      <c r="V310" s="153">
        <v>1</v>
      </c>
      <c r="W310" s="154" t="s">
        <v>2910</v>
      </c>
      <c r="X310" s="149" t="s">
        <v>2900</v>
      </c>
    </row>
    <row r="311" spans="1:24" s="3" customFormat="1" ht="15.6" x14ac:dyDescent="0.3">
      <c r="A311" s="144" t="s">
        <v>2920</v>
      </c>
      <c r="B311" s="145" t="s">
        <v>2899</v>
      </c>
      <c r="C311" s="146" t="s">
        <v>2270</v>
      </c>
      <c r="D311" s="147" t="s">
        <v>2619</v>
      </c>
      <c r="E311" s="148" t="s">
        <v>2826</v>
      </c>
      <c r="G311" s="149"/>
      <c r="H311" s="150"/>
      <c r="I311" s="149">
        <v>1</v>
      </c>
      <c r="J311" s="151"/>
      <c r="K311" s="151" t="s">
        <v>2905</v>
      </c>
      <c r="L311" s="151"/>
      <c r="M311" s="151">
        <v>1</v>
      </c>
      <c r="N311" s="149"/>
      <c r="O311" s="150"/>
      <c r="P311" s="149"/>
      <c r="Q311" s="152" t="s">
        <v>2735</v>
      </c>
      <c r="R311" s="152"/>
      <c r="S311" s="152"/>
      <c r="T311" s="152"/>
      <c r="U311" s="152"/>
      <c r="V311" s="153" t="s">
        <v>2736</v>
      </c>
      <c r="W311" s="154" t="s">
        <v>2910</v>
      </c>
      <c r="X311" s="149" t="s">
        <v>2900</v>
      </c>
    </row>
    <row r="312" spans="1:24" s="3" customFormat="1" ht="15.6" x14ac:dyDescent="0.3">
      <c r="A312" s="134" t="s">
        <v>2921</v>
      </c>
      <c r="B312" s="135" t="s">
        <v>2922</v>
      </c>
      <c r="C312" s="136" t="s">
        <v>2278</v>
      </c>
      <c r="D312" s="137" t="s">
        <v>2591</v>
      </c>
      <c r="E312" s="138" t="s">
        <v>2613</v>
      </c>
      <c r="G312" s="139"/>
      <c r="H312" s="141"/>
      <c r="I312" s="139">
        <v>1</v>
      </c>
      <c r="J312" s="140" t="s">
        <v>2599</v>
      </c>
      <c r="K312" s="140">
        <v>1</v>
      </c>
      <c r="L312" s="140"/>
      <c r="M312" s="140">
        <v>1</v>
      </c>
      <c r="N312" s="139"/>
      <c r="O312" s="141"/>
      <c r="P312" s="139"/>
      <c r="Q312" s="142" t="s">
        <v>2814</v>
      </c>
      <c r="R312" s="142" t="s">
        <v>2717</v>
      </c>
      <c r="S312" s="142" t="s">
        <v>2720</v>
      </c>
      <c r="T312" s="142" t="s">
        <v>2720</v>
      </c>
      <c r="U312" s="142" t="s">
        <v>2717</v>
      </c>
      <c r="V312" s="143">
        <v>0.33333333333333298</v>
      </c>
      <c r="W312" s="134" t="s">
        <v>2885</v>
      </c>
      <c r="X312" s="139">
        <v>111</v>
      </c>
    </row>
    <row r="313" spans="1:24" s="3" customFormat="1" ht="15.6" x14ac:dyDescent="0.3">
      <c r="A313" s="134" t="s">
        <v>2923</v>
      </c>
      <c r="B313" s="135" t="s">
        <v>2922</v>
      </c>
      <c r="C313" s="136" t="s">
        <v>2278</v>
      </c>
      <c r="D313" s="137" t="s">
        <v>2591</v>
      </c>
      <c r="E313" s="138" t="s">
        <v>2623</v>
      </c>
      <c r="G313" s="139"/>
      <c r="H313" s="141"/>
      <c r="I313" s="139">
        <v>1</v>
      </c>
      <c r="J313" s="140" t="s">
        <v>2596</v>
      </c>
      <c r="K313" s="140">
        <v>2</v>
      </c>
      <c r="L313" s="140"/>
      <c r="M313" s="140">
        <v>1</v>
      </c>
      <c r="N313" s="139"/>
      <c r="O313" s="141"/>
      <c r="P313" s="139"/>
      <c r="Q313" s="142" t="s">
        <v>2782</v>
      </c>
      <c r="R313" s="142" t="s">
        <v>2727</v>
      </c>
      <c r="S313" s="142" t="s">
        <v>2712</v>
      </c>
      <c r="T313" s="142" t="s">
        <v>2724</v>
      </c>
      <c r="U313" s="142"/>
      <c r="V313" s="143">
        <v>0.5</v>
      </c>
      <c r="W313" s="134" t="s">
        <v>2885</v>
      </c>
      <c r="X313" s="139">
        <v>111</v>
      </c>
    </row>
    <row r="314" spans="1:24" s="3" customFormat="1" ht="15.6" x14ac:dyDescent="0.3">
      <c r="A314" s="134" t="s">
        <v>837</v>
      </c>
      <c r="B314" s="135" t="s">
        <v>2922</v>
      </c>
      <c r="C314" s="136" t="s">
        <v>2278</v>
      </c>
      <c r="D314" s="137" t="s">
        <v>2591</v>
      </c>
      <c r="E314" s="138"/>
      <c r="G314" s="139"/>
      <c r="H314" s="141"/>
      <c r="I314" s="139">
        <v>1</v>
      </c>
      <c r="J314" s="140" t="s">
        <v>2609</v>
      </c>
      <c r="K314" s="140">
        <v>3</v>
      </c>
      <c r="L314" s="140" t="s">
        <v>2647</v>
      </c>
      <c r="M314" s="140">
        <v>1</v>
      </c>
      <c r="N314" s="139"/>
      <c r="O314" s="141">
        <v>1</v>
      </c>
      <c r="P314" s="139"/>
      <c r="Q314" s="142" t="s">
        <v>2801</v>
      </c>
      <c r="R314" s="142" t="s">
        <v>2717</v>
      </c>
      <c r="S314" s="142" t="s">
        <v>2717</v>
      </c>
      <c r="T314" s="142" t="s">
        <v>2727</v>
      </c>
      <c r="U314" s="142" t="s">
        <v>2720</v>
      </c>
      <c r="V314" s="143">
        <v>0.16666666666666699</v>
      </c>
      <c r="W314" s="134" t="s">
        <v>2885</v>
      </c>
      <c r="X314" s="139">
        <v>111</v>
      </c>
    </row>
    <row r="315" spans="1:24" s="3" customFormat="1" ht="15.6" x14ac:dyDescent="0.3">
      <c r="A315" s="134" t="s">
        <v>828</v>
      </c>
      <c r="B315" s="135" t="s">
        <v>2922</v>
      </c>
      <c r="C315" s="136" t="s">
        <v>2278</v>
      </c>
      <c r="D315" s="137" t="s">
        <v>2591</v>
      </c>
      <c r="E315" s="138" t="s">
        <v>2613</v>
      </c>
      <c r="G315" s="139"/>
      <c r="H315" s="141"/>
      <c r="I315" s="139">
        <v>1</v>
      </c>
      <c r="J315" s="140" t="s">
        <v>2604</v>
      </c>
      <c r="K315" s="140">
        <v>4</v>
      </c>
      <c r="L315" s="140" t="s">
        <v>2641</v>
      </c>
      <c r="M315" s="140">
        <v>1</v>
      </c>
      <c r="N315" s="139">
        <v>1</v>
      </c>
      <c r="O315" s="141">
        <v>1</v>
      </c>
      <c r="P315" s="139">
        <v>2</v>
      </c>
      <c r="Q315" s="142" t="s">
        <v>2730</v>
      </c>
      <c r="R315" s="142" t="s">
        <v>2712</v>
      </c>
      <c r="S315" s="142" t="s">
        <v>2724</v>
      </c>
      <c r="T315" s="142"/>
      <c r="U315" s="142" t="s">
        <v>2723</v>
      </c>
      <c r="V315" s="143">
        <v>0.83333333333333304</v>
      </c>
      <c r="W315" s="134" t="s">
        <v>2885</v>
      </c>
      <c r="X315" s="139">
        <v>111</v>
      </c>
    </row>
    <row r="316" spans="1:24" s="3" customFormat="1" ht="15.6" x14ac:dyDescent="0.3">
      <c r="A316" s="134" t="s">
        <v>840</v>
      </c>
      <c r="B316" s="135" t="s">
        <v>2922</v>
      </c>
      <c r="C316" s="136" t="s">
        <v>2278</v>
      </c>
      <c r="D316" s="137" t="s">
        <v>2591</v>
      </c>
      <c r="E316" s="138"/>
      <c r="G316" s="139"/>
      <c r="H316" s="141"/>
      <c r="I316" s="139">
        <v>1</v>
      </c>
      <c r="J316" s="140" t="s">
        <v>2611</v>
      </c>
      <c r="K316" s="140">
        <v>5</v>
      </c>
      <c r="L316" s="140"/>
      <c r="M316" s="140">
        <v>1</v>
      </c>
      <c r="N316" s="139"/>
      <c r="O316" s="141"/>
      <c r="P316" s="139"/>
      <c r="Q316" s="142" t="s">
        <v>2739</v>
      </c>
      <c r="R316" s="142"/>
      <c r="S316" s="142" t="s">
        <v>2712</v>
      </c>
      <c r="T316" s="142" t="s">
        <v>2727</v>
      </c>
      <c r="U316" s="142"/>
      <c r="V316" s="143">
        <v>0.33333333333333298</v>
      </c>
      <c r="W316" s="134" t="s">
        <v>2885</v>
      </c>
      <c r="X316" s="139">
        <v>111</v>
      </c>
    </row>
    <row r="317" spans="1:24" s="3" customFormat="1" ht="15.6" x14ac:dyDescent="0.3">
      <c r="A317" s="134" t="s">
        <v>2906</v>
      </c>
      <c r="B317" s="135" t="s">
        <v>2922</v>
      </c>
      <c r="C317" s="136" t="s">
        <v>2278</v>
      </c>
      <c r="D317" s="137" t="s">
        <v>2591</v>
      </c>
      <c r="E317" s="138" t="s">
        <v>2623</v>
      </c>
      <c r="G317" s="139"/>
      <c r="H317" s="141"/>
      <c r="I317" s="139">
        <v>1</v>
      </c>
      <c r="J317" s="140" t="s">
        <v>2614</v>
      </c>
      <c r="K317" s="140">
        <v>6</v>
      </c>
      <c r="L317" s="140"/>
      <c r="M317" s="140">
        <v>1</v>
      </c>
      <c r="N317" s="139"/>
      <c r="O317" s="141"/>
      <c r="P317" s="139">
        <v>1</v>
      </c>
      <c r="Q317" s="142" t="s">
        <v>2716</v>
      </c>
      <c r="R317" s="142" t="s">
        <v>2720</v>
      </c>
      <c r="S317" s="142"/>
      <c r="T317" s="142" t="s">
        <v>2723</v>
      </c>
      <c r="U317" s="142"/>
      <c r="V317" s="143">
        <v>0.75</v>
      </c>
      <c r="W317" s="134" t="s">
        <v>2885</v>
      </c>
      <c r="X317" s="139">
        <v>111</v>
      </c>
    </row>
    <row r="318" spans="1:24" s="3" customFormat="1" ht="15.6" x14ac:dyDescent="0.3">
      <c r="A318" s="134" t="s">
        <v>2924</v>
      </c>
      <c r="B318" s="135" t="s">
        <v>2922</v>
      </c>
      <c r="C318" s="136" t="s">
        <v>2278</v>
      </c>
      <c r="D318" s="137" t="s">
        <v>2591</v>
      </c>
      <c r="E318" s="138"/>
      <c r="G318" s="139"/>
      <c r="H318" s="141"/>
      <c r="I318" s="139">
        <v>1</v>
      </c>
      <c r="J318" s="140" t="s">
        <v>2583</v>
      </c>
      <c r="K318" s="140">
        <v>7</v>
      </c>
      <c r="L318" s="140"/>
      <c r="M318" s="140">
        <v>1</v>
      </c>
      <c r="N318" s="139"/>
      <c r="O318" s="141">
        <v>1</v>
      </c>
      <c r="P318" s="139"/>
      <c r="Q318" s="142" t="s">
        <v>2720</v>
      </c>
      <c r="R318" s="142" t="s">
        <v>2717</v>
      </c>
      <c r="S318" s="142"/>
      <c r="T318" s="142"/>
      <c r="U318" s="142" t="s">
        <v>2712</v>
      </c>
      <c r="V318" s="143">
        <v>0.5</v>
      </c>
      <c r="W318" s="134" t="s">
        <v>2885</v>
      </c>
      <c r="X318" s="139">
        <v>111</v>
      </c>
    </row>
    <row r="319" spans="1:24" s="3" customFormat="1" ht="15.6" x14ac:dyDescent="0.3">
      <c r="A319" s="134" t="s">
        <v>2925</v>
      </c>
      <c r="B319" s="135" t="s">
        <v>2922</v>
      </c>
      <c r="C319" s="136" t="s">
        <v>2278</v>
      </c>
      <c r="D319" s="137" t="s">
        <v>2591</v>
      </c>
      <c r="E319" s="138"/>
      <c r="G319" s="139"/>
      <c r="H319" s="141"/>
      <c r="I319" s="139">
        <v>1</v>
      </c>
      <c r="J319" s="140" t="s">
        <v>2601</v>
      </c>
      <c r="K319" s="140">
        <v>8</v>
      </c>
      <c r="L319" s="140"/>
      <c r="M319" s="140">
        <v>1</v>
      </c>
      <c r="N319" s="139"/>
      <c r="O319" s="141"/>
      <c r="P319" s="141"/>
      <c r="Q319" s="142" t="s">
        <v>2715</v>
      </c>
      <c r="R319" s="142" t="s">
        <v>2723</v>
      </c>
      <c r="S319" s="142"/>
      <c r="T319" s="142" t="s">
        <v>2720</v>
      </c>
      <c r="U319" s="142" t="s">
        <v>2717</v>
      </c>
      <c r="V319" s="143">
        <v>0.6</v>
      </c>
      <c r="W319" s="134" t="s">
        <v>2885</v>
      </c>
      <c r="X319" s="171">
        <v>111</v>
      </c>
    </row>
    <row r="320" spans="1:24" s="3" customFormat="1" ht="15.6" x14ac:dyDescent="0.3">
      <c r="A320" s="134" t="s">
        <v>2926</v>
      </c>
      <c r="B320" s="135" t="s">
        <v>2922</v>
      </c>
      <c r="C320" s="136" t="s">
        <v>2278</v>
      </c>
      <c r="D320" s="137" t="s">
        <v>2591</v>
      </c>
      <c r="E320" s="138"/>
      <c r="G320" s="139"/>
      <c r="H320" s="141"/>
      <c r="I320" s="139">
        <v>1</v>
      </c>
      <c r="J320" s="140" t="s">
        <v>2607</v>
      </c>
      <c r="K320" s="140">
        <v>9</v>
      </c>
      <c r="L320" s="140"/>
      <c r="M320" s="140">
        <v>1</v>
      </c>
      <c r="N320" s="139"/>
      <c r="O320" s="141"/>
      <c r="P320" s="141">
        <v>1</v>
      </c>
      <c r="Q320" s="142" t="s">
        <v>2750</v>
      </c>
      <c r="R320" s="142" t="s">
        <v>2723</v>
      </c>
      <c r="S320" s="142" t="s">
        <v>2723</v>
      </c>
      <c r="T320" s="142"/>
      <c r="U320" s="142" t="s">
        <v>2717</v>
      </c>
      <c r="V320" s="143">
        <v>0.8</v>
      </c>
      <c r="W320" s="134" t="s">
        <v>2885</v>
      </c>
      <c r="X320" s="171">
        <v>111</v>
      </c>
    </row>
    <row r="321" spans="1:24" s="3" customFormat="1" ht="15.6" x14ac:dyDescent="0.3">
      <c r="A321" s="134" t="s">
        <v>2927</v>
      </c>
      <c r="B321" s="135" t="s">
        <v>2922</v>
      </c>
      <c r="C321" s="136" t="s">
        <v>2278</v>
      </c>
      <c r="D321" s="137" t="s">
        <v>2591</v>
      </c>
      <c r="E321" s="138"/>
      <c r="G321" s="139"/>
      <c r="H321" s="141"/>
      <c r="I321" s="139">
        <v>1</v>
      </c>
      <c r="J321" s="140"/>
      <c r="K321" s="140" t="s">
        <v>2905</v>
      </c>
      <c r="L321" s="140"/>
      <c r="M321" s="140">
        <v>1</v>
      </c>
      <c r="N321" s="139"/>
      <c r="O321" s="141"/>
      <c r="P321" s="139"/>
      <c r="Q321" s="142" t="s">
        <v>2724</v>
      </c>
      <c r="R321" s="142" t="s">
        <v>2723</v>
      </c>
      <c r="S321" s="142"/>
      <c r="T321" s="142" t="s">
        <v>2717</v>
      </c>
      <c r="U321" s="142"/>
      <c r="V321" s="143">
        <v>0.66666666666666696</v>
      </c>
      <c r="W321" s="134" t="s">
        <v>2885</v>
      </c>
      <c r="X321" s="139">
        <v>111</v>
      </c>
    </row>
    <row r="322" spans="1:24" s="3" customFormat="1" ht="15.6" x14ac:dyDescent="0.3">
      <c r="A322" s="134" t="s">
        <v>2928</v>
      </c>
      <c r="B322" s="135" t="s">
        <v>2922</v>
      </c>
      <c r="C322" s="136" t="s">
        <v>2278</v>
      </c>
      <c r="D322" s="137" t="s">
        <v>2591</v>
      </c>
      <c r="E322" s="138"/>
      <c r="G322" s="139"/>
      <c r="H322" s="141"/>
      <c r="I322" s="139">
        <v>1</v>
      </c>
      <c r="J322" s="140"/>
      <c r="K322" s="140" t="s">
        <v>2905</v>
      </c>
      <c r="L322" s="140"/>
      <c r="M322" s="140">
        <v>1</v>
      </c>
      <c r="N322" s="139"/>
      <c r="O322" s="141"/>
      <c r="P322" s="141"/>
      <c r="Q322" s="142" t="s">
        <v>2712</v>
      </c>
      <c r="R322" s="142"/>
      <c r="S322" s="142" t="s">
        <v>2712</v>
      </c>
      <c r="T322" s="142"/>
      <c r="U322" s="142"/>
      <c r="V322" s="143">
        <v>1</v>
      </c>
      <c r="W322" s="134" t="s">
        <v>2885</v>
      </c>
      <c r="X322" s="171">
        <v>111</v>
      </c>
    </row>
    <row r="323" spans="1:24" s="3" customFormat="1" ht="15.6" x14ac:dyDescent="0.3">
      <c r="A323" s="144" t="s">
        <v>2929</v>
      </c>
      <c r="B323" s="145" t="s">
        <v>2922</v>
      </c>
      <c r="C323" s="146" t="s">
        <v>2278</v>
      </c>
      <c r="D323" s="147" t="s">
        <v>2619</v>
      </c>
      <c r="E323" s="148"/>
      <c r="G323" s="149">
        <v>1</v>
      </c>
      <c r="H323" s="150"/>
      <c r="I323" s="149"/>
      <c r="J323" s="151">
        <v>1</v>
      </c>
      <c r="K323" s="151">
        <v>1</v>
      </c>
      <c r="L323" s="151"/>
      <c r="M323" s="151">
        <v>1</v>
      </c>
      <c r="N323" s="149"/>
      <c r="O323" s="150"/>
      <c r="P323" s="149">
        <v>1</v>
      </c>
      <c r="Q323" s="152" t="s">
        <v>2764</v>
      </c>
      <c r="R323" s="152" t="s">
        <v>2720</v>
      </c>
      <c r="S323" s="152"/>
      <c r="T323" s="152" t="s">
        <v>2712</v>
      </c>
      <c r="U323" s="152" t="s">
        <v>2727</v>
      </c>
      <c r="V323" s="153">
        <v>0.4</v>
      </c>
      <c r="W323" s="154" t="s">
        <v>2910</v>
      </c>
      <c r="X323" s="149">
        <v>111</v>
      </c>
    </row>
    <row r="324" spans="1:24" s="3" customFormat="1" ht="15.6" x14ac:dyDescent="0.3">
      <c r="A324" s="144" t="s">
        <v>2911</v>
      </c>
      <c r="B324" s="145" t="s">
        <v>2922</v>
      </c>
      <c r="C324" s="146" t="s">
        <v>2278</v>
      </c>
      <c r="D324" s="147" t="s">
        <v>2619</v>
      </c>
      <c r="E324" s="148" t="s">
        <v>2657</v>
      </c>
      <c r="G324" s="149">
        <v>1</v>
      </c>
      <c r="H324" s="150"/>
      <c r="I324" s="149"/>
      <c r="J324" s="151" t="s">
        <v>2607</v>
      </c>
      <c r="K324" s="151">
        <v>2</v>
      </c>
      <c r="L324" s="151" t="s">
        <v>2930</v>
      </c>
      <c r="M324" s="151">
        <v>1</v>
      </c>
      <c r="N324" s="149"/>
      <c r="O324" s="150">
        <v>1</v>
      </c>
      <c r="P324" s="149"/>
      <c r="Q324" s="152" t="s">
        <v>2760</v>
      </c>
      <c r="R324" s="152" t="s">
        <v>2712</v>
      </c>
      <c r="S324" s="152" t="s">
        <v>2723</v>
      </c>
      <c r="T324" s="152" t="s">
        <v>2720</v>
      </c>
      <c r="U324" s="152" t="s">
        <v>2720</v>
      </c>
      <c r="V324" s="153">
        <v>0.71428571428571397</v>
      </c>
      <c r="W324" s="154" t="s">
        <v>2910</v>
      </c>
      <c r="X324" s="149">
        <v>111</v>
      </c>
    </row>
    <row r="325" spans="1:24" s="3" customFormat="1" ht="15.6" x14ac:dyDescent="0.3">
      <c r="A325" s="144" t="s">
        <v>2914</v>
      </c>
      <c r="B325" s="145" t="s">
        <v>2922</v>
      </c>
      <c r="C325" s="146" t="s">
        <v>2278</v>
      </c>
      <c r="D325" s="147" t="s">
        <v>2619</v>
      </c>
      <c r="E325" s="148" t="s">
        <v>647</v>
      </c>
      <c r="G325" s="149">
        <v>1</v>
      </c>
      <c r="H325" s="150"/>
      <c r="I325" s="149"/>
      <c r="J325" s="151" t="s">
        <v>2609</v>
      </c>
      <c r="K325" s="151">
        <v>3</v>
      </c>
      <c r="L325" s="151"/>
      <c r="M325" s="151">
        <v>1</v>
      </c>
      <c r="N325" s="149"/>
      <c r="O325" s="150">
        <v>1</v>
      </c>
      <c r="P325" s="149"/>
      <c r="Q325" s="152" t="s">
        <v>2771</v>
      </c>
      <c r="R325" s="152" t="s">
        <v>2717</v>
      </c>
      <c r="S325" s="152" t="s">
        <v>2723</v>
      </c>
      <c r="T325" s="152" t="s">
        <v>2750</v>
      </c>
      <c r="U325" s="152" t="s">
        <v>2712</v>
      </c>
      <c r="V325" s="153">
        <v>0.77777777777777801</v>
      </c>
      <c r="W325" s="154" t="s">
        <v>2910</v>
      </c>
      <c r="X325" s="149">
        <v>111</v>
      </c>
    </row>
    <row r="326" spans="1:24" s="3" customFormat="1" ht="15.6" x14ac:dyDescent="0.3">
      <c r="A326" s="144" t="s">
        <v>849</v>
      </c>
      <c r="B326" s="145" t="s">
        <v>2922</v>
      </c>
      <c r="C326" s="146" t="s">
        <v>2278</v>
      </c>
      <c r="D326" s="147" t="s">
        <v>2619</v>
      </c>
      <c r="E326" s="148" t="s">
        <v>2598</v>
      </c>
      <c r="G326" s="149">
        <v>1</v>
      </c>
      <c r="H326" s="150"/>
      <c r="I326" s="149"/>
      <c r="J326" s="151" t="s">
        <v>2601</v>
      </c>
      <c r="K326" s="151">
        <v>4</v>
      </c>
      <c r="L326" s="151"/>
      <c r="M326" s="151">
        <v>1</v>
      </c>
      <c r="N326" s="149"/>
      <c r="O326" s="150"/>
      <c r="P326" s="149">
        <v>3</v>
      </c>
      <c r="Q326" s="152" t="s">
        <v>2719</v>
      </c>
      <c r="R326" s="152" t="s">
        <v>2723</v>
      </c>
      <c r="S326" s="152" t="s">
        <v>2712</v>
      </c>
      <c r="T326" s="152" t="s">
        <v>2711</v>
      </c>
      <c r="U326" s="152" t="s">
        <v>2727</v>
      </c>
      <c r="V326" s="153">
        <v>0.75</v>
      </c>
      <c r="W326" s="154" t="s">
        <v>2910</v>
      </c>
      <c r="X326" s="149">
        <v>111</v>
      </c>
    </row>
    <row r="327" spans="1:24" s="3" customFormat="1" ht="15.6" x14ac:dyDescent="0.3">
      <c r="A327" s="144" t="s">
        <v>852</v>
      </c>
      <c r="B327" s="145" t="s">
        <v>2922</v>
      </c>
      <c r="C327" s="146" t="s">
        <v>2278</v>
      </c>
      <c r="D327" s="147" t="s">
        <v>2619</v>
      </c>
      <c r="E327" s="148" t="s">
        <v>2598</v>
      </c>
      <c r="G327" s="149">
        <v>1</v>
      </c>
      <c r="H327" s="150"/>
      <c r="I327" s="149"/>
      <c r="J327" s="151" t="s">
        <v>2583</v>
      </c>
      <c r="K327" s="151">
        <v>5</v>
      </c>
      <c r="L327" s="151" t="s">
        <v>2647</v>
      </c>
      <c r="M327" s="151">
        <v>1</v>
      </c>
      <c r="N327" s="149"/>
      <c r="O327" s="150">
        <v>1</v>
      </c>
      <c r="P327" s="149">
        <v>1</v>
      </c>
      <c r="Q327" s="152" t="s">
        <v>2728</v>
      </c>
      <c r="R327" s="152"/>
      <c r="S327" s="152"/>
      <c r="T327" s="152" t="s">
        <v>2712</v>
      </c>
      <c r="U327" s="152" t="s">
        <v>2739</v>
      </c>
      <c r="V327" s="153">
        <v>0.5</v>
      </c>
      <c r="W327" s="154" t="s">
        <v>2910</v>
      </c>
      <c r="X327" s="149">
        <v>111</v>
      </c>
    </row>
    <row r="328" spans="1:24" s="3" customFormat="1" ht="15.6" x14ac:dyDescent="0.3">
      <c r="A328" s="144" t="s">
        <v>2931</v>
      </c>
      <c r="B328" s="145" t="s">
        <v>2922</v>
      </c>
      <c r="C328" s="146" t="s">
        <v>2278</v>
      </c>
      <c r="D328" s="147" t="s">
        <v>2619</v>
      </c>
      <c r="E328" s="148"/>
      <c r="G328" s="149">
        <v>1</v>
      </c>
      <c r="H328" s="150"/>
      <c r="I328" s="149"/>
      <c r="J328" s="151" t="s">
        <v>2611</v>
      </c>
      <c r="K328" s="151">
        <v>6</v>
      </c>
      <c r="L328" s="151"/>
      <c r="M328" s="151">
        <v>1</v>
      </c>
      <c r="N328" s="149">
        <v>1</v>
      </c>
      <c r="O328" s="150">
        <v>2</v>
      </c>
      <c r="P328" s="149">
        <v>1</v>
      </c>
      <c r="Q328" s="152" t="s">
        <v>2774</v>
      </c>
      <c r="R328" s="152" t="s">
        <v>2717</v>
      </c>
      <c r="S328" s="152" t="s">
        <v>2720</v>
      </c>
      <c r="T328" s="152"/>
      <c r="U328" s="152" t="s">
        <v>2716</v>
      </c>
      <c r="V328" s="153">
        <v>0.57142857142857095</v>
      </c>
      <c r="W328" s="154" t="s">
        <v>2910</v>
      </c>
      <c r="X328" s="149">
        <v>111</v>
      </c>
    </row>
    <row r="329" spans="1:24" s="3" customFormat="1" ht="15.6" x14ac:dyDescent="0.3">
      <c r="A329" s="144" t="s">
        <v>2932</v>
      </c>
      <c r="B329" s="145" t="s">
        <v>2922</v>
      </c>
      <c r="C329" s="146" t="s">
        <v>2278</v>
      </c>
      <c r="D329" s="147" t="s">
        <v>2619</v>
      </c>
      <c r="E329" s="148"/>
      <c r="G329" s="149">
        <v>1</v>
      </c>
      <c r="H329" s="150"/>
      <c r="I329" s="149"/>
      <c r="J329" s="151" t="s">
        <v>2609</v>
      </c>
      <c r="K329" s="151">
        <v>7</v>
      </c>
      <c r="L329" s="151"/>
      <c r="M329" s="151">
        <v>1</v>
      </c>
      <c r="N329" s="149"/>
      <c r="O329" s="150">
        <v>1</v>
      </c>
      <c r="P329" s="149"/>
      <c r="Q329" s="152" t="s">
        <v>2716</v>
      </c>
      <c r="R329" s="152" t="s">
        <v>2717</v>
      </c>
      <c r="S329" s="152" t="s">
        <v>2712</v>
      </c>
      <c r="T329" s="152" t="s">
        <v>2712</v>
      </c>
      <c r="U329" s="152" t="s">
        <v>2712</v>
      </c>
      <c r="V329" s="153">
        <v>0.75</v>
      </c>
      <c r="W329" s="154" t="s">
        <v>2910</v>
      </c>
      <c r="X329" s="149">
        <v>111</v>
      </c>
    </row>
    <row r="330" spans="1:24" s="3" customFormat="1" ht="15.6" x14ac:dyDescent="0.3">
      <c r="A330" s="144" t="s">
        <v>2918</v>
      </c>
      <c r="B330" s="145" t="s">
        <v>2922</v>
      </c>
      <c r="C330" s="146" t="s">
        <v>2278</v>
      </c>
      <c r="D330" s="147" t="s">
        <v>2619</v>
      </c>
      <c r="E330" s="148" t="s">
        <v>2919</v>
      </c>
      <c r="G330" s="149">
        <v>1</v>
      </c>
      <c r="H330" s="150"/>
      <c r="I330" s="149"/>
      <c r="J330" s="151" t="s">
        <v>2599</v>
      </c>
      <c r="K330" s="151">
        <v>8</v>
      </c>
      <c r="L330" s="151"/>
      <c r="M330" s="151">
        <v>1</v>
      </c>
      <c r="N330" s="149"/>
      <c r="O330" s="150"/>
      <c r="P330" s="149">
        <v>1</v>
      </c>
      <c r="Q330" s="152" t="s">
        <v>2933</v>
      </c>
      <c r="R330" s="152" t="s">
        <v>2727</v>
      </c>
      <c r="S330" s="152" t="s">
        <v>2712</v>
      </c>
      <c r="T330" s="152" t="s">
        <v>2717</v>
      </c>
      <c r="U330" s="152" t="s">
        <v>2717</v>
      </c>
      <c r="V330" s="153">
        <v>0.2</v>
      </c>
      <c r="W330" s="154" t="s">
        <v>2910</v>
      </c>
      <c r="X330" s="149">
        <v>111</v>
      </c>
    </row>
    <row r="331" spans="1:24" s="3" customFormat="1" ht="15.6" x14ac:dyDescent="0.3">
      <c r="A331" s="144" t="s">
        <v>2934</v>
      </c>
      <c r="B331" s="145" t="s">
        <v>2922</v>
      </c>
      <c r="C331" s="146" t="s">
        <v>2278</v>
      </c>
      <c r="D331" s="147" t="s">
        <v>2619</v>
      </c>
      <c r="E331" s="148"/>
      <c r="G331" s="149">
        <v>1</v>
      </c>
      <c r="H331" s="150"/>
      <c r="I331" s="149"/>
      <c r="J331" s="151" t="s">
        <v>2604</v>
      </c>
      <c r="K331" s="151">
        <v>9</v>
      </c>
      <c r="L331" s="151"/>
      <c r="M331" s="151">
        <v>1</v>
      </c>
      <c r="N331" s="149"/>
      <c r="O331" s="150"/>
      <c r="P331" s="149">
        <v>2</v>
      </c>
      <c r="Q331" s="152" t="s">
        <v>2733</v>
      </c>
      <c r="R331" s="152" t="s">
        <v>2720</v>
      </c>
      <c r="S331" s="152"/>
      <c r="T331" s="152" t="s">
        <v>2727</v>
      </c>
      <c r="U331" s="152"/>
      <c r="V331" s="153">
        <v>0.25</v>
      </c>
      <c r="W331" s="154" t="s">
        <v>2910</v>
      </c>
      <c r="X331" s="149">
        <v>111</v>
      </c>
    </row>
    <row r="332" spans="1:24" s="3" customFormat="1" ht="15.6" x14ac:dyDescent="0.3">
      <c r="A332" s="144" t="s">
        <v>2935</v>
      </c>
      <c r="B332" s="145" t="s">
        <v>2922</v>
      </c>
      <c r="C332" s="146" t="s">
        <v>2278</v>
      </c>
      <c r="D332" s="147" t="s">
        <v>2619</v>
      </c>
      <c r="E332" s="148"/>
      <c r="G332" s="149">
        <v>1</v>
      </c>
      <c r="H332" s="150"/>
      <c r="I332" s="149"/>
      <c r="J332" s="151"/>
      <c r="K332" s="151" t="s">
        <v>2905</v>
      </c>
      <c r="L332" s="151"/>
      <c r="M332" s="151">
        <v>1</v>
      </c>
      <c r="N332" s="149"/>
      <c r="O332" s="150"/>
      <c r="P332" s="149"/>
      <c r="Q332" s="152" t="s">
        <v>2723</v>
      </c>
      <c r="R332" s="152" t="s">
        <v>2723</v>
      </c>
      <c r="S332" s="152"/>
      <c r="T332" s="152"/>
      <c r="U332" s="152"/>
      <c r="V332" s="153">
        <v>1</v>
      </c>
      <c r="W332" s="154" t="s">
        <v>2910</v>
      </c>
      <c r="X332" s="149">
        <v>111</v>
      </c>
    </row>
    <row r="333" spans="1:24" s="3" customFormat="1" ht="15.6" x14ac:dyDescent="0.3">
      <c r="A333" s="144" t="s">
        <v>856</v>
      </c>
      <c r="B333" s="145" t="s">
        <v>2922</v>
      </c>
      <c r="C333" s="146" t="s">
        <v>2278</v>
      </c>
      <c r="D333" s="147" t="s">
        <v>2619</v>
      </c>
      <c r="E333" s="148" t="s">
        <v>2598</v>
      </c>
      <c r="G333" s="149">
        <v>1</v>
      </c>
      <c r="H333" s="150"/>
      <c r="I333" s="149"/>
      <c r="J333" s="151"/>
      <c r="K333" s="151" t="s">
        <v>2905</v>
      </c>
      <c r="L333" s="151"/>
      <c r="M333" s="151">
        <v>1</v>
      </c>
      <c r="N333" s="149"/>
      <c r="O333" s="150">
        <v>1</v>
      </c>
      <c r="P333" s="149"/>
      <c r="Q333" s="152" t="s">
        <v>2723</v>
      </c>
      <c r="R333" s="152" t="s">
        <v>2712</v>
      </c>
      <c r="S333" s="152"/>
      <c r="T333" s="152"/>
      <c r="U333" s="152" t="s">
        <v>2712</v>
      </c>
      <c r="V333" s="153">
        <v>1</v>
      </c>
      <c r="W333" s="154" t="s">
        <v>2910</v>
      </c>
      <c r="X333" s="149">
        <v>111</v>
      </c>
    </row>
    <row r="334" spans="1:24" s="3" customFormat="1" ht="15.6" x14ac:dyDescent="0.3">
      <c r="A334" s="144" t="s">
        <v>2936</v>
      </c>
      <c r="B334" s="145" t="s">
        <v>2922</v>
      </c>
      <c r="C334" s="146" t="s">
        <v>2278</v>
      </c>
      <c r="D334" s="147" t="s">
        <v>2619</v>
      </c>
      <c r="E334" s="148"/>
      <c r="G334" s="149">
        <v>1</v>
      </c>
      <c r="H334" s="150"/>
      <c r="I334" s="149"/>
      <c r="J334" s="151"/>
      <c r="K334" s="151" t="s">
        <v>2905</v>
      </c>
      <c r="L334" s="151"/>
      <c r="M334" s="151">
        <v>1</v>
      </c>
      <c r="N334" s="149"/>
      <c r="O334" s="150"/>
      <c r="P334" s="149"/>
      <c r="Q334" s="152" t="s">
        <v>2720</v>
      </c>
      <c r="R334" s="152" t="s">
        <v>2717</v>
      </c>
      <c r="S334" s="152" t="s">
        <v>2712</v>
      </c>
      <c r="T334" s="152"/>
      <c r="U334" s="152"/>
      <c r="V334" s="153">
        <v>0.5</v>
      </c>
      <c r="W334" s="154" t="s">
        <v>2885</v>
      </c>
      <c r="X334" s="149">
        <v>111</v>
      </c>
    </row>
    <row r="335" spans="1:24" s="3" customFormat="1" ht="15.6" x14ac:dyDescent="0.3">
      <c r="A335" s="134" t="s">
        <v>2937</v>
      </c>
      <c r="B335" s="135" t="s">
        <v>2938</v>
      </c>
      <c r="C335" s="136" t="s">
        <v>2284</v>
      </c>
      <c r="D335" s="137" t="s">
        <v>2591</v>
      </c>
      <c r="E335" s="138" t="s">
        <v>2939</v>
      </c>
      <c r="G335" s="139">
        <v>1</v>
      </c>
      <c r="H335" s="141"/>
      <c r="I335" s="139"/>
      <c r="J335" s="140" t="s">
        <v>2611</v>
      </c>
      <c r="K335" s="140">
        <v>1</v>
      </c>
      <c r="L335" s="140"/>
      <c r="M335" s="140">
        <v>1</v>
      </c>
      <c r="N335" s="139"/>
      <c r="O335" s="141"/>
      <c r="P335" s="139">
        <v>2</v>
      </c>
      <c r="Q335" s="142" t="s">
        <v>2940</v>
      </c>
      <c r="R335" s="142" t="s">
        <v>2710</v>
      </c>
      <c r="S335" s="142" t="s">
        <v>2712</v>
      </c>
      <c r="T335" s="142" t="s">
        <v>2712</v>
      </c>
      <c r="U335" s="142"/>
      <c r="V335" s="143">
        <v>1</v>
      </c>
      <c r="W335" s="134" t="s">
        <v>2941</v>
      </c>
      <c r="X335" s="139">
        <v>1502</v>
      </c>
    </row>
    <row r="336" spans="1:24" s="3" customFormat="1" ht="15.6" x14ac:dyDescent="0.3">
      <c r="A336" s="134" t="s">
        <v>2924</v>
      </c>
      <c r="B336" s="135" t="s">
        <v>2938</v>
      </c>
      <c r="C336" s="136" t="s">
        <v>2284</v>
      </c>
      <c r="D336" s="137" t="s">
        <v>2591</v>
      </c>
      <c r="E336" s="138"/>
      <c r="G336" s="139">
        <v>1</v>
      </c>
      <c r="H336" s="141"/>
      <c r="I336" s="139"/>
      <c r="J336" s="140" t="s">
        <v>2583</v>
      </c>
      <c r="K336" s="140">
        <v>2</v>
      </c>
      <c r="L336" s="140"/>
      <c r="M336" s="140">
        <v>1</v>
      </c>
      <c r="N336" s="139"/>
      <c r="O336" s="141"/>
      <c r="P336" s="139"/>
      <c r="Q336" s="142" t="s">
        <v>2942</v>
      </c>
      <c r="R336" s="142" t="s">
        <v>2717</v>
      </c>
      <c r="S336" s="142" t="s">
        <v>2764</v>
      </c>
      <c r="T336" s="142" t="s">
        <v>2720</v>
      </c>
      <c r="U336" s="142" t="s">
        <v>2717</v>
      </c>
      <c r="V336" s="143">
        <v>0.33333333333333298</v>
      </c>
      <c r="W336" s="134" t="s">
        <v>2941</v>
      </c>
      <c r="X336" s="139">
        <v>1502</v>
      </c>
    </row>
    <row r="337" spans="1:24" s="3" customFormat="1" ht="15.6" x14ac:dyDescent="0.3">
      <c r="A337" s="134" t="s">
        <v>2943</v>
      </c>
      <c r="B337" s="135" t="s">
        <v>2938</v>
      </c>
      <c r="C337" s="136" t="s">
        <v>2284</v>
      </c>
      <c r="D337" s="137" t="s">
        <v>2591</v>
      </c>
      <c r="E337" s="138" t="s">
        <v>2908</v>
      </c>
      <c r="G337" s="139">
        <v>1</v>
      </c>
      <c r="H337" s="141"/>
      <c r="I337" s="139"/>
      <c r="J337" s="140" t="s">
        <v>2607</v>
      </c>
      <c r="K337" s="140">
        <v>3</v>
      </c>
      <c r="L337" s="140"/>
      <c r="M337" s="140">
        <v>1</v>
      </c>
      <c r="N337" s="139"/>
      <c r="O337" s="141"/>
      <c r="P337" s="139">
        <v>2</v>
      </c>
      <c r="Q337" s="142" t="s">
        <v>2716</v>
      </c>
      <c r="R337" s="142" t="s">
        <v>2717</v>
      </c>
      <c r="S337" s="142"/>
      <c r="T337" s="142" t="s">
        <v>2711</v>
      </c>
      <c r="U337" s="142"/>
      <c r="V337" s="143">
        <v>0.75</v>
      </c>
      <c r="W337" s="134" t="s">
        <v>2941</v>
      </c>
      <c r="X337" s="139">
        <v>1502</v>
      </c>
    </row>
    <row r="338" spans="1:24" s="3" customFormat="1" ht="15.6" x14ac:dyDescent="0.3">
      <c r="A338" s="134" t="s">
        <v>2944</v>
      </c>
      <c r="B338" s="135" t="s">
        <v>2938</v>
      </c>
      <c r="C338" s="136" t="s">
        <v>2284</v>
      </c>
      <c r="D338" s="137" t="s">
        <v>2591</v>
      </c>
      <c r="E338" s="138" t="s">
        <v>2763</v>
      </c>
      <c r="G338" s="139">
        <v>1</v>
      </c>
      <c r="H338" s="141"/>
      <c r="I338" s="139"/>
      <c r="J338" s="140" t="s">
        <v>2604</v>
      </c>
      <c r="K338" s="140">
        <v>4</v>
      </c>
      <c r="L338" s="140" t="s">
        <v>2641</v>
      </c>
      <c r="M338" s="140">
        <v>1</v>
      </c>
      <c r="N338" s="139"/>
      <c r="O338" s="141"/>
      <c r="P338" s="139">
        <v>2</v>
      </c>
      <c r="Q338" s="142" t="s">
        <v>2760</v>
      </c>
      <c r="R338" s="142"/>
      <c r="S338" s="142" t="s">
        <v>2723</v>
      </c>
      <c r="T338" s="142" t="s">
        <v>2711</v>
      </c>
      <c r="U338" s="142" t="s">
        <v>2727</v>
      </c>
      <c r="V338" s="143">
        <v>0.71428571428571397</v>
      </c>
      <c r="W338" s="134" t="s">
        <v>2941</v>
      </c>
      <c r="X338" s="139">
        <v>1502</v>
      </c>
    </row>
    <row r="339" spans="1:24" s="3" customFormat="1" ht="15.6" x14ac:dyDescent="0.3">
      <c r="A339" s="134" t="s">
        <v>2945</v>
      </c>
      <c r="B339" s="135" t="s">
        <v>2938</v>
      </c>
      <c r="C339" s="136" t="s">
        <v>2284</v>
      </c>
      <c r="D339" s="137" t="s">
        <v>2591</v>
      </c>
      <c r="E339" s="138" t="s">
        <v>2628</v>
      </c>
      <c r="G339" s="139">
        <v>1</v>
      </c>
      <c r="H339" s="141"/>
      <c r="I339" s="139"/>
      <c r="J339" s="140" t="s">
        <v>2614</v>
      </c>
      <c r="K339" s="140">
        <v>5</v>
      </c>
      <c r="L339" s="140"/>
      <c r="M339" s="140">
        <v>1</v>
      </c>
      <c r="N339" s="139"/>
      <c r="O339" s="141">
        <v>1</v>
      </c>
      <c r="P339" s="139"/>
      <c r="Q339" s="142" t="s">
        <v>2730</v>
      </c>
      <c r="R339" s="142" t="s">
        <v>2712</v>
      </c>
      <c r="S339" s="142"/>
      <c r="T339" s="142" t="s">
        <v>2711</v>
      </c>
      <c r="U339" s="142" t="s">
        <v>2720</v>
      </c>
      <c r="V339" s="143">
        <v>0.83333333333333304</v>
      </c>
      <c r="W339" s="134" t="s">
        <v>2941</v>
      </c>
      <c r="X339" s="139">
        <v>1502</v>
      </c>
    </row>
    <row r="340" spans="1:24" s="3" customFormat="1" ht="15.6" x14ac:dyDescent="0.3">
      <c r="A340" s="134" t="s">
        <v>2946</v>
      </c>
      <c r="B340" s="135" t="s">
        <v>2938</v>
      </c>
      <c r="C340" s="136" t="s">
        <v>2284</v>
      </c>
      <c r="D340" s="137" t="s">
        <v>2591</v>
      </c>
      <c r="E340" s="138"/>
      <c r="G340" s="139">
        <v>1</v>
      </c>
      <c r="H340" s="141"/>
      <c r="I340" s="139"/>
      <c r="J340" s="140" t="s">
        <v>2596</v>
      </c>
      <c r="K340" s="140">
        <v>6</v>
      </c>
      <c r="L340" s="140"/>
      <c r="M340" s="140">
        <v>1</v>
      </c>
      <c r="N340" s="139"/>
      <c r="O340" s="141">
        <v>1</v>
      </c>
      <c r="P340" s="139"/>
      <c r="Q340" s="142" t="s">
        <v>2801</v>
      </c>
      <c r="R340" s="142" t="s">
        <v>2727</v>
      </c>
      <c r="S340" s="142" t="s">
        <v>2717</v>
      </c>
      <c r="T340" s="142" t="s">
        <v>2727</v>
      </c>
      <c r="U340" s="142" t="s">
        <v>2712</v>
      </c>
      <c r="V340" s="143">
        <v>0.16666666666666699</v>
      </c>
      <c r="W340" s="134" t="s">
        <v>2941</v>
      </c>
      <c r="X340" s="139">
        <v>1502</v>
      </c>
    </row>
    <row r="341" spans="1:24" s="3" customFormat="1" ht="15.6" x14ac:dyDescent="0.3">
      <c r="A341" s="134" t="s">
        <v>2921</v>
      </c>
      <c r="B341" s="135" t="s">
        <v>2938</v>
      </c>
      <c r="C341" s="136" t="s">
        <v>2284</v>
      </c>
      <c r="D341" s="137" t="s">
        <v>2591</v>
      </c>
      <c r="E341" s="138" t="s">
        <v>2613</v>
      </c>
      <c r="G341" s="139">
        <v>1</v>
      </c>
      <c r="H341" s="141"/>
      <c r="I341" s="139"/>
      <c r="J341" s="140" t="s">
        <v>2599</v>
      </c>
      <c r="K341" s="140">
        <v>7</v>
      </c>
      <c r="L341" s="140" t="s">
        <v>2647</v>
      </c>
      <c r="M341" s="140">
        <v>1</v>
      </c>
      <c r="N341" s="139"/>
      <c r="O341" s="141">
        <v>2</v>
      </c>
      <c r="P341" s="139"/>
      <c r="Q341" s="142" t="s">
        <v>2715</v>
      </c>
      <c r="R341" s="142" t="s">
        <v>2712</v>
      </c>
      <c r="S341" s="142" t="s">
        <v>2717</v>
      </c>
      <c r="T341" s="142" t="s">
        <v>2717</v>
      </c>
      <c r="U341" s="142" t="s">
        <v>2723</v>
      </c>
      <c r="V341" s="143">
        <v>0.6</v>
      </c>
      <c r="W341" s="134" t="s">
        <v>2941</v>
      </c>
      <c r="X341" s="139">
        <v>1502</v>
      </c>
    </row>
    <row r="342" spans="1:24" s="3" customFormat="1" ht="15.6" x14ac:dyDescent="0.3">
      <c r="A342" s="134" t="s">
        <v>2947</v>
      </c>
      <c r="B342" s="135" t="s">
        <v>2938</v>
      </c>
      <c r="C342" s="136" t="s">
        <v>2284</v>
      </c>
      <c r="D342" s="137" t="s">
        <v>2591</v>
      </c>
      <c r="E342" s="138"/>
      <c r="G342" s="139">
        <v>1</v>
      </c>
      <c r="H342" s="141"/>
      <c r="I342" s="139"/>
      <c r="J342" s="140" t="s">
        <v>2609</v>
      </c>
      <c r="K342" s="140">
        <v>8</v>
      </c>
      <c r="L342" s="140"/>
      <c r="M342" s="140">
        <v>1</v>
      </c>
      <c r="N342" s="139"/>
      <c r="O342" s="141"/>
      <c r="P342" s="139"/>
      <c r="Q342" s="142" t="s">
        <v>2948</v>
      </c>
      <c r="R342" s="142" t="s">
        <v>2727</v>
      </c>
      <c r="S342" s="142" t="s">
        <v>2733</v>
      </c>
      <c r="T342" s="142" t="s">
        <v>2717</v>
      </c>
      <c r="U342" s="142"/>
      <c r="V342" s="143">
        <v>0.14285714285714299</v>
      </c>
      <c r="W342" s="134" t="s">
        <v>2941</v>
      </c>
      <c r="X342" s="139">
        <v>1502</v>
      </c>
    </row>
    <row r="343" spans="1:24" s="3" customFormat="1" ht="15.6" x14ac:dyDescent="0.3">
      <c r="A343" s="134" t="s">
        <v>2949</v>
      </c>
      <c r="B343" s="135" t="s">
        <v>2938</v>
      </c>
      <c r="C343" s="136" t="s">
        <v>2284</v>
      </c>
      <c r="D343" s="137" t="s">
        <v>2591</v>
      </c>
      <c r="E343" s="138"/>
      <c r="G343" s="139">
        <v>1</v>
      </c>
      <c r="H343" s="141"/>
      <c r="I343" s="139"/>
      <c r="J343" s="140" t="s">
        <v>2601</v>
      </c>
      <c r="K343" s="140">
        <v>9</v>
      </c>
      <c r="L343" s="140"/>
      <c r="M343" s="140">
        <v>1</v>
      </c>
      <c r="N343" s="139"/>
      <c r="O343" s="141"/>
      <c r="P343" s="139"/>
      <c r="Q343" s="142" t="s">
        <v>2741</v>
      </c>
      <c r="R343" s="142" t="s">
        <v>2727</v>
      </c>
      <c r="S343" s="142" t="s">
        <v>2717</v>
      </c>
      <c r="T343" s="142"/>
      <c r="U343" s="142"/>
      <c r="V343" s="143">
        <v>0</v>
      </c>
      <c r="W343" s="134" t="s">
        <v>2941</v>
      </c>
      <c r="X343" s="139">
        <v>1502</v>
      </c>
    </row>
    <row r="344" spans="1:24" s="3" customFormat="1" ht="15.6" x14ac:dyDescent="0.3">
      <c r="A344" s="134" t="s">
        <v>2950</v>
      </c>
      <c r="B344" s="135" t="s">
        <v>2938</v>
      </c>
      <c r="C344" s="136" t="s">
        <v>2284</v>
      </c>
      <c r="D344" s="137" t="s">
        <v>2591</v>
      </c>
      <c r="E344" s="138" t="s">
        <v>2951</v>
      </c>
      <c r="G344" s="139">
        <v>1</v>
      </c>
      <c r="H344" s="141"/>
      <c r="I344" s="139"/>
      <c r="J344" s="140"/>
      <c r="K344" s="140" t="s">
        <v>2905</v>
      </c>
      <c r="L344" s="140"/>
      <c r="M344" s="140">
        <v>1</v>
      </c>
      <c r="N344" s="139"/>
      <c r="O344" s="141">
        <v>1</v>
      </c>
      <c r="P344" s="139"/>
      <c r="Q344" s="142" t="s">
        <v>2720</v>
      </c>
      <c r="R344" s="142"/>
      <c r="S344" s="142"/>
      <c r="T344" s="142"/>
      <c r="U344" s="142" t="s">
        <v>2720</v>
      </c>
      <c r="V344" s="143">
        <v>0.5</v>
      </c>
      <c r="W344" s="134" t="s">
        <v>2941</v>
      </c>
      <c r="X344" s="139">
        <v>1502</v>
      </c>
    </row>
    <row r="345" spans="1:24" s="3" customFormat="1" ht="15.6" x14ac:dyDescent="0.3">
      <c r="A345" s="134" t="s">
        <v>2952</v>
      </c>
      <c r="B345" s="135" t="s">
        <v>2938</v>
      </c>
      <c r="C345" s="136" t="s">
        <v>2284</v>
      </c>
      <c r="D345" s="137" t="s">
        <v>2591</v>
      </c>
      <c r="E345" s="138" t="s">
        <v>2939</v>
      </c>
      <c r="G345" s="139">
        <v>1</v>
      </c>
      <c r="H345" s="141"/>
      <c r="I345" s="139"/>
      <c r="J345" s="140"/>
      <c r="K345" s="140" t="s">
        <v>2905</v>
      </c>
      <c r="L345" s="140"/>
      <c r="M345" s="140">
        <v>1</v>
      </c>
      <c r="N345" s="139"/>
      <c r="O345" s="141"/>
      <c r="P345" s="139"/>
      <c r="Q345" s="142" t="s">
        <v>2711</v>
      </c>
      <c r="R345" s="142" t="s">
        <v>2723</v>
      </c>
      <c r="S345" s="142"/>
      <c r="T345" s="142" t="s">
        <v>2712</v>
      </c>
      <c r="U345" s="142"/>
      <c r="V345" s="143">
        <v>1</v>
      </c>
      <c r="W345" s="134" t="s">
        <v>2941</v>
      </c>
      <c r="X345" s="139">
        <v>1502</v>
      </c>
    </row>
    <row r="346" spans="1:24" s="3" customFormat="1" ht="15.6" x14ac:dyDescent="0.3">
      <c r="A346" s="134" t="s">
        <v>2953</v>
      </c>
      <c r="B346" s="135" t="s">
        <v>2938</v>
      </c>
      <c r="C346" s="136" t="s">
        <v>2284</v>
      </c>
      <c r="D346" s="137" t="s">
        <v>2591</v>
      </c>
      <c r="E346" s="138"/>
      <c r="G346" s="139">
        <v>1</v>
      </c>
      <c r="H346" s="141"/>
      <c r="I346" s="139"/>
      <c r="J346" s="140"/>
      <c r="K346" s="140" t="s">
        <v>2905</v>
      </c>
      <c r="L346" s="140"/>
      <c r="M346" s="140">
        <v>1</v>
      </c>
      <c r="N346" s="139"/>
      <c r="O346" s="141"/>
      <c r="P346" s="139"/>
      <c r="Q346" s="142" t="s">
        <v>2735</v>
      </c>
      <c r="R346" s="142"/>
      <c r="S346" s="142"/>
      <c r="T346" s="142"/>
      <c r="U346" s="142"/>
      <c r="V346" s="143" t="s">
        <v>2736</v>
      </c>
      <c r="W346" s="134" t="s">
        <v>2941</v>
      </c>
      <c r="X346" s="139">
        <v>1502</v>
      </c>
    </row>
    <row r="347" spans="1:24" s="3" customFormat="1" ht="15.6" x14ac:dyDescent="0.3">
      <c r="A347" s="134" t="s">
        <v>2925</v>
      </c>
      <c r="B347" s="135" t="s">
        <v>2938</v>
      </c>
      <c r="C347" s="136" t="s">
        <v>2284</v>
      </c>
      <c r="D347" s="137" t="s">
        <v>2591</v>
      </c>
      <c r="E347" s="138" t="s">
        <v>2690</v>
      </c>
      <c r="G347" s="139">
        <v>1</v>
      </c>
      <c r="H347" s="141"/>
      <c r="I347" s="139"/>
      <c r="J347" s="140"/>
      <c r="K347" s="140" t="s">
        <v>2905</v>
      </c>
      <c r="L347" s="140"/>
      <c r="M347" s="140">
        <v>1</v>
      </c>
      <c r="N347" s="139"/>
      <c r="O347" s="141"/>
      <c r="P347" s="139"/>
      <c r="Q347" s="142" t="s">
        <v>2735</v>
      </c>
      <c r="R347" s="142"/>
      <c r="S347" s="142"/>
      <c r="T347" s="142"/>
      <c r="U347" s="142"/>
      <c r="V347" s="143" t="s">
        <v>2736</v>
      </c>
      <c r="W347" s="134" t="s">
        <v>2941</v>
      </c>
      <c r="X347" s="139">
        <v>1502</v>
      </c>
    </row>
    <row r="348" spans="1:24" s="3" customFormat="1" ht="15.6" x14ac:dyDescent="0.3">
      <c r="A348" s="144" t="s">
        <v>2935</v>
      </c>
      <c r="B348" s="145" t="s">
        <v>2938</v>
      </c>
      <c r="C348" s="146" t="s">
        <v>2284</v>
      </c>
      <c r="D348" s="147" t="s">
        <v>2619</v>
      </c>
      <c r="E348" s="148" t="s">
        <v>2620</v>
      </c>
      <c r="G348" s="149"/>
      <c r="H348" s="150"/>
      <c r="I348" s="149">
        <v>1</v>
      </c>
      <c r="J348" s="151" t="s">
        <v>2601</v>
      </c>
      <c r="K348" s="151">
        <v>1</v>
      </c>
      <c r="L348" s="151"/>
      <c r="M348" s="151">
        <v>1</v>
      </c>
      <c r="N348" s="149"/>
      <c r="O348" s="150">
        <v>1</v>
      </c>
      <c r="P348" s="149"/>
      <c r="Q348" s="152" t="s">
        <v>2954</v>
      </c>
      <c r="R348" s="152" t="s">
        <v>2739</v>
      </c>
      <c r="S348" s="152" t="s">
        <v>2712</v>
      </c>
      <c r="T348" s="152" t="s">
        <v>2724</v>
      </c>
      <c r="U348" s="152" t="s">
        <v>2712</v>
      </c>
      <c r="V348" s="153">
        <v>0.625</v>
      </c>
      <c r="W348" s="154" t="s">
        <v>2955</v>
      </c>
      <c r="X348" s="149">
        <v>1502</v>
      </c>
    </row>
    <row r="349" spans="1:24" s="3" customFormat="1" ht="15.6" x14ac:dyDescent="0.3">
      <c r="A349" s="144" t="s">
        <v>2956</v>
      </c>
      <c r="B349" s="145" t="s">
        <v>2938</v>
      </c>
      <c r="C349" s="146" t="s">
        <v>2284</v>
      </c>
      <c r="D349" s="147" t="s">
        <v>2619</v>
      </c>
      <c r="E349" s="148" t="s">
        <v>2957</v>
      </c>
      <c r="G349" s="149"/>
      <c r="H349" s="150"/>
      <c r="I349" s="149">
        <v>1</v>
      </c>
      <c r="J349" s="151" t="s">
        <v>2596</v>
      </c>
      <c r="K349" s="151">
        <v>2</v>
      </c>
      <c r="L349" s="151"/>
      <c r="M349" s="151">
        <v>1</v>
      </c>
      <c r="N349" s="149"/>
      <c r="O349" s="150">
        <v>1</v>
      </c>
      <c r="P349" s="149">
        <v>1</v>
      </c>
      <c r="Q349" s="152" t="s">
        <v>2716</v>
      </c>
      <c r="R349" s="152"/>
      <c r="S349" s="152" t="s">
        <v>2723</v>
      </c>
      <c r="T349" s="152" t="s">
        <v>2717</v>
      </c>
      <c r="U349" s="152" t="s">
        <v>2712</v>
      </c>
      <c r="V349" s="153">
        <v>0.75</v>
      </c>
      <c r="W349" s="154" t="s">
        <v>2955</v>
      </c>
      <c r="X349" s="149">
        <v>1502</v>
      </c>
    </row>
    <row r="350" spans="1:24" s="3" customFormat="1" ht="15.6" x14ac:dyDescent="0.3">
      <c r="A350" s="144" t="s">
        <v>2958</v>
      </c>
      <c r="B350" s="145" t="s">
        <v>2938</v>
      </c>
      <c r="C350" s="146" t="s">
        <v>2284</v>
      </c>
      <c r="D350" s="147" t="s">
        <v>2619</v>
      </c>
      <c r="E350" s="148"/>
      <c r="G350" s="149"/>
      <c r="H350" s="150"/>
      <c r="I350" s="149">
        <v>1</v>
      </c>
      <c r="J350" s="151" t="s">
        <v>2604</v>
      </c>
      <c r="K350" s="151">
        <v>3</v>
      </c>
      <c r="L350" s="151"/>
      <c r="M350" s="151">
        <v>1</v>
      </c>
      <c r="N350" s="149"/>
      <c r="O350" s="150"/>
      <c r="P350" s="149"/>
      <c r="Q350" s="152" t="s">
        <v>2959</v>
      </c>
      <c r="R350" s="152" t="s">
        <v>2727</v>
      </c>
      <c r="S350" s="152" t="s">
        <v>2712</v>
      </c>
      <c r="T350" s="152" t="s">
        <v>2741</v>
      </c>
      <c r="U350" s="152" t="s">
        <v>2727</v>
      </c>
      <c r="V350" s="153">
        <v>0.125</v>
      </c>
      <c r="W350" s="154" t="s">
        <v>2955</v>
      </c>
      <c r="X350" s="149">
        <v>1502</v>
      </c>
    </row>
    <row r="351" spans="1:24" s="3" customFormat="1" ht="15.6" x14ac:dyDescent="0.3">
      <c r="A351" s="144" t="s">
        <v>849</v>
      </c>
      <c r="B351" s="145" t="s">
        <v>2938</v>
      </c>
      <c r="C351" s="146" t="s">
        <v>2284</v>
      </c>
      <c r="D351" s="147" t="s">
        <v>2619</v>
      </c>
      <c r="E351" s="148" t="s">
        <v>2598</v>
      </c>
      <c r="G351" s="149"/>
      <c r="H351" s="150"/>
      <c r="I351" s="149">
        <v>1</v>
      </c>
      <c r="J351" s="151" t="s">
        <v>2599</v>
      </c>
      <c r="K351" s="151">
        <v>4</v>
      </c>
      <c r="L351" s="151" t="s">
        <v>2641</v>
      </c>
      <c r="M351" s="151">
        <v>1</v>
      </c>
      <c r="N351" s="149"/>
      <c r="O351" s="150">
        <v>1</v>
      </c>
      <c r="P351" s="149"/>
      <c r="Q351" s="152" t="s">
        <v>2764</v>
      </c>
      <c r="R351" s="152"/>
      <c r="S351" s="152"/>
      <c r="T351" s="152" t="s">
        <v>2712</v>
      </c>
      <c r="U351" s="152" t="s">
        <v>2733</v>
      </c>
      <c r="V351" s="153">
        <v>0.4</v>
      </c>
      <c r="W351" s="154" t="s">
        <v>2955</v>
      </c>
      <c r="X351" s="149">
        <v>1502</v>
      </c>
    </row>
    <row r="352" spans="1:24" s="3" customFormat="1" ht="15.6" x14ac:dyDescent="0.3">
      <c r="A352" s="144" t="s">
        <v>2960</v>
      </c>
      <c r="B352" s="145" t="s">
        <v>2938</v>
      </c>
      <c r="C352" s="146" t="s">
        <v>2284</v>
      </c>
      <c r="D352" s="147" t="s">
        <v>2619</v>
      </c>
      <c r="E352" s="148"/>
      <c r="G352" s="149"/>
      <c r="H352" s="150"/>
      <c r="I352" s="149">
        <v>1</v>
      </c>
      <c r="J352" s="151" t="s">
        <v>2614</v>
      </c>
      <c r="K352" s="151">
        <v>5</v>
      </c>
      <c r="L352" s="151"/>
      <c r="M352" s="151">
        <v>1</v>
      </c>
      <c r="N352" s="149"/>
      <c r="O352" s="150"/>
      <c r="P352" s="149">
        <v>1</v>
      </c>
      <c r="Q352" s="152" t="s">
        <v>2782</v>
      </c>
      <c r="R352" s="152"/>
      <c r="S352" s="152" t="s">
        <v>2728</v>
      </c>
      <c r="T352" s="152" t="s">
        <v>2720</v>
      </c>
      <c r="U352" s="152"/>
      <c r="V352" s="153">
        <v>0.5</v>
      </c>
      <c r="W352" s="154" t="s">
        <v>2955</v>
      </c>
      <c r="X352" s="149">
        <v>1502</v>
      </c>
    </row>
    <row r="353" spans="1:24" s="3" customFormat="1" ht="15.6" x14ac:dyDescent="0.3">
      <c r="A353" s="144" t="s">
        <v>874</v>
      </c>
      <c r="B353" s="145" t="s">
        <v>2938</v>
      </c>
      <c r="C353" s="146" t="s">
        <v>2284</v>
      </c>
      <c r="D353" s="147" t="s">
        <v>2619</v>
      </c>
      <c r="E353" s="148" t="s">
        <v>68</v>
      </c>
      <c r="G353" s="149"/>
      <c r="H353" s="150"/>
      <c r="I353" s="149">
        <v>1</v>
      </c>
      <c r="J353" s="151" t="s">
        <v>2611</v>
      </c>
      <c r="K353" s="151">
        <v>6</v>
      </c>
      <c r="L353" s="151"/>
      <c r="M353" s="151">
        <v>1</v>
      </c>
      <c r="N353" s="149"/>
      <c r="O353" s="150">
        <v>1</v>
      </c>
      <c r="P353" s="149">
        <v>1</v>
      </c>
      <c r="Q353" s="152" t="s">
        <v>2728</v>
      </c>
      <c r="R353" s="152" t="s">
        <v>2712</v>
      </c>
      <c r="S353" s="152" t="s">
        <v>2717</v>
      </c>
      <c r="T353" s="152" t="s">
        <v>2717</v>
      </c>
      <c r="U353" s="152" t="s">
        <v>2712</v>
      </c>
      <c r="V353" s="153">
        <v>0.5</v>
      </c>
      <c r="W353" s="154" t="s">
        <v>2955</v>
      </c>
      <c r="X353" s="149">
        <v>1502</v>
      </c>
    </row>
    <row r="354" spans="1:24" s="3" customFormat="1" ht="15.6" x14ac:dyDescent="0.3">
      <c r="A354" s="144" t="s">
        <v>2961</v>
      </c>
      <c r="B354" s="145" t="s">
        <v>2938</v>
      </c>
      <c r="C354" s="146" t="s">
        <v>2284</v>
      </c>
      <c r="D354" s="147" t="s">
        <v>2619</v>
      </c>
      <c r="E354" s="148"/>
      <c r="G354" s="149"/>
      <c r="H354" s="150"/>
      <c r="I354" s="149">
        <v>1</v>
      </c>
      <c r="J354" s="151" t="s">
        <v>2609</v>
      </c>
      <c r="K354" s="151">
        <v>7</v>
      </c>
      <c r="L354" s="151"/>
      <c r="M354" s="151">
        <v>1</v>
      </c>
      <c r="N354" s="149"/>
      <c r="O354" s="150">
        <v>2</v>
      </c>
      <c r="P354" s="149">
        <v>1</v>
      </c>
      <c r="Q354" s="152" t="s">
        <v>2794</v>
      </c>
      <c r="R354" s="152" t="s">
        <v>2712</v>
      </c>
      <c r="S354" s="152" t="s">
        <v>2723</v>
      </c>
      <c r="T354" s="152" t="s">
        <v>2712</v>
      </c>
      <c r="U354" s="152" t="s">
        <v>2723</v>
      </c>
      <c r="V354" s="153">
        <v>1</v>
      </c>
      <c r="W354" s="154" t="s">
        <v>2955</v>
      </c>
      <c r="X354" s="149">
        <v>1502</v>
      </c>
    </row>
    <row r="355" spans="1:24" s="3" customFormat="1" ht="15.6" x14ac:dyDescent="0.3">
      <c r="A355" s="144" t="s">
        <v>853</v>
      </c>
      <c r="B355" s="145" t="s">
        <v>2938</v>
      </c>
      <c r="C355" s="146" t="s">
        <v>2284</v>
      </c>
      <c r="D355" s="147" t="s">
        <v>2619</v>
      </c>
      <c r="E355" s="148" t="s">
        <v>2598</v>
      </c>
      <c r="G355" s="149"/>
      <c r="H355" s="150"/>
      <c r="I355" s="149">
        <v>1</v>
      </c>
      <c r="J355" s="151" t="s">
        <v>2607</v>
      </c>
      <c r="K355" s="151">
        <v>8</v>
      </c>
      <c r="L355" s="151"/>
      <c r="M355" s="151">
        <v>1</v>
      </c>
      <c r="N355" s="149"/>
      <c r="O355" s="150"/>
      <c r="P355" s="149">
        <v>2</v>
      </c>
      <c r="Q355" s="152" t="s">
        <v>2782</v>
      </c>
      <c r="R355" s="152" t="s">
        <v>2712</v>
      </c>
      <c r="S355" s="152" t="s">
        <v>2720</v>
      </c>
      <c r="T355" s="152" t="s">
        <v>2739</v>
      </c>
      <c r="U355" s="152"/>
      <c r="V355" s="153">
        <v>0.5</v>
      </c>
      <c r="W355" s="154" t="s">
        <v>2955</v>
      </c>
      <c r="X355" s="149">
        <v>1502</v>
      </c>
    </row>
    <row r="356" spans="1:24" s="3" customFormat="1" ht="15.6" x14ac:dyDescent="0.3">
      <c r="A356" s="144" t="s">
        <v>2962</v>
      </c>
      <c r="B356" s="145" t="s">
        <v>2938</v>
      </c>
      <c r="C356" s="146" t="s">
        <v>2284</v>
      </c>
      <c r="D356" s="147" t="s">
        <v>2619</v>
      </c>
      <c r="E356" s="148" t="s">
        <v>2655</v>
      </c>
      <c r="G356" s="149"/>
      <c r="H356" s="150"/>
      <c r="I356" s="149">
        <v>1</v>
      </c>
      <c r="J356" s="151" t="s">
        <v>2583</v>
      </c>
      <c r="K356" s="151">
        <v>9</v>
      </c>
      <c r="L356" s="151" t="s">
        <v>2647</v>
      </c>
      <c r="M356" s="151">
        <v>1</v>
      </c>
      <c r="N356" s="149"/>
      <c r="O356" s="150"/>
      <c r="P356" s="149"/>
      <c r="Q356" s="152" t="s">
        <v>2716</v>
      </c>
      <c r="R356" s="152"/>
      <c r="S356" s="152" t="s">
        <v>2724</v>
      </c>
      <c r="T356" s="152" t="s">
        <v>2712</v>
      </c>
      <c r="U356" s="152"/>
      <c r="V356" s="153">
        <v>0.75</v>
      </c>
      <c r="W356" s="154" t="s">
        <v>2955</v>
      </c>
      <c r="X356" s="149">
        <v>1502</v>
      </c>
    </row>
    <row r="357" spans="1:24" s="3" customFormat="1" ht="15.6" x14ac:dyDescent="0.3">
      <c r="A357" s="144" t="s">
        <v>2963</v>
      </c>
      <c r="B357" s="163" t="s">
        <v>2938</v>
      </c>
      <c r="C357" s="172" t="s">
        <v>2284</v>
      </c>
      <c r="D357" s="147" t="s">
        <v>2619</v>
      </c>
      <c r="E357" s="148"/>
      <c r="G357" s="165"/>
      <c r="H357" s="166"/>
      <c r="I357" s="165">
        <v>1</v>
      </c>
      <c r="J357" s="164"/>
      <c r="K357" s="164" t="s">
        <v>2905</v>
      </c>
      <c r="L357" s="151"/>
      <c r="M357" s="164">
        <v>1</v>
      </c>
      <c r="N357" s="165"/>
      <c r="O357" s="166">
        <v>1</v>
      </c>
      <c r="P357" s="166"/>
      <c r="Q357" s="167" t="s">
        <v>2739</v>
      </c>
      <c r="R357" s="167"/>
      <c r="S357" s="167" t="s">
        <v>2717</v>
      </c>
      <c r="T357" s="167"/>
      <c r="U357" s="167" t="s">
        <v>2720</v>
      </c>
      <c r="V357" s="173">
        <v>0.33333333333333298</v>
      </c>
      <c r="W357" s="154" t="s">
        <v>2955</v>
      </c>
      <c r="X357" s="174">
        <v>1502</v>
      </c>
    </row>
    <row r="358" spans="1:24" s="3" customFormat="1" ht="15.6" x14ac:dyDescent="0.3">
      <c r="A358" s="144" t="s">
        <v>2964</v>
      </c>
      <c r="B358" s="145" t="s">
        <v>2938</v>
      </c>
      <c r="C358" s="146" t="s">
        <v>2284</v>
      </c>
      <c r="D358" s="147" t="s">
        <v>2619</v>
      </c>
      <c r="E358" s="148" t="s">
        <v>2657</v>
      </c>
      <c r="G358" s="149"/>
      <c r="H358" s="150"/>
      <c r="I358" s="149">
        <v>1</v>
      </c>
      <c r="J358" s="151"/>
      <c r="K358" s="151" t="s">
        <v>2905</v>
      </c>
      <c r="L358" s="151"/>
      <c r="M358" s="151">
        <v>1</v>
      </c>
      <c r="N358" s="149"/>
      <c r="O358" s="150"/>
      <c r="P358" s="149"/>
      <c r="Q358" s="152" t="s">
        <v>2717</v>
      </c>
      <c r="R358" s="152" t="s">
        <v>2717</v>
      </c>
      <c r="S358" s="152"/>
      <c r="T358" s="152"/>
      <c r="U358" s="152"/>
      <c r="V358" s="153">
        <v>0</v>
      </c>
      <c r="W358" s="154" t="s">
        <v>2955</v>
      </c>
      <c r="X358" s="149">
        <v>1502</v>
      </c>
    </row>
    <row r="359" spans="1:24" s="3" customFormat="1" ht="15.6" x14ac:dyDescent="0.3">
      <c r="A359" s="144" t="s">
        <v>2965</v>
      </c>
      <c r="B359" s="145" t="s">
        <v>2938</v>
      </c>
      <c r="C359" s="146" t="s">
        <v>2284</v>
      </c>
      <c r="D359" s="147" t="s">
        <v>2619</v>
      </c>
      <c r="E359" s="148"/>
      <c r="G359" s="149"/>
      <c r="H359" s="150"/>
      <c r="I359" s="149">
        <v>1</v>
      </c>
      <c r="J359" s="151"/>
      <c r="K359" s="151" t="s">
        <v>2905</v>
      </c>
      <c r="L359" s="151"/>
      <c r="M359" s="151">
        <v>1</v>
      </c>
      <c r="N359" s="149"/>
      <c r="O359" s="150"/>
      <c r="P359" s="149"/>
      <c r="Q359" s="152" t="s">
        <v>2735</v>
      </c>
      <c r="R359" s="152"/>
      <c r="S359" s="152"/>
      <c r="T359" s="152"/>
      <c r="U359" s="152"/>
      <c r="V359" s="153" t="s">
        <v>2736</v>
      </c>
      <c r="W359" s="154" t="s">
        <v>2955</v>
      </c>
      <c r="X359" s="149">
        <v>1502</v>
      </c>
    </row>
    <row r="360" spans="1:24" s="3" customFormat="1" ht="15.6" x14ac:dyDescent="0.3">
      <c r="A360" s="144" t="s">
        <v>2966</v>
      </c>
      <c r="B360" s="145" t="s">
        <v>2938</v>
      </c>
      <c r="C360" s="146" t="s">
        <v>2284</v>
      </c>
      <c r="D360" s="147" t="s">
        <v>2619</v>
      </c>
      <c r="E360" s="148" t="s">
        <v>66</v>
      </c>
      <c r="G360" s="149"/>
      <c r="H360" s="150"/>
      <c r="I360" s="149">
        <v>1</v>
      </c>
      <c r="J360" s="151"/>
      <c r="K360" s="151" t="s">
        <v>2905</v>
      </c>
      <c r="L360" s="151"/>
      <c r="M360" s="151">
        <v>1</v>
      </c>
      <c r="N360" s="149"/>
      <c r="O360" s="150"/>
      <c r="P360" s="149">
        <v>1</v>
      </c>
      <c r="Q360" s="152" t="s">
        <v>2715</v>
      </c>
      <c r="R360" s="152" t="s">
        <v>2711</v>
      </c>
      <c r="S360" s="152"/>
      <c r="T360" s="152" t="s">
        <v>2717</v>
      </c>
      <c r="U360" s="152" t="s">
        <v>2717</v>
      </c>
      <c r="V360" s="153">
        <v>0.6</v>
      </c>
      <c r="W360" s="154" t="s">
        <v>2955</v>
      </c>
      <c r="X360" s="149">
        <v>1502</v>
      </c>
    </row>
    <row r="361" spans="1:24" s="3" customFormat="1" ht="15.6" x14ac:dyDescent="0.3">
      <c r="A361" s="134" t="s">
        <v>2937</v>
      </c>
      <c r="B361" s="135" t="s">
        <v>2967</v>
      </c>
      <c r="C361" s="136" t="s">
        <v>2292</v>
      </c>
      <c r="D361" s="137" t="s">
        <v>2591</v>
      </c>
      <c r="E361" s="138" t="s">
        <v>2939</v>
      </c>
      <c r="G361" s="139"/>
      <c r="H361" s="141"/>
      <c r="I361" s="139">
        <v>1</v>
      </c>
      <c r="J361" s="140" t="s">
        <v>2614</v>
      </c>
      <c r="K361" s="140">
        <v>1</v>
      </c>
      <c r="L361" s="140"/>
      <c r="M361" s="140">
        <v>1</v>
      </c>
      <c r="N361" s="139"/>
      <c r="O361" s="141">
        <v>2</v>
      </c>
      <c r="P361" s="141">
        <v>1</v>
      </c>
      <c r="Q361" s="142" t="s">
        <v>2774</v>
      </c>
      <c r="R361" s="142" t="s">
        <v>2724</v>
      </c>
      <c r="S361" s="142" t="s">
        <v>2717</v>
      </c>
      <c r="T361" s="142"/>
      <c r="U361" s="142" t="s">
        <v>2724</v>
      </c>
      <c r="V361" s="143">
        <v>0.57142857142857095</v>
      </c>
      <c r="W361" s="134" t="s">
        <v>2968</v>
      </c>
      <c r="X361" s="171" t="s">
        <v>2969</v>
      </c>
    </row>
    <row r="362" spans="1:24" s="3" customFormat="1" ht="15.6" x14ac:dyDescent="0.3">
      <c r="A362" s="134" t="s">
        <v>2970</v>
      </c>
      <c r="B362" s="135" t="s">
        <v>2967</v>
      </c>
      <c r="C362" s="136" t="s">
        <v>2292</v>
      </c>
      <c r="D362" s="137" t="s">
        <v>2591</v>
      </c>
      <c r="E362" s="138"/>
      <c r="G362" s="139"/>
      <c r="H362" s="141"/>
      <c r="I362" s="139">
        <v>1</v>
      </c>
      <c r="J362" s="140" t="s">
        <v>2607</v>
      </c>
      <c r="K362" s="140">
        <v>2</v>
      </c>
      <c r="L362" s="140"/>
      <c r="M362" s="140">
        <v>1</v>
      </c>
      <c r="N362" s="139"/>
      <c r="O362" s="141"/>
      <c r="P362" s="139">
        <v>1</v>
      </c>
      <c r="Q362" s="142" t="s">
        <v>2764</v>
      </c>
      <c r="R362" s="142"/>
      <c r="S362" s="142" t="s">
        <v>2727</v>
      </c>
      <c r="T362" s="142" t="s">
        <v>2723</v>
      </c>
      <c r="U362" s="142" t="s">
        <v>2717</v>
      </c>
      <c r="V362" s="143">
        <v>0.4</v>
      </c>
      <c r="W362" s="134" t="s">
        <v>2968</v>
      </c>
      <c r="X362" s="139" t="s">
        <v>2969</v>
      </c>
    </row>
    <row r="363" spans="1:24" s="3" customFormat="1" ht="15.6" x14ac:dyDescent="0.3">
      <c r="A363" s="134" t="s">
        <v>2971</v>
      </c>
      <c r="B363" s="135" t="s">
        <v>2967</v>
      </c>
      <c r="C363" s="136" t="s">
        <v>2292</v>
      </c>
      <c r="D363" s="137" t="s">
        <v>2591</v>
      </c>
      <c r="E363" s="138"/>
      <c r="G363" s="139"/>
      <c r="H363" s="141"/>
      <c r="I363" s="139">
        <v>1</v>
      </c>
      <c r="J363" s="140" t="s">
        <v>2601</v>
      </c>
      <c r="K363" s="140">
        <v>3</v>
      </c>
      <c r="L363" s="140"/>
      <c r="M363" s="140">
        <v>1</v>
      </c>
      <c r="N363" s="139"/>
      <c r="O363" s="141"/>
      <c r="P363" s="139">
        <v>2</v>
      </c>
      <c r="Q363" s="142" t="s">
        <v>2750</v>
      </c>
      <c r="R363" s="142"/>
      <c r="S363" s="142" t="s">
        <v>2716</v>
      </c>
      <c r="T363" s="142" t="s">
        <v>2712</v>
      </c>
      <c r="U363" s="142"/>
      <c r="V363" s="143">
        <v>0.8</v>
      </c>
      <c r="W363" s="134" t="s">
        <v>2968</v>
      </c>
      <c r="X363" s="139" t="s">
        <v>2969</v>
      </c>
    </row>
    <row r="364" spans="1:24" s="3" customFormat="1" ht="15.6" x14ac:dyDescent="0.3">
      <c r="A364" s="134" t="s">
        <v>2944</v>
      </c>
      <c r="B364" s="135" t="s">
        <v>2967</v>
      </c>
      <c r="C364" s="136" t="s">
        <v>2292</v>
      </c>
      <c r="D364" s="137" t="s">
        <v>2591</v>
      </c>
      <c r="E364" s="138" t="s">
        <v>2939</v>
      </c>
      <c r="G364" s="139"/>
      <c r="H364" s="141"/>
      <c r="I364" s="139">
        <v>1</v>
      </c>
      <c r="J364" s="140" t="s">
        <v>2604</v>
      </c>
      <c r="K364" s="140">
        <v>4</v>
      </c>
      <c r="L364" s="140" t="s">
        <v>2641</v>
      </c>
      <c r="M364" s="140">
        <v>1</v>
      </c>
      <c r="N364" s="139"/>
      <c r="O364" s="141">
        <v>1</v>
      </c>
      <c r="P364" s="139"/>
      <c r="Q364" s="142" t="s">
        <v>2730</v>
      </c>
      <c r="R364" s="142"/>
      <c r="S364" s="142" t="s">
        <v>2724</v>
      </c>
      <c r="T364" s="142" t="s">
        <v>2723</v>
      </c>
      <c r="U364" s="142" t="s">
        <v>2712</v>
      </c>
      <c r="V364" s="143">
        <v>0.83333333333333304</v>
      </c>
      <c r="W364" s="134" t="s">
        <v>2968</v>
      </c>
      <c r="X364" s="139" t="s">
        <v>2969</v>
      </c>
    </row>
    <row r="365" spans="1:24" s="3" customFormat="1" ht="15.6" x14ac:dyDescent="0.3">
      <c r="A365" s="134" t="s">
        <v>2945</v>
      </c>
      <c r="B365" s="135" t="s">
        <v>2967</v>
      </c>
      <c r="C365" s="136" t="s">
        <v>2292</v>
      </c>
      <c r="D365" s="137" t="s">
        <v>2591</v>
      </c>
      <c r="E365" s="138" t="s">
        <v>2623</v>
      </c>
      <c r="G365" s="139"/>
      <c r="H365" s="141"/>
      <c r="I365" s="139">
        <v>1</v>
      </c>
      <c r="J365" s="140" t="s">
        <v>2611</v>
      </c>
      <c r="K365" s="140">
        <v>5</v>
      </c>
      <c r="L365" s="140"/>
      <c r="M365" s="140">
        <v>1</v>
      </c>
      <c r="N365" s="139"/>
      <c r="O365" s="141"/>
      <c r="P365" s="141"/>
      <c r="Q365" s="142" t="s">
        <v>2720</v>
      </c>
      <c r="R365" s="142"/>
      <c r="S365" s="142" t="s">
        <v>2712</v>
      </c>
      <c r="T365" s="142" t="s">
        <v>2717</v>
      </c>
      <c r="U365" s="142"/>
      <c r="V365" s="143">
        <v>0.5</v>
      </c>
      <c r="W365" s="134" t="s">
        <v>2968</v>
      </c>
      <c r="X365" s="171" t="s">
        <v>2969</v>
      </c>
    </row>
    <row r="366" spans="1:24" s="3" customFormat="1" ht="15.6" x14ac:dyDescent="0.3">
      <c r="A366" s="134" t="s">
        <v>2972</v>
      </c>
      <c r="B366" s="135" t="s">
        <v>2967</v>
      </c>
      <c r="C366" s="136" t="s">
        <v>2292</v>
      </c>
      <c r="D366" s="137" t="s">
        <v>2591</v>
      </c>
      <c r="E366" s="138"/>
      <c r="G366" s="139"/>
      <c r="H366" s="141"/>
      <c r="I366" s="139">
        <v>1</v>
      </c>
      <c r="J366" s="140" t="s">
        <v>2596</v>
      </c>
      <c r="K366" s="140">
        <v>6</v>
      </c>
      <c r="L366" s="140"/>
      <c r="M366" s="140">
        <v>1</v>
      </c>
      <c r="N366" s="139"/>
      <c r="O366" s="141"/>
      <c r="P366" s="139"/>
      <c r="Q366" s="142" t="s">
        <v>2712</v>
      </c>
      <c r="R366" s="142"/>
      <c r="S366" s="142" t="s">
        <v>2712</v>
      </c>
      <c r="T366" s="142"/>
      <c r="U366" s="142"/>
      <c r="V366" s="143">
        <v>1</v>
      </c>
      <c r="W366" s="134" t="s">
        <v>2968</v>
      </c>
      <c r="X366" s="139" t="s">
        <v>2969</v>
      </c>
    </row>
    <row r="367" spans="1:24" s="3" customFormat="1" ht="15.6" x14ac:dyDescent="0.3">
      <c r="A367" s="134" t="s">
        <v>2973</v>
      </c>
      <c r="B367" s="135" t="s">
        <v>2967</v>
      </c>
      <c r="C367" s="136" t="s">
        <v>2292</v>
      </c>
      <c r="D367" s="137" t="s">
        <v>2591</v>
      </c>
      <c r="E367" s="138"/>
      <c r="G367" s="139"/>
      <c r="H367" s="141"/>
      <c r="I367" s="139">
        <v>1</v>
      </c>
      <c r="J367" s="140" t="s">
        <v>2583</v>
      </c>
      <c r="K367" s="140">
        <v>7</v>
      </c>
      <c r="L367" s="140"/>
      <c r="M367" s="140">
        <v>1</v>
      </c>
      <c r="N367" s="139"/>
      <c r="O367" s="141"/>
      <c r="P367" s="141">
        <v>1</v>
      </c>
      <c r="Q367" s="142" t="s">
        <v>2720</v>
      </c>
      <c r="R367" s="142"/>
      <c r="S367" s="142" t="s">
        <v>2712</v>
      </c>
      <c r="T367" s="142" t="s">
        <v>2717</v>
      </c>
      <c r="U367" s="142"/>
      <c r="V367" s="143">
        <v>0.5</v>
      </c>
      <c r="W367" s="134" t="s">
        <v>2968</v>
      </c>
      <c r="X367" s="171" t="s">
        <v>2969</v>
      </c>
    </row>
    <row r="368" spans="1:24" s="3" customFormat="1" ht="15.6" x14ac:dyDescent="0.3">
      <c r="A368" s="134" t="s">
        <v>2947</v>
      </c>
      <c r="B368" s="135" t="s">
        <v>2967</v>
      </c>
      <c r="C368" s="136" t="s">
        <v>2292</v>
      </c>
      <c r="D368" s="137" t="s">
        <v>2591</v>
      </c>
      <c r="E368" s="138"/>
      <c r="G368" s="139"/>
      <c r="H368" s="141"/>
      <c r="I368" s="139">
        <v>1</v>
      </c>
      <c r="J368" s="140" t="s">
        <v>2599</v>
      </c>
      <c r="K368" s="140">
        <v>8</v>
      </c>
      <c r="L368" s="140"/>
      <c r="M368" s="140">
        <v>1</v>
      </c>
      <c r="N368" s="139"/>
      <c r="O368" s="141"/>
      <c r="P368" s="139"/>
      <c r="Q368" s="142" t="s">
        <v>2720</v>
      </c>
      <c r="R368" s="142"/>
      <c r="S368" s="142"/>
      <c r="T368" s="142" t="s">
        <v>2712</v>
      </c>
      <c r="U368" s="142" t="s">
        <v>2717</v>
      </c>
      <c r="V368" s="143">
        <v>0.5</v>
      </c>
      <c r="W368" s="134" t="s">
        <v>2968</v>
      </c>
      <c r="X368" s="139" t="s">
        <v>2969</v>
      </c>
    </row>
    <row r="369" spans="1:24" s="3" customFormat="1" ht="15.6" x14ac:dyDescent="0.3">
      <c r="A369" s="134" t="s">
        <v>2974</v>
      </c>
      <c r="B369" s="135" t="s">
        <v>2967</v>
      </c>
      <c r="C369" s="136" t="s">
        <v>2292</v>
      </c>
      <c r="D369" s="137" t="s">
        <v>2591</v>
      </c>
      <c r="E369" s="138" t="s">
        <v>2623</v>
      </c>
      <c r="G369" s="139"/>
      <c r="H369" s="141"/>
      <c r="I369" s="139">
        <v>1</v>
      </c>
      <c r="J369" s="140" t="s">
        <v>2609</v>
      </c>
      <c r="K369" s="140">
        <v>9</v>
      </c>
      <c r="L369" s="140"/>
      <c r="M369" s="140">
        <v>1</v>
      </c>
      <c r="N369" s="139"/>
      <c r="O369" s="141"/>
      <c r="P369" s="141"/>
      <c r="Q369" s="142" t="s">
        <v>2727</v>
      </c>
      <c r="R369" s="142"/>
      <c r="S369" s="142"/>
      <c r="T369" s="142" t="s">
        <v>2717</v>
      </c>
      <c r="U369" s="142" t="s">
        <v>2717</v>
      </c>
      <c r="V369" s="143">
        <v>0</v>
      </c>
      <c r="W369" s="134" t="s">
        <v>2968</v>
      </c>
      <c r="X369" s="171" t="s">
        <v>2969</v>
      </c>
    </row>
    <row r="370" spans="1:24" s="3" customFormat="1" ht="15.6" x14ac:dyDescent="0.3">
      <c r="A370" s="134" t="s">
        <v>2975</v>
      </c>
      <c r="B370" s="135" t="s">
        <v>2967</v>
      </c>
      <c r="C370" s="136" t="s">
        <v>2292</v>
      </c>
      <c r="D370" s="137" t="s">
        <v>2591</v>
      </c>
      <c r="E370" s="138" t="s">
        <v>80</v>
      </c>
      <c r="G370" s="139"/>
      <c r="H370" s="141"/>
      <c r="I370" s="139">
        <v>1</v>
      </c>
      <c r="J370" s="140"/>
      <c r="K370" s="140" t="s">
        <v>2905</v>
      </c>
      <c r="L370" s="140"/>
      <c r="M370" s="140">
        <v>1</v>
      </c>
      <c r="N370" s="139"/>
      <c r="O370" s="141"/>
      <c r="P370" s="141">
        <v>1</v>
      </c>
      <c r="Q370" s="142" t="s">
        <v>2717</v>
      </c>
      <c r="R370" s="142" t="s">
        <v>2717</v>
      </c>
      <c r="S370" s="142"/>
      <c r="T370" s="142"/>
      <c r="U370" s="142"/>
      <c r="V370" s="143">
        <v>0</v>
      </c>
      <c r="W370" s="134" t="s">
        <v>2968</v>
      </c>
      <c r="X370" s="171" t="s">
        <v>2969</v>
      </c>
    </row>
    <row r="371" spans="1:24" s="3" customFormat="1" ht="15.6" x14ac:dyDescent="0.3">
      <c r="A371" s="134" t="s">
        <v>2950</v>
      </c>
      <c r="B371" s="135" t="s">
        <v>2967</v>
      </c>
      <c r="C371" s="136" t="s">
        <v>2292</v>
      </c>
      <c r="D371" s="137" t="s">
        <v>2591</v>
      </c>
      <c r="E371" s="138" t="s">
        <v>2951</v>
      </c>
      <c r="G371" s="139"/>
      <c r="H371" s="141"/>
      <c r="I371" s="139">
        <v>1</v>
      </c>
      <c r="J371" s="140"/>
      <c r="K371" s="140" t="s">
        <v>2905</v>
      </c>
      <c r="L371" s="140" t="s">
        <v>2647</v>
      </c>
      <c r="M371" s="140">
        <v>1</v>
      </c>
      <c r="N371" s="139">
        <v>1</v>
      </c>
      <c r="O371" s="141">
        <v>3</v>
      </c>
      <c r="P371" s="141">
        <v>1</v>
      </c>
      <c r="Q371" s="142" t="s">
        <v>2785</v>
      </c>
      <c r="R371" s="142"/>
      <c r="S371" s="142" t="s">
        <v>2717</v>
      </c>
      <c r="T371" s="142" t="s">
        <v>2717</v>
      </c>
      <c r="U371" s="142" t="s">
        <v>2909</v>
      </c>
      <c r="V371" s="143">
        <v>0.5</v>
      </c>
      <c r="W371" s="134" t="s">
        <v>2968</v>
      </c>
      <c r="X371" s="171" t="s">
        <v>2969</v>
      </c>
    </row>
    <row r="372" spans="1:24" s="3" customFormat="1" ht="15.6" x14ac:dyDescent="0.3">
      <c r="A372" s="134" t="s">
        <v>1353</v>
      </c>
      <c r="B372" s="135" t="s">
        <v>2967</v>
      </c>
      <c r="C372" s="136" t="s">
        <v>2292</v>
      </c>
      <c r="D372" s="137" t="s">
        <v>2591</v>
      </c>
      <c r="E372" s="138" t="s">
        <v>2939</v>
      </c>
      <c r="G372" s="139"/>
      <c r="H372" s="141"/>
      <c r="I372" s="139">
        <v>1</v>
      </c>
      <c r="J372" s="140"/>
      <c r="K372" s="140" t="s">
        <v>2905</v>
      </c>
      <c r="L372" s="140"/>
      <c r="M372" s="140">
        <v>1</v>
      </c>
      <c r="N372" s="139"/>
      <c r="O372" s="141"/>
      <c r="P372" s="141"/>
      <c r="Q372" s="142" t="s">
        <v>2712</v>
      </c>
      <c r="R372" s="142" t="s">
        <v>2712</v>
      </c>
      <c r="S372" s="142"/>
      <c r="T372" s="142"/>
      <c r="U372" s="142"/>
      <c r="V372" s="143">
        <v>1</v>
      </c>
      <c r="W372" s="134" t="s">
        <v>2968</v>
      </c>
      <c r="X372" s="171" t="s">
        <v>2969</v>
      </c>
    </row>
    <row r="373" spans="1:24" s="3" customFormat="1" ht="15.6" x14ac:dyDescent="0.3">
      <c r="A373" s="134" t="s">
        <v>2976</v>
      </c>
      <c r="B373" s="135" t="s">
        <v>2967</v>
      </c>
      <c r="C373" s="136" t="s">
        <v>2292</v>
      </c>
      <c r="D373" s="137" t="s">
        <v>2591</v>
      </c>
      <c r="E373" s="138"/>
      <c r="G373" s="139"/>
      <c r="H373" s="141"/>
      <c r="I373" s="139">
        <v>1</v>
      </c>
      <c r="J373" s="140"/>
      <c r="K373" s="140" t="s">
        <v>2905</v>
      </c>
      <c r="L373" s="140"/>
      <c r="M373" s="140">
        <v>1</v>
      </c>
      <c r="N373" s="139"/>
      <c r="O373" s="141"/>
      <c r="P373" s="141"/>
      <c r="Q373" s="142" t="s">
        <v>2735</v>
      </c>
      <c r="R373" s="142"/>
      <c r="S373" s="142"/>
      <c r="T373" s="142"/>
      <c r="U373" s="142"/>
      <c r="V373" s="143" t="s">
        <v>2736</v>
      </c>
      <c r="W373" s="134" t="s">
        <v>2968</v>
      </c>
      <c r="X373" s="171" t="s">
        <v>2969</v>
      </c>
    </row>
    <row r="374" spans="1:24" s="3" customFormat="1" ht="15.6" x14ac:dyDescent="0.3">
      <c r="A374" s="144" t="s">
        <v>2977</v>
      </c>
      <c r="B374" s="145" t="s">
        <v>2967</v>
      </c>
      <c r="C374" s="146" t="s">
        <v>2292</v>
      </c>
      <c r="D374" s="147" t="s">
        <v>2619</v>
      </c>
      <c r="E374" s="148" t="s">
        <v>2826</v>
      </c>
      <c r="G374" s="149">
        <v>1</v>
      </c>
      <c r="H374" s="150"/>
      <c r="I374" s="149"/>
      <c r="J374" s="151" t="s">
        <v>2609</v>
      </c>
      <c r="K374" s="151">
        <v>1</v>
      </c>
      <c r="L374" s="151"/>
      <c r="M374" s="151">
        <v>1</v>
      </c>
      <c r="N374" s="149"/>
      <c r="O374" s="150"/>
      <c r="P374" s="149">
        <v>2</v>
      </c>
      <c r="Q374" s="152" t="s">
        <v>2909</v>
      </c>
      <c r="R374" s="152" t="s">
        <v>2750</v>
      </c>
      <c r="S374" s="152" t="s">
        <v>2717</v>
      </c>
      <c r="T374" s="152"/>
      <c r="U374" s="152"/>
      <c r="V374" s="153">
        <v>0.66666666666666696</v>
      </c>
      <c r="W374" s="154" t="s">
        <v>2978</v>
      </c>
      <c r="X374" s="149" t="s">
        <v>2969</v>
      </c>
    </row>
    <row r="375" spans="1:24" s="3" customFormat="1" ht="15.6" x14ac:dyDescent="0.3">
      <c r="A375" s="144" t="s">
        <v>2979</v>
      </c>
      <c r="B375" s="145" t="s">
        <v>2967</v>
      </c>
      <c r="C375" s="146" t="s">
        <v>2292</v>
      </c>
      <c r="D375" s="147" t="s">
        <v>2619</v>
      </c>
      <c r="E375" s="148" t="s">
        <v>647</v>
      </c>
      <c r="G375" s="149">
        <v>1</v>
      </c>
      <c r="H375" s="150"/>
      <c r="I375" s="149"/>
      <c r="J375" s="151" t="s">
        <v>2601</v>
      </c>
      <c r="K375" s="151">
        <v>2</v>
      </c>
      <c r="L375" s="151"/>
      <c r="M375" s="151">
        <v>1</v>
      </c>
      <c r="N375" s="149"/>
      <c r="O375" s="150"/>
      <c r="P375" s="150">
        <v>2</v>
      </c>
      <c r="Q375" s="152" t="s">
        <v>2716</v>
      </c>
      <c r="R375" s="152" t="s">
        <v>2712</v>
      </c>
      <c r="S375" s="152" t="s">
        <v>2720</v>
      </c>
      <c r="T375" s="152" t="s">
        <v>2712</v>
      </c>
      <c r="U375" s="152"/>
      <c r="V375" s="153">
        <v>0.75</v>
      </c>
      <c r="W375" s="154" t="s">
        <v>2978</v>
      </c>
      <c r="X375" s="175" t="s">
        <v>2969</v>
      </c>
    </row>
    <row r="376" spans="1:24" s="3" customFormat="1" ht="15.6" x14ac:dyDescent="0.3">
      <c r="A376" s="144" t="s">
        <v>2956</v>
      </c>
      <c r="B376" s="145" t="s">
        <v>2967</v>
      </c>
      <c r="C376" s="146" t="s">
        <v>2292</v>
      </c>
      <c r="D376" s="147" t="s">
        <v>2619</v>
      </c>
      <c r="E376" s="148" t="s">
        <v>2630</v>
      </c>
      <c r="G376" s="149">
        <v>1</v>
      </c>
      <c r="H376" s="150"/>
      <c r="I376" s="149"/>
      <c r="J376" s="151" t="s">
        <v>2596</v>
      </c>
      <c r="K376" s="151">
        <v>3</v>
      </c>
      <c r="L376" s="151"/>
      <c r="M376" s="151">
        <v>1</v>
      </c>
      <c r="N376" s="149"/>
      <c r="O376" s="150"/>
      <c r="P376" s="149">
        <v>2</v>
      </c>
      <c r="Q376" s="152" t="s">
        <v>2980</v>
      </c>
      <c r="R376" s="152" t="s">
        <v>2712</v>
      </c>
      <c r="S376" s="152" t="s">
        <v>2730</v>
      </c>
      <c r="T376" s="152" t="s">
        <v>2724</v>
      </c>
      <c r="U376" s="152"/>
      <c r="V376" s="153">
        <v>0.8</v>
      </c>
      <c r="W376" s="154" t="s">
        <v>2978</v>
      </c>
      <c r="X376" s="149" t="s">
        <v>2969</v>
      </c>
    </row>
    <row r="377" spans="1:24" s="3" customFormat="1" ht="15.6" x14ac:dyDescent="0.3">
      <c r="A377" s="144" t="s">
        <v>2981</v>
      </c>
      <c r="B377" s="145" t="s">
        <v>2967</v>
      </c>
      <c r="C377" s="146" t="s">
        <v>2292</v>
      </c>
      <c r="D377" s="147" t="s">
        <v>2619</v>
      </c>
      <c r="E377" s="148" t="s">
        <v>2598</v>
      </c>
      <c r="G377" s="149">
        <v>1</v>
      </c>
      <c r="H377" s="150"/>
      <c r="I377" s="149"/>
      <c r="J377" s="151" t="s">
        <v>2611</v>
      </c>
      <c r="K377" s="151">
        <v>4</v>
      </c>
      <c r="L377" s="151" t="s">
        <v>2641</v>
      </c>
      <c r="M377" s="151">
        <v>1</v>
      </c>
      <c r="N377" s="149"/>
      <c r="O377" s="150">
        <v>3</v>
      </c>
      <c r="P377" s="149">
        <v>2</v>
      </c>
      <c r="Q377" s="152" t="s">
        <v>2982</v>
      </c>
      <c r="R377" s="152" t="s">
        <v>2712</v>
      </c>
      <c r="S377" s="152" t="s">
        <v>2720</v>
      </c>
      <c r="T377" s="152" t="s">
        <v>2728</v>
      </c>
      <c r="U377" s="152" t="s">
        <v>2716</v>
      </c>
      <c r="V377" s="153">
        <v>0.63636363636363602</v>
      </c>
      <c r="W377" s="154" t="s">
        <v>2978</v>
      </c>
      <c r="X377" s="149" t="s">
        <v>2969</v>
      </c>
    </row>
    <row r="378" spans="1:24" s="3" customFormat="1" ht="15.6" x14ac:dyDescent="0.3">
      <c r="A378" s="144" t="s">
        <v>904</v>
      </c>
      <c r="B378" s="145" t="s">
        <v>2967</v>
      </c>
      <c r="C378" s="146" t="s">
        <v>2292</v>
      </c>
      <c r="D378" s="147" t="s">
        <v>2619</v>
      </c>
      <c r="E378" s="148" t="s">
        <v>2657</v>
      </c>
      <c r="G378" s="149">
        <v>1</v>
      </c>
      <c r="H378" s="150"/>
      <c r="I378" s="149"/>
      <c r="J378" s="151" t="s">
        <v>2599</v>
      </c>
      <c r="K378" s="151">
        <v>5</v>
      </c>
      <c r="L378" s="151"/>
      <c r="M378" s="151">
        <v>1</v>
      </c>
      <c r="N378" s="149"/>
      <c r="O378" s="150">
        <v>1</v>
      </c>
      <c r="P378" s="149"/>
      <c r="Q378" s="152" t="s">
        <v>2728</v>
      </c>
      <c r="R378" s="152" t="s">
        <v>2712</v>
      </c>
      <c r="S378" s="152"/>
      <c r="T378" s="152" t="s">
        <v>2717</v>
      </c>
      <c r="U378" s="152" t="s">
        <v>2720</v>
      </c>
      <c r="V378" s="153">
        <v>0.5</v>
      </c>
      <c r="W378" s="154" t="s">
        <v>2978</v>
      </c>
      <c r="X378" s="149" t="s">
        <v>2969</v>
      </c>
    </row>
    <row r="379" spans="1:24" s="3" customFormat="1" ht="15.6" x14ac:dyDescent="0.3">
      <c r="A379" s="144" t="s">
        <v>853</v>
      </c>
      <c r="B379" s="145" t="s">
        <v>2967</v>
      </c>
      <c r="C379" s="146" t="s">
        <v>2292</v>
      </c>
      <c r="D379" s="147" t="s">
        <v>2619</v>
      </c>
      <c r="E379" s="148" t="s">
        <v>2598</v>
      </c>
      <c r="G379" s="149">
        <v>1</v>
      </c>
      <c r="H379" s="150"/>
      <c r="I379" s="149"/>
      <c r="J379" s="151" t="s">
        <v>2604</v>
      </c>
      <c r="K379" s="151">
        <v>6</v>
      </c>
      <c r="L379" s="151"/>
      <c r="M379" s="151">
        <v>1</v>
      </c>
      <c r="N379" s="149"/>
      <c r="O379" s="150">
        <v>2</v>
      </c>
      <c r="P379" s="149"/>
      <c r="Q379" s="152" t="s">
        <v>2787</v>
      </c>
      <c r="R379" s="152"/>
      <c r="S379" s="152" t="s">
        <v>2723</v>
      </c>
      <c r="T379" s="152" t="s">
        <v>2723</v>
      </c>
      <c r="U379" s="152" t="s">
        <v>2724</v>
      </c>
      <c r="V379" s="153">
        <v>0.85714285714285698</v>
      </c>
      <c r="W379" s="154" t="s">
        <v>2978</v>
      </c>
      <c r="X379" s="149" t="s">
        <v>2969</v>
      </c>
    </row>
    <row r="380" spans="1:24" s="3" customFormat="1" ht="15.6" x14ac:dyDescent="0.3">
      <c r="A380" s="144" t="s">
        <v>888</v>
      </c>
      <c r="B380" s="145" t="s">
        <v>2967</v>
      </c>
      <c r="C380" s="146" t="s">
        <v>2292</v>
      </c>
      <c r="D380" s="147" t="s">
        <v>2619</v>
      </c>
      <c r="E380" s="148" t="s">
        <v>2592</v>
      </c>
      <c r="G380" s="149">
        <v>1</v>
      </c>
      <c r="H380" s="150"/>
      <c r="I380" s="149"/>
      <c r="J380" s="151" t="s">
        <v>2607</v>
      </c>
      <c r="K380" s="151">
        <v>7</v>
      </c>
      <c r="L380" s="151"/>
      <c r="M380" s="151">
        <v>1</v>
      </c>
      <c r="N380" s="149"/>
      <c r="O380" s="150">
        <v>1</v>
      </c>
      <c r="P380" s="149"/>
      <c r="Q380" s="152" t="s">
        <v>2785</v>
      </c>
      <c r="R380" s="152"/>
      <c r="S380" s="152"/>
      <c r="T380" s="152" t="s">
        <v>2716</v>
      </c>
      <c r="U380" s="152" t="s">
        <v>2733</v>
      </c>
      <c r="V380" s="153">
        <v>0.5</v>
      </c>
      <c r="W380" s="154" t="s">
        <v>2978</v>
      </c>
      <c r="X380" s="149" t="s">
        <v>2969</v>
      </c>
    </row>
    <row r="381" spans="1:24" s="3" customFormat="1" ht="15.6" x14ac:dyDescent="0.3">
      <c r="A381" s="144" t="s">
        <v>858</v>
      </c>
      <c r="B381" s="145" t="s">
        <v>2967</v>
      </c>
      <c r="C381" s="146" t="s">
        <v>2292</v>
      </c>
      <c r="D381" s="147" t="s">
        <v>2619</v>
      </c>
      <c r="E381" s="148" t="s">
        <v>2598</v>
      </c>
      <c r="G381" s="149">
        <v>1</v>
      </c>
      <c r="H381" s="150"/>
      <c r="I381" s="149"/>
      <c r="J381" s="151" t="s">
        <v>2611</v>
      </c>
      <c r="K381" s="151">
        <v>8</v>
      </c>
      <c r="L381" s="151"/>
      <c r="M381" s="151">
        <v>1</v>
      </c>
      <c r="N381" s="149"/>
      <c r="O381" s="150"/>
      <c r="P381" s="149"/>
      <c r="Q381" s="152" t="s">
        <v>2741</v>
      </c>
      <c r="R381" s="152" t="s">
        <v>2717</v>
      </c>
      <c r="S381" s="152"/>
      <c r="T381" s="152"/>
      <c r="U381" s="152" t="s">
        <v>2727</v>
      </c>
      <c r="V381" s="153">
        <v>0</v>
      </c>
      <c r="W381" s="154" t="s">
        <v>2978</v>
      </c>
      <c r="X381" s="149" t="s">
        <v>2969</v>
      </c>
    </row>
    <row r="382" spans="1:24" s="3" customFormat="1" ht="15.6" x14ac:dyDescent="0.3">
      <c r="A382" s="144" t="s">
        <v>908</v>
      </c>
      <c r="B382" s="145" t="s">
        <v>2967</v>
      </c>
      <c r="C382" s="146" t="s">
        <v>2292</v>
      </c>
      <c r="D382" s="147" t="s">
        <v>2619</v>
      </c>
      <c r="E382" s="148" t="s">
        <v>2657</v>
      </c>
      <c r="G382" s="149">
        <v>1</v>
      </c>
      <c r="H382" s="150"/>
      <c r="I382" s="149"/>
      <c r="J382" s="151" t="s">
        <v>2583</v>
      </c>
      <c r="K382" s="151">
        <v>9</v>
      </c>
      <c r="L382" s="151" t="s">
        <v>2647</v>
      </c>
      <c r="M382" s="151">
        <v>1</v>
      </c>
      <c r="N382" s="149"/>
      <c r="O382" s="150"/>
      <c r="P382" s="149"/>
      <c r="Q382" s="152" t="s">
        <v>2724</v>
      </c>
      <c r="R382" s="152" t="s">
        <v>2724</v>
      </c>
      <c r="S382" s="152"/>
      <c r="T382" s="152"/>
      <c r="U382" s="152"/>
      <c r="V382" s="153">
        <v>0.66666666666666696</v>
      </c>
      <c r="W382" s="154" t="s">
        <v>2978</v>
      </c>
      <c r="X382" s="149" t="s">
        <v>2969</v>
      </c>
    </row>
    <row r="383" spans="1:24" s="3" customFormat="1" ht="15.6" x14ac:dyDescent="0.3">
      <c r="A383" s="144" t="s">
        <v>2983</v>
      </c>
      <c r="B383" s="145" t="s">
        <v>2967</v>
      </c>
      <c r="C383" s="146" t="s">
        <v>2292</v>
      </c>
      <c r="D383" s="147" t="s">
        <v>2619</v>
      </c>
      <c r="E383" s="148" t="s">
        <v>66</v>
      </c>
      <c r="G383" s="149">
        <v>1</v>
      </c>
      <c r="H383" s="150"/>
      <c r="I383" s="149"/>
      <c r="J383" s="151"/>
      <c r="K383" s="151" t="s">
        <v>2905</v>
      </c>
      <c r="L383" s="151"/>
      <c r="M383" s="151">
        <v>1</v>
      </c>
      <c r="N383" s="149"/>
      <c r="O383" s="150"/>
      <c r="P383" s="149"/>
      <c r="Q383" s="152" t="s">
        <v>2727</v>
      </c>
      <c r="R383" s="152" t="s">
        <v>2717</v>
      </c>
      <c r="S383" s="152"/>
      <c r="T383" s="152"/>
      <c r="U383" s="152" t="s">
        <v>2717</v>
      </c>
      <c r="V383" s="153">
        <v>0</v>
      </c>
      <c r="W383" s="154" t="s">
        <v>2978</v>
      </c>
      <c r="X383" s="149" t="s">
        <v>2969</v>
      </c>
    </row>
    <row r="384" spans="1:24" s="3" customFormat="1" ht="15.6" x14ac:dyDescent="0.3">
      <c r="A384" s="144" t="s">
        <v>2984</v>
      </c>
      <c r="B384" s="163" t="s">
        <v>2967</v>
      </c>
      <c r="C384" s="172" t="s">
        <v>2292</v>
      </c>
      <c r="D384" s="147" t="s">
        <v>2619</v>
      </c>
      <c r="E384" s="148" t="s">
        <v>2655</v>
      </c>
      <c r="G384" s="165">
        <v>1</v>
      </c>
      <c r="H384" s="166"/>
      <c r="I384" s="165"/>
      <c r="J384" s="164"/>
      <c r="K384" s="164" t="s">
        <v>2905</v>
      </c>
      <c r="L384" s="151"/>
      <c r="M384" s="164">
        <v>1</v>
      </c>
      <c r="N384" s="165"/>
      <c r="O384" s="166"/>
      <c r="P384" s="166"/>
      <c r="Q384" s="167" t="s">
        <v>2735</v>
      </c>
      <c r="R384" s="167"/>
      <c r="S384" s="167"/>
      <c r="T384" s="167"/>
      <c r="U384" s="167"/>
      <c r="V384" s="173" t="s">
        <v>2736</v>
      </c>
      <c r="W384" s="154" t="s">
        <v>2978</v>
      </c>
      <c r="X384" s="174" t="s">
        <v>2969</v>
      </c>
    </row>
    <row r="385" spans="1:24" s="3" customFormat="1" ht="15.6" x14ac:dyDescent="0.3">
      <c r="A385" s="144" t="s">
        <v>902</v>
      </c>
      <c r="B385" s="145" t="s">
        <v>2967</v>
      </c>
      <c r="C385" s="146" t="s">
        <v>2292</v>
      </c>
      <c r="D385" s="147" t="s">
        <v>2619</v>
      </c>
      <c r="E385" s="148" t="s">
        <v>2620</v>
      </c>
      <c r="G385" s="149">
        <v>1</v>
      </c>
      <c r="H385" s="150"/>
      <c r="I385" s="149"/>
      <c r="J385" s="151"/>
      <c r="K385" s="151" t="s">
        <v>2905</v>
      </c>
      <c r="L385" s="151"/>
      <c r="M385" s="151">
        <v>1</v>
      </c>
      <c r="N385" s="149"/>
      <c r="O385" s="150"/>
      <c r="P385" s="149"/>
      <c r="Q385" s="152" t="s">
        <v>2735</v>
      </c>
      <c r="R385" s="167"/>
      <c r="S385" s="167"/>
      <c r="T385" s="167"/>
      <c r="U385" s="167"/>
      <c r="V385" s="173" t="s">
        <v>2736</v>
      </c>
      <c r="W385" s="154" t="s">
        <v>2978</v>
      </c>
      <c r="X385" s="149" t="s">
        <v>2969</v>
      </c>
    </row>
    <row r="386" spans="1:24" s="3" customFormat="1" ht="15.6" x14ac:dyDescent="0.3">
      <c r="A386" s="144" t="s">
        <v>2985</v>
      </c>
      <c r="B386" s="145" t="s">
        <v>2967</v>
      </c>
      <c r="C386" s="146" t="s">
        <v>2292</v>
      </c>
      <c r="D386" s="147" t="s">
        <v>2619</v>
      </c>
      <c r="E386" s="148"/>
      <c r="G386" s="149">
        <v>1</v>
      </c>
      <c r="H386" s="150"/>
      <c r="I386" s="149"/>
      <c r="J386" s="151"/>
      <c r="K386" s="151" t="s">
        <v>2905</v>
      </c>
      <c r="L386" s="151"/>
      <c r="M386" s="151">
        <v>1</v>
      </c>
      <c r="N386" s="149"/>
      <c r="O386" s="150"/>
      <c r="P386" s="149"/>
      <c r="Q386" s="152" t="s">
        <v>2712</v>
      </c>
      <c r="R386" s="152" t="s">
        <v>2712</v>
      </c>
      <c r="S386" s="152"/>
      <c r="T386" s="152"/>
      <c r="U386" s="152"/>
      <c r="V386" s="153">
        <v>1</v>
      </c>
      <c r="W386" s="154" t="s">
        <v>2978</v>
      </c>
      <c r="X386" s="149" t="s">
        <v>2969</v>
      </c>
    </row>
    <row r="387" spans="1:24" s="3" customFormat="1" ht="15.6" x14ac:dyDescent="0.3">
      <c r="A387" s="134" t="s">
        <v>2986</v>
      </c>
      <c r="B387" s="135" t="s">
        <v>2987</v>
      </c>
      <c r="C387" s="136" t="s">
        <v>2299</v>
      </c>
      <c r="D387" s="137" t="s">
        <v>2591</v>
      </c>
      <c r="E387" s="138" t="s">
        <v>2988</v>
      </c>
      <c r="G387" s="139"/>
      <c r="H387" s="141"/>
      <c r="I387" s="139">
        <v>1</v>
      </c>
      <c r="J387" s="140" t="s">
        <v>2614</v>
      </c>
      <c r="K387" s="140">
        <v>1</v>
      </c>
      <c r="L387" s="140"/>
      <c r="M387" s="140">
        <v>1</v>
      </c>
      <c r="N387" s="139"/>
      <c r="O387" s="141"/>
      <c r="P387" s="141">
        <v>2</v>
      </c>
      <c r="Q387" s="142" t="s">
        <v>2728</v>
      </c>
      <c r="R387" s="142" t="s">
        <v>2724</v>
      </c>
      <c r="S387" s="142" t="s">
        <v>2717</v>
      </c>
      <c r="T387" s="142"/>
      <c r="U387" s="142"/>
      <c r="V387" s="143">
        <v>0.5</v>
      </c>
      <c r="W387" s="134" t="s">
        <v>2989</v>
      </c>
      <c r="X387" s="171" t="s">
        <v>2990</v>
      </c>
    </row>
    <row r="388" spans="1:24" s="3" customFormat="1" ht="15.6" x14ac:dyDescent="0.3">
      <c r="A388" s="134" t="s">
        <v>2991</v>
      </c>
      <c r="B388" s="135" t="s">
        <v>2987</v>
      </c>
      <c r="C388" s="136" t="s">
        <v>2299</v>
      </c>
      <c r="D388" s="137" t="s">
        <v>2591</v>
      </c>
      <c r="E388" s="138" t="s">
        <v>2939</v>
      </c>
      <c r="G388" s="139"/>
      <c r="H388" s="141"/>
      <c r="I388" s="139">
        <v>1</v>
      </c>
      <c r="J388" s="140" t="s">
        <v>2596</v>
      </c>
      <c r="K388" s="140">
        <v>2</v>
      </c>
      <c r="L388" s="140"/>
      <c r="M388" s="140">
        <v>1</v>
      </c>
      <c r="N388" s="139"/>
      <c r="O388" s="141"/>
      <c r="P388" s="141"/>
      <c r="Q388" s="142" t="s">
        <v>2730</v>
      </c>
      <c r="R388" s="142" t="s">
        <v>2712</v>
      </c>
      <c r="S388" s="142" t="s">
        <v>2757</v>
      </c>
      <c r="T388" s="142"/>
      <c r="U388" s="142" t="s">
        <v>2717</v>
      </c>
      <c r="V388" s="143">
        <v>0.83333333333333304</v>
      </c>
      <c r="W388" s="134" t="s">
        <v>2989</v>
      </c>
      <c r="X388" s="171" t="s">
        <v>2990</v>
      </c>
    </row>
    <row r="389" spans="1:24" s="3" customFormat="1" ht="15.6" x14ac:dyDescent="0.3">
      <c r="A389" s="134" t="s">
        <v>2992</v>
      </c>
      <c r="B389" s="135" t="s">
        <v>2987</v>
      </c>
      <c r="C389" s="136" t="s">
        <v>2299</v>
      </c>
      <c r="D389" s="137" t="s">
        <v>2591</v>
      </c>
      <c r="E389" s="138" t="s">
        <v>2939</v>
      </c>
      <c r="G389" s="139"/>
      <c r="H389" s="141"/>
      <c r="I389" s="139">
        <v>1</v>
      </c>
      <c r="J389" s="140" t="s">
        <v>2583</v>
      </c>
      <c r="K389" s="140">
        <v>3</v>
      </c>
      <c r="L389" s="140" t="s">
        <v>2641</v>
      </c>
      <c r="M389" s="140">
        <v>1</v>
      </c>
      <c r="N389" s="139"/>
      <c r="O389" s="141"/>
      <c r="P389" s="141"/>
      <c r="Q389" s="142" t="s">
        <v>2710</v>
      </c>
      <c r="R389" s="142"/>
      <c r="S389" s="142" t="s">
        <v>2723</v>
      </c>
      <c r="T389" s="142" t="s">
        <v>2711</v>
      </c>
      <c r="U389" s="142"/>
      <c r="V389" s="143">
        <v>1</v>
      </c>
      <c r="W389" s="134" t="s">
        <v>2989</v>
      </c>
      <c r="X389" s="171" t="s">
        <v>2990</v>
      </c>
    </row>
    <row r="390" spans="1:24" s="3" customFormat="1" ht="15.6" x14ac:dyDescent="0.3">
      <c r="A390" s="134" t="s">
        <v>845</v>
      </c>
      <c r="B390" s="135" t="s">
        <v>2987</v>
      </c>
      <c r="C390" s="136" t="s">
        <v>2299</v>
      </c>
      <c r="D390" s="137" t="s">
        <v>2591</v>
      </c>
      <c r="E390" s="138" t="s">
        <v>2613</v>
      </c>
      <c r="G390" s="139"/>
      <c r="H390" s="141"/>
      <c r="I390" s="139">
        <v>1</v>
      </c>
      <c r="J390" s="140" t="s">
        <v>2599</v>
      </c>
      <c r="K390" s="140">
        <v>4</v>
      </c>
      <c r="L390" s="140"/>
      <c r="M390" s="140">
        <v>1</v>
      </c>
      <c r="N390" s="139"/>
      <c r="O390" s="141">
        <v>1</v>
      </c>
      <c r="P390" s="141"/>
      <c r="Q390" s="142" t="s">
        <v>2954</v>
      </c>
      <c r="R390" s="142"/>
      <c r="S390" s="142" t="s">
        <v>2712</v>
      </c>
      <c r="T390" s="142" t="s">
        <v>2711</v>
      </c>
      <c r="U390" s="142" t="s">
        <v>2733</v>
      </c>
      <c r="V390" s="143">
        <v>0.625</v>
      </c>
      <c r="W390" s="134" t="s">
        <v>2989</v>
      </c>
      <c r="X390" s="171" t="s">
        <v>2990</v>
      </c>
    </row>
    <row r="391" spans="1:24" s="3" customFormat="1" ht="15.6" x14ac:dyDescent="0.3">
      <c r="A391" s="134" t="s">
        <v>2974</v>
      </c>
      <c r="B391" s="135" t="s">
        <v>2987</v>
      </c>
      <c r="C391" s="136" t="s">
        <v>2299</v>
      </c>
      <c r="D391" s="137" t="s">
        <v>2591</v>
      </c>
      <c r="E391" s="138" t="s">
        <v>2623</v>
      </c>
      <c r="G391" s="139"/>
      <c r="H391" s="141"/>
      <c r="I391" s="139">
        <v>1</v>
      </c>
      <c r="J391" s="140" t="s">
        <v>2609</v>
      </c>
      <c r="K391" s="140">
        <v>5</v>
      </c>
      <c r="L391" s="140"/>
      <c r="M391" s="140">
        <v>1</v>
      </c>
      <c r="N391" s="139"/>
      <c r="O391" s="141">
        <v>1</v>
      </c>
      <c r="P391" s="141"/>
      <c r="Q391" s="142" t="s">
        <v>2724</v>
      </c>
      <c r="R391" s="142" t="s">
        <v>2717</v>
      </c>
      <c r="S391" s="142"/>
      <c r="T391" s="142" t="s">
        <v>2712</v>
      </c>
      <c r="U391" s="142" t="s">
        <v>2712</v>
      </c>
      <c r="V391" s="143">
        <v>0.66666666666666696</v>
      </c>
      <c r="W391" s="134" t="s">
        <v>2989</v>
      </c>
      <c r="X391" s="171" t="s">
        <v>2990</v>
      </c>
    </row>
    <row r="392" spans="1:24" s="3" customFormat="1" ht="15.6" x14ac:dyDescent="0.3">
      <c r="A392" s="134" t="s">
        <v>2993</v>
      </c>
      <c r="B392" s="135" t="s">
        <v>2987</v>
      </c>
      <c r="C392" s="136" t="s">
        <v>2299</v>
      </c>
      <c r="D392" s="137" t="s">
        <v>2591</v>
      </c>
      <c r="E392" s="138" t="s">
        <v>2623</v>
      </c>
      <c r="G392" s="139"/>
      <c r="H392" s="141"/>
      <c r="I392" s="139">
        <v>1</v>
      </c>
      <c r="J392" s="140" t="s">
        <v>2604</v>
      </c>
      <c r="K392" s="140">
        <v>6</v>
      </c>
      <c r="L392" s="140" t="s">
        <v>2647</v>
      </c>
      <c r="M392" s="140">
        <v>1</v>
      </c>
      <c r="N392" s="139"/>
      <c r="O392" s="141"/>
      <c r="P392" s="141"/>
      <c r="Q392" s="142" t="s">
        <v>2723</v>
      </c>
      <c r="R392" s="142" t="s">
        <v>2712</v>
      </c>
      <c r="S392" s="142"/>
      <c r="T392" s="142" t="s">
        <v>2712</v>
      </c>
      <c r="U392" s="142"/>
      <c r="V392" s="143">
        <v>1</v>
      </c>
      <c r="W392" s="134" t="s">
        <v>2989</v>
      </c>
      <c r="X392" s="171" t="s">
        <v>2990</v>
      </c>
    </row>
    <row r="393" spans="1:24" s="3" customFormat="1" ht="15.6" x14ac:dyDescent="0.3">
      <c r="A393" s="134" t="s">
        <v>2994</v>
      </c>
      <c r="B393" s="135" t="s">
        <v>2987</v>
      </c>
      <c r="C393" s="136" t="s">
        <v>2299</v>
      </c>
      <c r="D393" s="137" t="s">
        <v>2591</v>
      </c>
      <c r="E393" s="138" t="s">
        <v>2995</v>
      </c>
      <c r="G393" s="139"/>
      <c r="H393" s="141"/>
      <c r="I393" s="139">
        <v>1</v>
      </c>
      <c r="J393" s="140" t="s">
        <v>2611</v>
      </c>
      <c r="K393" s="140">
        <v>7</v>
      </c>
      <c r="L393" s="140"/>
      <c r="M393" s="140">
        <v>1</v>
      </c>
      <c r="N393" s="139"/>
      <c r="O393" s="141"/>
      <c r="P393" s="141"/>
      <c r="Q393" s="142" t="s">
        <v>2739</v>
      </c>
      <c r="R393" s="142" t="s">
        <v>2712</v>
      </c>
      <c r="S393" s="142"/>
      <c r="T393" s="142"/>
      <c r="U393" s="142" t="s">
        <v>2727</v>
      </c>
      <c r="V393" s="143">
        <v>0.33333333333333298</v>
      </c>
      <c r="W393" s="134" t="s">
        <v>2989</v>
      </c>
      <c r="X393" s="171" t="s">
        <v>2990</v>
      </c>
    </row>
    <row r="394" spans="1:24" s="3" customFormat="1" ht="15.6" x14ac:dyDescent="0.3">
      <c r="A394" s="134" t="s">
        <v>2996</v>
      </c>
      <c r="B394" s="135" t="s">
        <v>2987</v>
      </c>
      <c r="C394" s="136" t="s">
        <v>2299</v>
      </c>
      <c r="D394" s="137" t="s">
        <v>2591</v>
      </c>
      <c r="E394" s="138" t="s">
        <v>80</v>
      </c>
      <c r="G394" s="139"/>
      <c r="H394" s="141"/>
      <c r="I394" s="139">
        <v>1</v>
      </c>
      <c r="J394" s="140" t="s">
        <v>2607</v>
      </c>
      <c r="K394" s="140">
        <v>8</v>
      </c>
      <c r="L394" s="140"/>
      <c r="M394" s="140">
        <v>1</v>
      </c>
      <c r="N394" s="139"/>
      <c r="O394" s="141"/>
      <c r="P394" s="141"/>
      <c r="Q394" s="142" t="s">
        <v>2997</v>
      </c>
      <c r="R394" s="142" t="s">
        <v>2727</v>
      </c>
      <c r="S394" s="142" t="s">
        <v>2717</v>
      </c>
      <c r="T394" s="142"/>
      <c r="U394" s="142" t="s">
        <v>2717</v>
      </c>
      <c r="V394" s="143">
        <v>0</v>
      </c>
      <c r="W394" s="134" t="s">
        <v>2989</v>
      </c>
      <c r="X394" s="171" t="s">
        <v>2990</v>
      </c>
    </row>
    <row r="395" spans="1:24" s="3" customFormat="1" ht="15.6" x14ac:dyDescent="0.3">
      <c r="A395" s="134" t="s">
        <v>2998</v>
      </c>
      <c r="B395" s="135" t="s">
        <v>2987</v>
      </c>
      <c r="C395" s="136" t="s">
        <v>2299</v>
      </c>
      <c r="D395" s="137" t="s">
        <v>2591</v>
      </c>
      <c r="E395" s="138" t="s">
        <v>2640</v>
      </c>
      <c r="G395" s="139"/>
      <c r="H395" s="141"/>
      <c r="I395" s="139">
        <v>1</v>
      </c>
      <c r="J395" s="140" t="s">
        <v>2601</v>
      </c>
      <c r="K395" s="140">
        <v>9</v>
      </c>
      <c r="L395" s="140"/>
      <c r="M395" s="140">
        <v>1</v>
      </c>
      <c r="N395" s="139"/>
      <c r="O395" s="141"/>
      <c r="P395" s="141"/>
      <c r="Q395" s="142" t="s">
        <v>2717</v>
      </c>
      <c r="R395" s="142" t="s">
        <v>2717</v>
      </c>
      <c r="S395" s="142"/>
      <c r="T395" s="142"/>
      <c r="U395" s="142"/>
      <c r="V395" s="143">
        <v>0</v>
      </c>
      <c r="W395" s="134" t="s">
        <v>2989</v>
      </c>
      <c r="X395" s="171" t="s">
        <v>2990</v>
      </c>
    </row>
    <row r="396" spans="1:24" s="3" customFormat="1" ht="15.6" x14ac:dyDescent="0.3">
      <c r="A396" s="134" t="s">
        <v>2999</v>
      </c>
      <c r="B396" s="135" t="s">
        <v>2987</v>
      </c>
      <c r="C396" s="136" t="s">
        <v>2299</v>
      </c>
      <c r="D396" s="137" t="s">
        <v>2591</v>
      </c>
      <c r="E396" s="138" t="s">
        <v>2613</v>
      </c>
      <c r="G396" s="139"/>
      <c r="H396" s="141"/>
      <c r="I396" s="139">
        <v>1</v>
      </c>
      <c r="J396" s="140"/>
      <c r="K396" s="140" t="s">
        <v>2905</v>
      </c>
      <c r="L396" s="140"/>
      <c r="M396" s="140">
        <v>1</v>
      </c>
      <c r="N396" s="139"/>
      <c r="O396" s="141"/>
      <c r="P396" s="141"/>
      <c r="Q396" s="142" t="s">
        <v>2739</v>
      </c>
      <c r="R396" s="142" t="s">
        <v>2717</v>
      </c>
      <c r="S396" s="142" t="s">
        <v>2717</v>
      </c>
      <c r="T396" s="142" t="s">
        <v>2712</v>
      </c>
      <c r="U396" s="142"/>
      <c r="V396" s="143">
        <v>0.33333333333333298</v>
      </c>
      <c r="W396" s="134" t="s">
        <v>2989</v>
      </c>
      <c r="X396" s="171" t="s">
        <v>2990</v>
      </c>
    </row>
    <row r="397" spans="1:24" s="3" customFormat="1" ht="15.6" x14ac:dyDescent="0.3">
      <c r="A397" s="134" t="s">
        <v>3000</v>
      </c>
      <c r="B397" s="135" t="s">
        <v>2987</v>
      </c>
      <c r="C397" s="136" t="s">
        <v>2299</v>
      </c>
      <c r="D397" s="137" t="s">
        <v>2591</v>
      </c>
      <c r="E397" s="138" t="s">
        <v>2995</v>
      </c>
      <c r="G397" s="139"/>
      <c r="H397" s="141"/>
      <c r="I397" s="139">
        <v>1</v>
      </c>
      <c r="J397" s="140"/>
      <c r="K397" s="140" t="s">
        <v>2905</v>
      </c>
      <c r="L397" s="140"/>
      <c r="M397" s="140">
        <v>1</v>
      </c>
      <c r="N397" s="139"/>
      <c r="O397" s="141"/>
      <c r="P397" s="141"/>
      <c r="Q397" s="142" t="s">
        <v>2733</v>
      </c>
      <c r="R397" s="142" t="s">
        <v>2717</v>
      </c>
      <c r="S397" s="142" t="s">
        <v>2720</v>
      </c>
      <c r="T397" s="142"/>
      <c r="U397" s="142" t="s">
        <v>2717</v>
      </c>
      <c r="V397" s="143">
        <v>0.25</v>
      </c>
      <c r="W397" s="134" t="s">
        <v>2989</v>
      </c>
      <c r="X397" s="171" t="s">
        <v>2990</v>
      </c>
    </row>
    <row r="398" spans="1:24" s="3" customFormat="1" ht="15.6" x14ac:dyDescent="0.3">
      <c r="A398" s="134" t="s">
        <v>3001</v>
      </c>
      <c r="B398" s="135" t="s">
        <v>2987</v>
      </c>
      <c r="C398" s="136" t="s">
        <v>2299</v>
      </c>
      <c r="D398" s="137" t="s">
        <v>2591</v>
      </c>
      <c r="E398" s="138" t="s">
        <v>80</v>
      </c>
      <c r="G398" s="139"/>
      <c r="H398" s="141"/>
      <c r="I398" s="139">
        <v>1</v>
      </c>
      <c r="J398" s="140"/>
      <c r="K398" s="140" t="s">
        <v>2905</v>
      </c>
      <c r="L398" s="140"/>
      <c r="M398" s="140">
        <v>1</v>
      </c>
      <c r="N398" s="139"/>
      <c r="O398" s="141"/>
      <c r="P398" s="141"/>
      <c r="Q398" s="142" t="s">
        <v>2735</v>
      </c>
      <c r="R398" s="142"/>
      <c r="S398" s="142"/>
      <c r="T398" s="142"/>
      <c r="U398" s="142"/>
      <c r="V398" s="143" t="s">
        <v>2736</v>
      </c>
      <c r="W398" s="134" t="s">
        <v>2989</v>
      </c>
      <c r="X398" s="171" t="s">
        <v>2990</v>
      </c>
    </row>
    <row r="399" spans="1:24" s="3" customFormat="1" ht="15.6" x14ac:dyDescent="0.3">
      <c r="A399" s="134" t="s">
        <v>3002</v>
      </c>
      <c r="B399" s="135" t="s">
        <v>2987</v>
      </c>
      <c r="C399" s="136" t="s">
        <v>2299</v>
      </c>
      <c r="D399" s="137" t="s">
        <v>2591</v>
      </c>
      <c r="E399" s="138" t="s">
        <v>2995</v>
      </c>
      <c r="G399" s="139"/>
      <c r="H399" s="141"/>
      <c r="I399" s="139">
        <v>1</v>
      </c>
      <c r="J399" s="140"/>
      <c r="K399" s="140" t="s">
        <v>2905</v>
      </c>
      <c r="L399" s="140"/>
      <c r="M399" s="140">
        <v>1</v>
      </c>
      <c r="N399" s="139"/>
      <c r="O399" s="141"/>
      <c r="P399" s="141"/>
      <c r="Q399" s="142" t="s">
        <v>2716</v>
      </c>
      <c r="R399" s="142" t="s">
        <v>2711</v>
      </c>
      <c r="S399" s="142" t="s">
        <v>2717</v>
      </c>
      <c r="T399" s="142"/>
      <c r="U399" s="142"/>
      <c r="V399" s="143">
        <v>0.75</v>
      </c>
      <c r="W399" s="134" t="s">
        <v>2989</v>
      </c>
      <c r="X399" s="171" t="s">
        <v>2990</v>
      </c>
    </row>
    <row r="400" spans="1:24" s="3" customFormat="1" ht="15.6" x14ac:dyDescent="0.3">
      <c r="A400" s="144" t="s">
        <v>2977</v>
      </c>
      <c r="B400" s="145" t="s">
        <v>2987</v>
      </c>
      <c r="C400" s="146" t="s">
        <v>2299</v>
      </c>
      <c r="D400" s="147" t="s">
        <v>2619</v>
      </c>
      <c r="E400" s="148" t="s">
        <v>2826</v>
      </c>
      <c r="G400" s="149">
        <v>1</v>
      </c>
      <c r="H400" s="150"/>
      <c r="I400" s="149"/>
      <c r="J400" s="151" t="s">
        <v>2596</v>
      </c>
      <c r="K400" s="151">
        <v>1</v>
      </c>
      <c r="L400" s="151"/>
      <c r="M400" s="151">
        <v>1</v>
      </c>
      <c r="N400" s="149"/>
      <c r="O400" s="150">
        <v>1</v>
      </c>
      <c r="P400" s="150">
        <v>1</v>
      </c>
      <c r="Q400" s="152" t="s">
        <v>2719</v>
      </c>
      <c r="R400" s="152" t="s">
        <v>2724</v>
      </c>
      <c r="S400" s="152" t="s">
        <v>2723</v>
      </c>
      <c r="T400" s="152" t="s">
        <v>2712</v>
      </c>
      <c r="U400" s="152" t="s">
        <v>2720</v>
      </c>
      <c r="V400" s="153">
        <v>0.75</v>
      </c>
      <c r="W400" s="154" t="s">
        <v>2968</v>
      </c>
      <c r="X400" s="175" t="s">
        <v>2990</v>
      </c>
    </row>
    <row r="401" spans="1:24" s="3" customFormat="1" ht="15.6" x14ac:dyDescent="0.3">
      <c r="A401" s="144" t="s">
        <v>905</v>
      </c>
      <c r="B401" s="145" t="s">
        <v>2987</v>
      </c>
      <c r="C401" s="146" t="s">
        <v>2299</v>
      </c>
      <c r="D401" s="147" t="s">
        <v>2619</v>
      </c>
      <c r="E401" s="148" t="s">
        <v>647</v>
      </c>
      <c r="G401" s="149">
        <v>1</v>
      </c>
      <c r="H401" s="149"/>
      <c r="I401" s="149"/>
      <c r="J401" s="151" t="s">
        <v>2611</v>
      </c>
      <c r="K401" s="151">
        <v>2</v>
      </c>
      <c r="L401" s="149" t="s">
        <v>2641</v>
      </c>
      <c r="M401" s="149">
        <v>1</v>
      </c>
      <c r="N401" s="149">
        <v>1</v>
      </c>
      <c r="O401" s="150"/>
      <c r="P401" s="150">
        <v>6</v>
      </c>
      <c r="Q401" s="152" t="s">
        <v>3003</v>
      </c>
      <c r="R401" s="152" t="s">
        <v>2716</v>
      </c>
      <c r="S401" s="152" t="s">
        <v>2739</v>
      </c>
      <c r="T401" s="152" t="s">
        <v>2720</v>
      </c>
      <c r="U401" s="152" t="s">
        <v>2720</v>
      </c>
      <c r="V401" s="153">
        <v>0.54545454545454497</v>
      </c>
      <c r="W401" s="154" t="s">
        <v>2968</v>
      </c>
      <c r="X401" s="175" t="s">
        <v>2990</v>
      </c>
    </row>
    <row r="402" spans="1:24" s="3" customFormat="1" ht="15.6" x14ac:dyDescent="0.3">
      <c r="A402" s="144" t="s">
        <v>2983</v>
      </c>
      <c r="B402" s="145" t="s">
        <v>2987</v>
      </c>
      <c r="C402" s="146" t="s">
        <v>2299</v>
      </c>
      <c r="D402" s="147" t="s">
        <v>2619</v>
      </c>
      <c r="E402" s="148" t="s">
        <v>66</v>
      </c>
      <c r="G402" s="149">
        <v>1</v>
      </c>
      <c r="H402" s="149"/>
      <c r="I402" s="149"/>
      <c r="J402" s="151" t="s">
        <v>2601</v>
      </c>
      <c r="K402" s="151">
        <v>3</v>
      </c>
      <c r="L402" s="149" t="s">
        <v>2781</v>
      </c>
      <c r="M402" s="149">
        <v>1</v>
      </c>
      <c r="N402" s="149"/>
      <c r="O402" s="150">
        <v>1</v>
      </c>
      <c r="P402" s="150">
        <v>1</v>
      </c>
      <c r="Q402" s="152" t="s">
        <v>2794</v>
      </c>
      <c r="R402" s="152"/>
      <c r="S402" s="152" t="s">
        <v>2757</v>
      </c>
      <c r="T402" s="152" t="s">
        <v>2712</v>
      </c>
      <c r="U402" s="152" t="s">
        <v>2712</v>
      </c>
      <c r="V402" s="153">
        <v>1</v>
      </c>
      <c r="W402" s="154" t="s">
        <v>2968</v>
      </c>
      <c r="X402" s="175" t="s">
        <v>2990</v>
      </c>
    </row>
    <row r="403" spans="1:24" s="3" customFormat="1" ht="15.6" x14ac:dyDescent="0.3">
      <c r="A403" s="144" t="s">
        <v>2981</v>
      </c>
      <c r="B403" s="145" t="s">
        <v>2987</v>
      </c>
      <c r="C403" s="146" t="s">
        <v>2299</v>
      </c>
      <c r="D403" s="147" t="s">
        <v>2619</v>
      </c>
      <c r="E403" s="148" t="s">
        <v>2865</v>
      </c>
      <c r="G403" s="149">
        <v>1</v>
      </c>
      <c r="H403" s="149"/>
      <c r="I403" s="149"/>
      <c r="J403" s="151" t="s">
        <v>2609</v>
      </c>
      <c r="K403" s="151">
        <v>4</v>
      </c>
      <c r="L403" s="149"/>
      <c r="M403" s="149">
        <v>1</v>
      </c>
      <c r="N403" s="149"/>
      <c r="O403" s="150">
        <v>2</v>
      </c>
      <c r="P403" s="150">
        <v>2</v>
      </c>
      <c r="Q403" s="152" t="s">
        <v>2909</v>
      </c>
      <c r="R403" s="152"/>
      <c r="S403" s="152" t="s">
        <v>2717</v>
      </c>
      <c r="T403" s="152" t="s">
        <v>2723</v>
      </c>
      <c r="U403" s="152" t="s">
        <v>2724</v>
      </c>
      <c r="V403" s="153">
        <v>0.66666666666666696</v>
      </c>
      <c r="W403" s="154" t="s">
        <v>2968</v>
      </c>
      <c r="X403" s="175" t="s">
        <v>2990</v>
      </c>
    </row>
    <row r="404" spans="1:24" s="3" customFormat="1" ht="15.6" x14ac:dyDescent="0.3">
      <c r="A404" s="144" t="s">
        <v>904</v>
      </c>
      <c r="B404" s="145" t="s">
        <v>2987</v>
      </c>
      <c r="C404" s="146" t="s">
        <v>2299</v>
      </c>
      <c r="D404" s="147" t="s">
        <v>2619</v>
      </c>
      <c r="E404" s="148" t="s">
        <v>2657</v>
      </c>
      <c r="G404" s="149">
        <v>1</v>
      </c>
      <c r="H404" s="149"/>
      <c r="I404" s="149"/>
      <c r="J404" s="151" t="s">
        <v>2599</v>
      </c>
      <c r="K404" s="151">
        <v>5</v>
      </c>
      <c r="L404" s="149"/>
      <c r="M404" s="149">
        <v>1</v>
      </c>
      <c r="N404" s="149"/>
      <c r="O404" s="150">
        <v>1</v>
      </c>
      <c r="P404" s="150">
        <v>2</v>
      </c>
      <c r="Q404" s="152" t="s">
        <v>2774</v>
      </c>
      <c r="R404" s="152" t="s">
        <v>2720</v>
      </c>
      <c r="S404" s="152" t="s">
        <v>2727</v>
      </c>
      <c r="T404" s="152" t="s">
        <v>2723</v>
      </c>
      <c r="U404" s="152" t="s">
        <v>2712</v>
      </c>
      <c r="V404" s="153">
        <v>0.57142857142857095</v>
      </c>
      <c r="W404" s="154" t="s">
        <v>2968</v>
      </c>
      <c r="X404" s="175" t="s">
        <v>2990</v>
      </c>
    </row>
    <row r="405" spans="1:24" s="3" customFormat="1" ht="15.6" x14ac:dyDescent="0.3">
      <c r="A405" s="144" t="s">
        <v>906</v>
      </c>
      <c r="B405" s="145" t="s">
        <v>2987</v>
      </c>
      <c r="C405" s="146" t="s">
        <v>2299</v>
      </c>
      <c r="D405" s="147" t="s">
        <v>2619</v>
      </c>
      <c r="E405" s="148" t="s">
        <v>2620</v>
      </c>
      <c r="G405" s="149">
        <v>1</v>
      </c>
      <c r="H405" s="149"/>
      <c r="I405" s="149"/>
      <c r="J405" s="151" t="s">
        <v>2614</v>
      </c>
      <c r="K405" s="151">
        <v>6</v>
      </c>
      <c r="L405" s="149"/>
      <c r="M405" s="149">
        <v>1</v>
      </c>
      <c r="N405" s="149"/>
      <c r="O405" s="150">
        <v>1</v>
      </c>
      <c r="P405" s="150">
        <v>1</v>
      </c>
      <c r="Q405" s="152" t="s">
        <v>2782</v>
      </c>
      <c r="R405" s="152" t="s">
        <v>2739</v>
      </c>
      <c r="S405" s="152"/>
      <c r="T405" s="152" t="s">
        <v>2712</v>
      </c>
      <c r="U405" s="152" t="s">
        <v>2720</v>
      </c>
      <c r="V405" s="153">
        <v>0.5</v>
      </c>
      <c r="W405" s="154" t="s">
        <v>2968</v>
      </c>
      <c r="X405" s="175" t="s">
        <v>2990</v>
      </c>
    </row>
    <row r="406" spans="1:24" s="3" customFormat="1" ht="15.6" x14ac:dyDescent="0.3">
      <c r="A406" s="144" t="s">
        <v>3004</v>
      </c>
      <c r="B406" s="145" t="s">
        <v>2987</v>
      </c>
      <c r="C406" s="146" t="s">
        <v>2299</v>
      </c>
      <c r="D406" s="147" t="s">
        <v>2619</v>
      </c>
      <c r="E406" s="148" t="s">
        <v>2759</v>
      </c>
      <c r="G406" s="149">
        <v>1</v>
      </c>
      <c r="H406" s="149"/>
      <c r="I406" s="149"/>
      <c r="J406" s="151" t="s">
        <v>2604</v>
      </c>
      <c r="K406" s="151">
        <v>7</v>
      </c>
      <c r="L406" s="149"/>
      <c r="M406" s="149">
        <v>1</v>
      </c>
      <c r="N406" s="149"/>
      <c r="O406" s="150">
        <v>1</v>
      </c>
      <c r="P406" s="150"/>
      <c r="Q406" s="152" t="s">
        <v>2724</v>
      </c>
      <c r="R406" s="152" t="s">
        <v>2720</v>
      </c>
      <c r="S406" s="152"/>
      <c r="T406" s="152"/>
      <c r="U406" s="152" t="s">
        <v>2712</v>
      </c>
      <c r="V406" s="153">
        <v>0.66666666666666696</v>
      </c>
      <c r="W406" s="154" t="s">
        <v>2968</v>
      </c>
      <c r="X406" s="175" t="s">
        <v>2990</v>
      </c>
    </row>
    <row r="407" spans="1:24" s="3" customFormat="1" ht="15.6" x14ac:dyDescent="0.3">
      <c r="A407" s="144" t="s">
        <v>888</v>
      </c>
      <c r="B407" s="145" t="s">
        <v>2987</v>
      </c>
      <c r="C407" s="146" t="s">
        <v>2299</v>
      </c>
      <c r="D407" s="147" t="s">
        <v>2619</v>
      </c>
      <c r="E407" s="148" t="s">
        <v>2592</v>
      </c>
      <c r="G407" s="149">
        <v>1</v>
      </c>
      <c r="H407" s="149"/>
      <c r="I407" s="149"/>
      <c r="J407" s="151" t="s">
        <v>2607</v>
      </c>
      <c r="K407" s="151">
        <v>8</v>
      </c>
      <c r="L407" s="149"/>
      <c r="M407" s="149">
        <v>1</v>
      </c>
      <c r="N407" s="149"/>
      <c r="O407" s="150">
        <v>4</v>
      </c>
      <c r="P407" s="150"/>
      <c r="Q407" s="152" t="s">
        <v>2787</v>
      </c>
      <c r="R407" s="152" t="s">
        <v>2717</v>
      </c>
      <c r="S407" s="152" t="s">
        <v>2712</v>
      </c>
      <c r="T407" s="152" t="s">
        <v>2712</v>
      </c>
      <c r="U407" s="152" t="s">
        <v>2757</v>
      </c>
      <c r="V407" s="153">
        <v>0.85714285714285698</v>
      </c>
      <c r="W407" s="154" t="s">
        <v>2968</v>
      </c>
      <c r="X407" s="175" t="s">
        <v>2990</v>
      </c>
    </row>
    <row r="408" spans="1:24" s="3" customFormat="1" ht="15.6" x14ac:dyDescent="0.3">
      <c r="A408" s="144" t="s">
        <v>908</v>
      </c>
      <c r="B408" s="145" t="s">
        <v>2987</v>
      </c>
      <c r="C408" s="146" t="s">
        <v>2299</v>
      </c>
      <c r="D408" s="147" t="s">
        <v>2619</v>
      </c>
      <c r="E408" s="148" t="s">
        <v>2657</v>
      </c>
      <c r="G408" s="149">
        <v>1</v>
      </c>
      <c r="H408" s="149"/>
      <c r="I408" s="149"/>
      <c r="J408" s="151" t="s">
        <v>2583</v>
      </c>
      <c r="K408" s="151">
        <v>9</v>
      </c>
      <c r="L408" s="149" t="s">
        <v>2647</v>
      </c>
      <c r="M408" s="149">
        <v>1</v>
      </c>
      <c r="N408" s="149"/>
      <c r="O408" s="150"/>
      <c r="P408" s="150"/>
      <c r="Q408" s="152" t="s">
        <v>2716</v>
      </c>
      <c r="R408" s="152"/>
      <c r="S408" s="152" t="s">
        <v>2712</v>
      </c>
      <c r="T408" s="152" t="s">
        <v>2723</v>
      </c>
      <c r="U408" s="152" t="s">
        <v>2717</v>
      </c>
      <c r="V408" s="153">
        <v>0.75</v>
      </c>
      <c r="W408" s="154" t="s">
        <v>2968</v>
      </c>
      <c r="X408" s="175" t="s">
        <v>2990</v>
      </c>
    </row>
    <row r="409" spans="1:24" s="3" customFormat="1" ht="15.6" x14ac:dyDescent="0.3">
      <c r="A409" s="144" t="s">
        <v>902</v>
      </c>
      <c r="B409" s="145" t="s">
        <v>2987</v>
      </c>
      <c r="C409" s="146" t="s">
        <v>2299</v>
      </c>
      <c r="D409" s="147" t="s">
        <v>2619</v>
      </c>
      <c r="E409" s="148" t="s">
        <v>2620</v>
      </c>
      <c r="G409" s="149">
        <v>1</v>
      </c>
      <c r="H409" s="149"/>
      <c r="I409" s="149"/>
      <c r="J409" s="149"/>
      <c r="K409" s="164" t="s">
        <v>2905</v>
      </c>
      <c r="L409" s="149"/>
      <c r="M409" s="149">
        <v>1</v>
      </c>
      <c r="N409" s="149"/>
      <c r="O409" s="150"/>
      <c r="P409" s="150">
        <v>1</v>
      </c>
      <c r="Q409" s="152" t="s">
        <v>2712</v>
      </c>
      <c r="R409" s="152"/>
      <c r="S409" s="152" t="s">
        <v>2712</v>
      </c>
      <c r="T409" s="152"/>
      <c r="U409" s="152"/>
      <c r="V409" s="153">
        <v>1</v>
      </c>
      <c r="W409" s="154" t="s">
        <v>2968</v>
      </c>
      <c r="X409" s="175" t="s">
        <v>2990</v>
      </c>
    </row>
    <row r="410" spans="1:24" s="3" customFormat="1" ht="15.6" x14ac:dyDescent="0.3">
      <c r="A410" s="144" t="s">
        <v>3005</v>
      </c>
      <c r="B410" s="145" t="s">
        <v>2987</v>
      </c>
      <c r="C410" s="146" t="s">
        <v>2299</v>
      </c>
      <c r="D410" s="147" t="s">
        <v>2619</v>
      </c>
      <c r="E410" s="148" t="s">
        <v>2630</v>
      </c>
      <c r="G410" s="149">
        <v>1</v>
      </c>
      <c r="H410" s="149"/>
      <c r="I410" s="149"/>
      <c r="J410" s="149"/>
      <c r="K410" s="151" t="s">
        <v>2905</v>
      </c>
      <c r="L410" s="149"/>
      <c r="M410" s="149">
        <v>1</v>
      </c>
      <c r="N410" s="149"/>
      <c r="O410" s="150"/>
      <c r="P410" s="150">
        <v>1</v>
      </c>
      <c r="Q410" s="152" t="s">
        <v>2720</v>
      </c>
      <c r="R410" s="152" t="s">
        <v>2720</v>
      </c>
      <c r="S410" s="152"/>
      <c r="T410" s="152"/>
      <c r="U410" s="152"/>
      <c r="V410" s="153">
        <v>0.5</v>
      </c>
      <c r="W410" s="154" t="s">
        <v>2968</v>
      </c>
      <c r="X410" s="175" t="s">
        <v>2990</v>
      </c>
    </row>
    <row r="411" spans="1:24" s="3" customFormat="1" ht="15.6" x14ac:dyDescent="0.3">
      <c r="A411" s="144" t="s">
        <v>3006</v>
      </c>
      <c r="B411" s="145" t="s">
        <v>2987</v>
      </c>
      <c r="C411" s="146" t="s">
        <v>2299</v>
      </c>
      <c r="D411" s="147" t="s">
        <v>2619</v>
      </c>
      <c r="E411" s="148" t="s">
        <v>2592</v>
      </c>
      <c r="G411" s="149">
        <v>1</v>
      </c>
      <c r="H411" s="149"/>
      <c r="I411" s="149"/>
      <c r="J411" s="149"/>
      <c r="K411" s="151" t="s">
        <v>2905</v>
      </c>
      <c r="L411" s="149"/>
      <c r="M411" s="149">
        <v>1</v>
      </c>
      <c r="N411" s="149"/>
      <c r="O411" s="150"/>
      <c r="P411" s="150"/>
      <c r="Q411" s="152" t="s">
        <v>2727</v>
      </c>
      <c r="R411" s="152"/>
      <c r="S411" s="152"/>
      <c r="T411" s="152" t="s">
        <v>2717</v>
      </c>
      <c r="U411" s="152" t="s">
        <v>2717</v>
      </c>
      <c r="V411" s="153">
        <v>0</v>
      </c>
      <c r="W411" s="154" t="s">
        <v>2968</v>
      </c>
      <c r="X411" s="175" t="s">
        <v>2990</v>
      </c>
    </row>
    <row r="412" spans="1:24" s="3" customFormat="1" ht="15.6" x14ac:dyDescent="0.3">
      <c r="A412" s="134" t="s">
        <v>3007</v>
      </c>
      <c r="B412" s="135" t="s">
        <v>3008</v>
      </c>
      <c r="C412" s="136" t="s">
        <v>2307</v>
      </c>
      <c r="D412" s="137" t="s">
        <v>2591</v>
      </c>
      <c r="E412" s="138" t="s">
        <v>2809</v>
      </c>
      <c r="G412" s="139"/>
      <c r="H412" s="141"/>
      <c r="I412" s="139">
        <v>1</v>
      </c>
      <c r="J412" s="140" t="s">
        <v>2596</v>
      </c>
      <c r="K412" s="140">
        <v>1</v>
      </c>
      <c r="L412" s="139" t="s">
        <v>2641</v>
      </c>
      <c r="M412" s="139">
        <v>1</v>
      </c>
      <c r="N412" s="139"/>
      <c r="O412" s="141"/>
      <c r="P412" s="139"/>
      <c r="Q412" s="142" t="s">
        <v>2909</v>
      </c>
      <c r="R412" s="142" t="s">
        <v>2715</v>
      </c>
      <c r="S412" s="142" t="s">
        <v>2712</v>
      </c>
      <c r="T412" s="142"/>
      <c r="U412" s="142"/>
      <c r="V412" s="143">
        <v>0.66666666666666696</v>
      </c>
      <c r="W412" s="134" t="s">
        <v>3009</v>
      </c>
      <c r="X412" s="139">
        <v>2175</v>
      </c>
    </row>
    <row r="413" spans="1:24" s="3" customFormat="1" ht="15.6" x14ac:dyDescent="0.3">
      <c r="A413" s="134" t="s">
        <v>2479</v>
      </c>
      <c r="B413" s="135" t="s">
        <v>3008</v>
      </c>
      <c r="C413" s="136" t="s">
        <v>2307</v>
      </c>
      <c r="D413" s="137" t="s">
        <v>2591</v>
      </c>
      <c r="E413" s="138" t="s">
        <v>2640</v>
      </c>
      <c r="G413" s="139"/>
      <c r="H413" s="141"/>
      <c r="I413" s="139">
        <v>1</v>
      </c>
      <c r="J413" s="140" t="s">
        <v>2607</v>
      </c>
      <c r="K413" s="140">
        <v>2</v>
      </c>
      <c r="L413" s="139"/>
      <c r="M413" s="139">
        <v>1</v>
      </c>
      <c r="N413" s="139"/>
      <c r="O413" s="141"/>
      <c r="P413" s="139">
        <v>1</v>
      </c>
      <c r="Q413" s="142" t="s">
        <v>2774</v>
      </c>
      <c r="R413" s="142" t="s">
        <v>2720</v>
      </c>
      <c r="S413" s="142" t="s">
        <v>2728</v>
      </c>
      <c r="T413" s="142" t="s">
        <v>2712</v>
      </c>
      <c r="U413" s="142"/>
      <c r="V413" s="143">
        <v>0.57142857142857095</v>
      </c>
      <c r="W413" s="134" t="s">
        <v>3009</v>
      </c>
      <c r="X413" s="139">
        <v>2175</v>
      </c>
    </row>
    <row r="414" spans="1:24" s="3" customFormat="1" ht="15.6" x14ac:dyDescent="0.3">
      <c r="A414" s="134" t="s">
        <v>3010</v>
      </c>
      <c r="B414" s="135" t="s">
        <v>3008</v>
      </c>
      <c r="C414" s="136" t="s">
        <v>2307</v>
      </c>
      <c r="D414" s="137" t="s">
        <v>2591</v>
      </c>
      <c r="E414" s="138" t="s">
        <v>2690</v>
      </c>
      <c r="G414" s="139"/>
      <c r="H414" s="141"/>
      <c r="I414" s="139">
        <v>1</v>
      </c>
      <c r="J414" s="140" t="s">
        <v>2611</v>
      </c>
      <c r="K414" s="140">
        <v>3</v>
      </c>
      <c r="L414" s="139" t="s">
        <v>2647</v>
      </c>
      <c r="M414" s="139">
        <v>1</v>
      </c>
      <c r="N414" s="139"/>
      <c r="O414" s="141">
        <v>1</v>
      </c>
      <c r="P414" s="139"/>
      <c r="Q414" s="142" t="s">
        <v>2760</v>
      </c>
      <c r="R414" s="142" t="s">
        <v>2712</v>
      </c>
      <c r="S414" s="142" t="s">
        <v>2720</v>
      </c>
      <c r="T414" s="142" t="s">
        <v>2723</v>
      </c>
      <c r="U414" s="142" t="s">
        <v>2720</v>
      </c>
      <c r="V414" s="143">
        <v>0.71428571428571397</v>
      </c>
      <c r="W414" s="134" t="s">
        <v>3009</v>
      </c>
      <c r="X414" s="139">
        <v>2175</v>
      </c>
    </row>
    <row r="415" spans="1:24" s="3" customFormat="1" ht="15.6" x14ac:dyDescent="0.3">
      <c r="A415" s="134" t="s">
        <v>845</v>
      </c>
      <c r="B415" s="135" t="s">
        <v>3008</v>
      </c>
      <c r="C415" s="136" t="s">
        <v>2307</v>
      </c>
      <c r="D415" s="137" t="s">
        <v>2591</v>
      </c>
      <c r="E415" s="138" t="s">
        <v>2613</v>
      </c>
      <c r="G415" s="139"/>
      <c r="H415" s="141"/>
      <c r="I415" s="139">
        <v>1</v>
      </c>
      <c r="J415" s="140" t="s">
        <v>2599</v>
      </c>
      <c r="K415" s="140">
        <v>4</v>
      </c>
      <c r="L415" s="139"/>
      <c r="M415" s="139">
        <v>1</v>
      </c>
      <c r="N415" s="139"/>
      <c r="O415" s="141"/>
      <c r="P415" s="139"/>
      <c r="Q415" s="142" t="s">
        <v>2715</v>
      </c>
      <c r="R415" s="142"/>
      <c r="S415" s="142" t="s">
        <v>2723</v>
      </c>
      <c r="T415" s="142" t="s">
        <v>2712</v>
      </c>
      <c r="U415" s="142" t="s">
        <v>2727</v>
      </c>
      <c r="V415" s="143">
        <v>0.6</v>
      </c>
      <c r="W415" s="134" t="s">
        <v>3009</v>
      </c>
      <c r="X415" s="139">
        <v>2175</v>
      </c>
    </row>
    <row r="416" spans="1:24" s="3" customFormat="1" ht="15.6" x14ac:dyDescent="0.3">
      <c r="A416" s="134" t="s">
        <v>3011</v>
      </c>
      <c r="B416" s="135" t="s">
        <v>3008</v>
      </c>
      <c r="C416" s="136" t="s">
        <v>2307</v>
      </c>
      <c r="D416" s="137" t="s">
        <v>2591</v>
      </c>
      <c r="E416" s="138" t="s">
        <v>44</v>
      </c>
      <c r="G416" s="139"/>
      <c r="H416" s="141"/>
      <c r="I416" s="139">
        <v>1</v>
      </c>
      <c r="J416" s="140" t="s">
        <v>2583</v>
      </c>
      <c r="K416" s="140">
        <v>5</v>
      </c>
      <c r="L416" s="139"/>
      <c r="M416" s="139">
        <v>1</v>
      </c>
      <c r="N416" s="139"/>
      <c r="O416" s="141"/>
      <c r="P416" s="139"/>
      <c r="Q416" s="142" t="s">
        <v>2717</v>
      </c>
      <c r="R416" s="142"/>
      <c r="S416" s="142"/>
      <c r="T416" s="142" t="s">
        <v>2717</v>
      </c>
      <c r="U416" s="142"/>
      <c r="V416" s="143">
        <v>0</v>
      </c>
      <c r="W416" s="134" t="s">
        <v>3009</v>
      </c>
      <c r="X416" s="139">
        <v>2175</v>
      </c>
    </row>
    <row r="417" spans="1:24" s="3" customFormat="1" ht="15.6" x14ac:dyDescent="0.3">
      <c r="A417" s="134" t="s">
        <v>3012</v>
      </c>
      <c r="B417" s="135" t="s">
        <v>3008</v>
      </c>
      <c r="C417" s="136" t="s">
        <v>2307</v>
      </c>
      <c r="D417" s="137" t="s">
        <v>2591</v>
      </c>
      <c r="E417" s="138" t="s">
        <v>2690</v>
      </c>
      <c r="G417" s="139"/>
      <c r="H417" s="141"/>
      <c r="I417" s="139">
        <v>1</v>
      </c>
      <c r="J417" s="140" t="s">
        <v>2601</v>
      </c>
      <c r="K417" s="140">
        <v>6</v>
      </c>
      <c r="L417" s="139"/>
      <c r="M417" s="139">
        <v>1</v>
      </c>
      <c r="N417" s="139"/>
      <c r="O417" s="141"/>
      <c r="P417" s="139"/>
      <c r="Q417" s="142" t="s">
        <v>2735</v>
      </c>
      <c r="R417" s="142"/>
      <c r="S417" s="142"/>
      <c r="T417" s="142"/>
      <c r="U417" s="142"/>
      <c r="V417" s="143" t="s">
        <v>2736</v>
      </c>
      <c r="W417" s="134" t="s">
        <v>3009</v>
      </c>
      <c r="X417" s="139">
        <v>2175</v>
      </c>
    </row>
    <row r="418" spans="1:24" s="3" customFormat="1" ht="15.6" x14ac:dyDescent="0.3">
      <c r="A418" s="134" t="s">
        <v>3013</v>
      </c>
      <c r="B418" s="135" t="s">
        <v>3008</v>
      </c>
      <c r="C418" s="136" t="s">
        <v>2307</v>
      </c>
      <c r="D418" s="137" t="s">
        <v>2591</v>
      </c>
      <c r="E418" s="138" t="s">
        <v>2939</v>
      </c>
      <c r="G418" s="139"/>
      <c r="H418" s="141"/>
      <c r="I418" s="139">
        <v>1</v>
      </c>
      <c r="J418" s="140" t="s">
        <v>2609</v>
      </c>
      <c r="K418" s="140">
        <v>7</v>
      </c>
      <c r="L418" s="139"/>
      <c r="M418" s="139">
        <v>1</v>
      </c>
      <c r="N418" s="139"/>
      <c r="O418" s="141"/>
      <c r="P418" s="139"/>
      <c r="Q418" s="142" t="s">
        <v>2739</v>
      </c>
      <c r="R418" s="142" t="s">
        <v>2712</v>
      </c>
      <c r="S418" s="142"/>
      <c r="T418" s="142" t="s">
        <v>2717</v>
      </c>
      <c r="U418" s="142" t="s">
        <v>2717</v>
      </c>
      <c r="V418" s="143">
        <v>0.33333333333333298</v>
      </c>
      <c r="W418" s="134" t="s">
        <v>3009</v>
      </c>
      <c r="X418" s="139">
        <v>2175</v>
      </c>
    </row>
    <row r="419" spans="1:24" s="3" customFormat="1" ht="15.6" x14ac:dyDescent="0.3">
      <c r="A419" s="134" t="s">
        <v>3014</v>
      </c>
      <c r="B419" s="135" t="s">
        <v>3008</v>
      </c>
      <c r="C419" s="136" t="s">
        <v>2307</v>
      </c>
      <c r="D419" s="137" t="s">
        <v>2591</v>
      </c>
      <c r="E419" s="138" t="s">
        <v>44</v>
      </c>
      <c r="G419" s="139"/>
      <c r="H419" s="141"/>
      <c r="I419" s="139">
        <v>1</v>
      </c>
      <c r="J419" s="140" t="s">
        <v>2604</v>
      </c>
      <c r="K419" s="140">
        <v>8</v>
      </c>
      <c r="L419" s="139"/>
      <c r="M419" s="139">
        <v>1</v>
      </c>
      <c r="N419" s="139"/>
      <c r="O419" s="141"/>
      <c r="P419" s="139"/>
      <c r="Q419" s="142" t="s">
        <v>2733</v>
      </c>
      <c r="R419" s="142" t="s">
        <v>2727</v>
      </c>
      <c r="S419" s="142" t="s">
        <v>2720</v>
      </c>
      <c r="T419" s="142"/>
      <c r="U419" s="142"/>
      <c r="V419" s="143">
        <v>0.25</v>
      </c>
      <c r="W419" s="134" t="s">
        <v>3009</v>
      </c>
      <c r="X419" s="139">
        <v>2175</v>
      </c>
    </row>
    <row r="420" spans="1:24" s="3" customFormat="1" ht="15.6" x14ac:dyDescent="0.3">
      <c r="A420" s="134" t="s">
        <v>3015</v>
      </c>
      <c r="B420" s="135" t="s">
        <v>3008</v>
      </c>
      <c r="C420" s="136" t="s">
        <v>2307</v>
      </c>
      <c r="D420" s="137" t="s">
        <v>2591</v>
      </c>
      <c r="E420" s="138" t="s">
        <v>2995</v>
      </c>
      <c r="G420" s="139"/>
      <c r="H420" s="141"/>
      <c r="I420" s="139">
        <v>1</v>
      </c>
      <c r="J420" s="140" t="s">
        <v>2614</v>
      </c>
      <c r="K420" s="140">
        <v>9</v>
      </c>
      <c r="L420" s="139"/>
      <c r="M420" s="139">
        <v>1</v>
      </c>
      <c r="N420" s="139"/>
      <c r="O420" s="141">
        <v>1</v>
      </c>
      <c r="P420" s="139"/>
      <c r="Q420" s="142" t="s">
        <v>2739</v>
      </c>
      <c r="R420" s="142" t="s">
        <v>2727</v>
      </c>
      <c r="S420" s="142"/>
      <c r="T420" s="142"/>
      <c r="U420" s="142" t="s">
        <v>2712</v>
      </c>
      <c r="V420" s="143">
        <v>0.33333333333333298</v>
      </c>
      <c r="W420" s="134" t="s">
        <v>3009</v>
      </c>
      <c r="X420" s="139">
        <v>2175</v>
      </c>
    </row>
    <row r="421" spans="1:24" s="3" customFormat="1" ht="15.6" x14ac:dyDescent="0.3">
      <c r="A421" s="134" t="s">
        <v>2992</v>
      </c>
      <c r="B421" s="135" t="s">
        <v>3008</v>
      </c>
      <c r="C421" s="136" t="s">
        <v>2307</v>
      </c>
      <c r="D421" s="137" t="s">
        <v>2591</v>
      </c>
      <c r="E421" s="138" t="s">
        <v>2939</v>
      </c>
      <c r="G421" s="139"/>
      <c r="H421" s="141"/>
      <c r="I421" s="139">
        <v>1</v>
      </c>
      <c r="J421" s="140"/>
      <c r="K421" s="140" t="s">
        <v>2905</v>
      </c>
      <c r="L421" s="139"/>
      <c r="M421" s="139">
        <v>1</v>
      </c>
      <c r="N421" s="139"/>
      <c r="O421" s="141"/>
      <c r="P421" s="139"/>
      <c r="Q421" s="142" t="s">
        <v>2727</v>
      </c>
      <c r="R421" s="142"/>
      <c r="S421" s="142"/>
      <c r="T421" s="142"/>
      <c r="U421" s="142" t="s">
        <v>2727</v>
      </c>
      <c r="V421" s="143">
        <v>0</v>
      </c>
      <c r="W421" s="134" t="s">
        <v>3009</v>
      </c>
      <c r="X421" s="139">
        <v>2175</v>
      </c>
    </row>
    <row r="422" spans="1:24" s="3" customFormat="1" ht="15.6" x14ac:dyDescent="0.3">
      <c r="A422" s="134" t="s">
        <v>3016</v>
      </c>
      <c r="B422" s="135" t="s">
        <v>3008</v>
      </c>
      <c r="C422" s="136" t="s">
        <v>2307</v>
      </c>
      <c r="D422" s="137" t="s">
        <v>2591</v>
      </c>
      <c r="E422" s="138" t="s">
        <v>80</v>
      </c>
      <c r="G422" s="139"/>
      <c r="H422" s="141"/>
      <c r="I422" s="139">
        <v>1</v>
      </c>
      <c r="J422" s="140"/>
      <c r="K422" s="140" t="s">
        <v>2905</v>
      </c>
      <c r="L422" s="139"/>
      <c r="M422" s="139">
        <v>1</v>
      </c>
      <c r="N422" s="139"/>
      <c r="O422" s="141"/>
      <c r="P422" s="141"/>
      <c r="Q422" s="142" t="s">
        <v>2720</v>
      </c>
      <c r="R422" s="142" t="s">
        <v>2717</v>
      </c>
      <c r="S422" s="142"/>
      <c r="T422" s="142" t="s">
        <v>2712</v>
      </c>
      <c r="U422" s="142"/>
      <c r="V422" s="143">
        <v>0.5</v>
      </c>
      <c r="W422" s="134" t="s">
        <v>3009</v>
      </c>
      <c r="X422" s="171">
        <v>2175</v>
      </c>
    </row>
    <row r="423" spans="1:24" s="3" customFormat="1" ht="15.6" x14ac:dyDescent="0.3">
      <c r="A423" s="134" t="s">
        <v>3017</v>
      </c>
      <c r="B423" s="135" t="s">
        <v>3008</v>
      </c>
      <c r="C423" s="136" t="s">
        <v>2307</v>
      </c>
      <c r="D423" s="137" t="s">
        <v>2591</v>
      </c>
      <c r="E423" s="138" t="s">
        <v>2995</v>
      </c>
      <c r="G423" s="139"/>
      <c r="H423" s="141"/>
      <c r="I423" s="139">
        <v>1</v>
      </c>
      <c r="J423" s="140"/>
      <c r="K423" s="140" t="s">
        <v>2905</v>
      </c>
      <c r="L423" s="139"/>
      <c r="M423" s="139">
        <v>1</v>
      </c>
      <c r="N423" s="139"/>
      <c r="O423" s="141"/>
      <c r="P423" s="141"/>
      <c r="Q423" s="142" t="s">
        <v>2716</v>
      </c>
      <c r="R423" s="142" t="s">
        <v>2712</v>
      </c>
      <c r="S423" s="142" t="s">
        <v>2720</v>
      </c>
      <c r="T423" s="142" t="s">
        <v>2712</v>
      </c>
      <c r="U423" s="142"/>
      <c r="V423" s="143">
        <v>0.75</v>
      </c>
      <c r="W423" s="134" t="s">
        <v>3009</v>
      </c>
      <c r="X423" s="171">
        <v>2175</v>
      </c>
    </row>
    <row r="424" spans="1:24" s="3" customFormat="1" ht="15.6" x14ac:dyDescent="0.3">
      <c r="A424" s="134" t="s">
        <v>3018</v>
      </c>
      <c r="B424" s="135" t="s">
        <v>3008</v>
      </c>
      <c r="C424" s="136" t="s">
        <v>2307</v>
      </c>
      <c r="D424" s="137" t="s">
        <v>2591</v>
      </c>
      <c r="E424" s="138" t="s">
        <v>2988</v>
      </c>
      <c r="G424" s="139"/>
      <c r="H424" s="141"/>
      <c r="I424" s="139">
        <v>1</v>
      </c>
      <c r="J424" s="140"/>
      <c r="K424" s="139" t="s">
        <v>2905</v>
      </c>
      <c r="L424" s="139"/>
      <c r="M424" s="139">
        <v>1</v>
      </c>
      <c r="N424" s="139"/>
      <c r="O424" s="141"/>
      <c r="P424" s="141">
        <v>1</v>
      </c>
      <c r="Q424" s="142" t="s">
        <v>2739</v>
      </c>
      <c r="R424" s="142" t="s">
        <v>2720</v>
      </c>
      <c r="S424" s="142"/>
      <c r="T424" s="142" t="s">
        <v>2717</v>
      </c>
      <c r="U424" s="142"/>
      <c r="V424" s="143">
        <v>0.33333333333333298</v>
      </c>
      <c r="W424" s="134" t="s">
        <v>3009</v>
      </c>
      <c r="X424" s="171">
        <v>2175</v>
      </c>
    </row>
    <row r="425" spans="1:24" s="3" customFormat="1" ht="15.6" x14ac:dyDescent="0.3">
      <c r="A425" s="144" t="s">
        <v>3006</v>
      </c>
      <c r="B425" s="145" t="s">
        <v>3008</v>
      </c>
      <c r="C425" s="146" t="s">
        <v>2307</v>
      </c>
      <c r="D425" s="147" t="s">
        <v>2619</v>
      </c>
      <c r="E425" s="148" t="s">
        <v>2592</v>
      </c>
      <c r="G425" s="149">
        <v>1</v>
      </c>
      <c r="H425" s="150"/>
      <c r="I425" s="149"/>
      <c r="J425" s="151" t="s">
        <v>2601</v>
      </c>
      <c r="K425" s="151">
        <v>1</v>
      </c>
      <c r="L425" s="149"/>
      <c r="M425" s="149">
        <v>1</v>
      </c>
      <c r="N425" s="149"/>
      <c r="O425" s="150"/>
      <c r="P425" s="150">
        <v>3</v>
      </c>
      <c r="Q425" s="152" t="s">
        <v>2716</v>
      </c>
      <c r="R425" s="152" t="s">
        <v>2712</v>
      </c>
      <c r="S425" s="152" t="s">
        <v>2723</v>
      </c>
      <c r="T425" s="152"/>
      <c r="U425" s="152" t="s">
        <v>2717</v>
      </c>
      <c r="V425" s="153">
        <v>0.75</v>
      </c>
      <c r="W425" s="154" t="s">
        <v>3019</v>
      </c>
      <c r="X425" s="175">
        <v>2175</v>
      </c>
    </row>
    <row r="426" spans="1:24" s="3" customFormat="1" ht="15.6" x14ac:dyDescent="0.3">
      <c r="A426" s="144" t="s">
        <v>916</v>
      </c>
      <c r="B426" s="145" t="s">
        <v>3008</v>
      </c>
      <c r="C426" s="146" t="s">
        <v>2307</v>
      </c>
      <c r="D426" s="147" t="s">
        <v>2619</v>
      </c>
      <c r="E426" s="148" t="s">
        <v>2657</v>
      </c>
      <c r="G426" s="149">
        <v>1</v>
      </c>
      <c r="H426" s="149"/>
      <c r="I426" s="149"/>
      <c r="J426" s="151" t="s">
        <v>2604</v>
      </c>
      <c r="K426" s="151">
        <v>2</v>
      </c>
      <c r="L426" s="149"/>
      <c r="M426" s="149">
        <v>1</v>
      </c>
      <c r="N426" s="149"/>
      <c r="O426" s="150">
        <v>2</v>
      </c>
      <c r="P426" s="150">
        <v>3</v>
      </c>
      <c r="Q426" s="152" t="s">
        <v>3020</v>
      </c>
      <c r="R426" s="152" t="s">
        <v>2723</v>
      </c>
      <c r="S426" s="152" t="s">
        <v>2712</v>
      </c>
      <c r="T426" s="152" t="s">
        <v>2730</v>
      </c>
      <c r="U426" s="152" t="s">
        <v>2724</v>
      </c>
      <c r="V426" s="153">
        <v>0.83333333333333304</v>
      </c>
      <c r="W426" s="154" t="s">
        <v>3019</v>
      </c>
      <c r="X426" s="175">
        <v>2175</v>
      </c>
    </row>
    <row r="427" spans="1:24" s="3" customFormat="1" ht="15.6" x14ac:dyDescent="0.3">
      <c r="A427" s="144" t="s">
        <v>925</v>
      </c>
      <c r="B427" s="145" t="s">
        <v>3008</v>
      </c>
      <c r="C427" s="146" t="s">
        <v>2307</v>
      </c>
      <c r="D427" s="147" t="s">
        <v>2619</v>
      </c>
      <c r="E427" s="148" t="s">
        <v>2620</v>
      </c>
      <c r="G427" s="149">
        <v>1</v>
      </c>
      <c r="H427" s="149"/>
      <c r="I427" s="149"/>
      <c r="J427" s="151" t="s">
        <v>2611</v>
      </c>
      <c r="K427" s="151">
        <v>3</v>
      </c>
      <c r="L427" s="149" t="s">
        <v>2781</v>
      </c>
      <c r="M427" s="149">
        <v>1</v>
      </c>
      <c r="N427" s="149"/>
      <c r="O427" s="150">
        <v>5</v>
      </c>
      <c r="P427" s="150">
        <v>5</v>
      </c>
      <c r="Q427" s="152" t="s">
        <v>3021</v>
      </c>
      <c r="R427" s="152" t="s">
        <v>2712</v>
      </c>
      <c r="S427" s="152" t="s">
        <v>2711</v>
      </c>
      <c r="T427" s="152" t="s">
        <v>2723</v>
      </c>
      <c r="U427" s="152" t="s">
        <v>2730</v>
      </c>
      <c r="V427" s="153">
        <v>0.91666666666666696</v>
      </c>
      <c r="W427" s="154" t="s">
        <v>3019</v>
      </c>
      <c r="X427" s="175">
        <v>2175</v>
      </c>
    </row>
    <row r="428" spans="1:24" s="3" customFormat="1" ht="15.6" x14ac:dyDescent="0.3">
      <c r="A428" s="144" t="s">
        <v>963</v>
      </c>
      <c r="B428" s="145" t="s">
        <v>3008</v>
      </c>
      <c r="C428" s="146" t="s">
        <v>2307</v>
      </c>
      <c r="D428" s="147" t="s">
        <v>2619</v>
      </c>
      <c r="E428" s="148" t="s">
        <v>66</v>
      </c>
      <c r="G428" s="149">
        <v>1</v>
      </c>
      <c r="H428" s="149"/>
      <c r="I428" s="149"/>
      <c r="J428" s="151" t="s">
        <v>2607</v>
      </c>
      <c r="K428" s="151">
        <v>4</v>
      </c>
      <c r="L428" s="149" t="s">
        <v>2647</v>
      </c>
      <c r="M428" s="149">
        <v>1</v>
      </c>
      <c r="N428" s="149"/>
      <c r="O428" s="150">
        <v>2</v>
      </c>
      <c r="P428" s="150">
        <v>4</v>
      </c>
      <c r="Q428" s="152" t="s">
        <v>2980</v>
      </c>
      <c r="R428" s="152"/>
      <c r="S428" s="152" t="s">
        <v>2712</v>
      </c>
      <c r="T428" s="152" t="s">
        <v>2710</v>
      </c>
      <c r="U428" s="152" t="s">
        <v>2728</v>
      </c>
      <c r="V428" s="153">
        <v>0.8</v>
      </c>
      <c r="W428" s="154" t="s">
        <v>3019</v>
      </c>
      <c r="X428" s="175">
        <v>2175</v>
      </c>
    </row>
    <row r="429" spans="1:24" s="3" customFormat="1" ht="15.6" x14ac:dyDescent="0.3">
      <c r="A429" s="144" t="s">
        <v>3022</v>
      </c>
      <c r="B429" s="145" t="s">
        <v>3008</v>
      </c>
      <c r="C429" s="146" t="s">
        <v>2307</v>
      </c>
      <c r="D429" s="147" t="s">
        <v>2619</v>
      </c>
      <c r="E429" s="148" t="s">
        <v>2620</v>
      </c>
      <c r="G429" s="149">
        <v>1</v>
      </c>
      <c r="H429" s="149"/>
      <c r="I429" s="149"/>
      <c r="J429" s="151" t="s">
        <v>2596</v>
      </c>
      <c r="K429" s="151">
        <v>5</v>
      </c>
      <c r="L429" s="149" t="s">
        <v>2641</v>
      </c>
      <c r="M429" s="149">
        <v>1</v>
      </c>
      <c r="N429" s="149"/>
      <c r="O429" s="150">
        <v>3</v>
      </c>
      <c r="P429" s="150">
        <v>2</v>
      </c>
      <c r="Q429" s="152" t="s">
        <v>2750</v>
      </c>
      <c r="R429" s="152"/>
      <c r="S429" s="152"/>
      <c r="T429" s="152" t="s">
        <v>2712</v>
      </c>
      <c r="U429" s="152" t="s">
        <v>2716</v>
      </c>
      <c r="V429" s="153">
        <v>0.8</v>
      </c>
      <c r="W429" s="154" t="s">
        <v>3019</v>
      </c>
      <c r="X429" s="175">
        <v>2175</v>
      </c>
    </row>
    <row r="430" spans="1:24" s="3" customFormat="1" ht="15.6" x14ac:dyDescent="0.3">
      <c r="A430" s="144" t="s">
        <v>3023</v>
      </c>
      <c r="B430" s="145" t="s">
        <v>3008</v>
      </c>
      <c r="C430" s="146" t="s">
        <v>2307</v>
      </c>
      <c r="D430" s="147" t="s">
        <v>2619</v>
      </c>
      <c r="E430" s="148" t="s">
        <v>2630</v>
      </c>
      <c r="G430" s="149">
        <v>1</v>
      </c>
      <c r="H430" s="149"/>
      <c r="I430" s="149"/>
      <c r="J430" s="151" t="s">
        <v>2614</v>
      </c>
      <c r="K430" s="151">
        <v>6</v>
      </c>
      <c r="L430" s="149"/>
      <c r="M430" s="149">
        <v>1</v>
      </c>
      <c r="N430" s="149"/>
      <c r="O430" s="150"/>
      <c r="P430" s="150">
        <v>1</v>
      </c>
      <c r="Q430" s="152" t="s">
        <v>2716</v>
      </c>
      <c r="R430" s="152"/>
      <c r="S430" s="152" t="s">
        <v>2712</v>
      </c>
      <c r="T430" s="152" t="s">
        <v>2723</v>
      </c>
      <c r="U430" s="152" t="s">
        <v>2717</v>
      </c>
      <c r="V430" s="153">
        <v>0.75</v>
      </c>
      <c r="W430" s="154" t="s">
        <v>3019</v>
      </c>
      <c r="X430" s="175">
        <v>2175</v>
      </c>
    </row>
    <row r="431" spans="1:24" s="3" customFormat="1" ht="15.6" x14ac:dyDescent="0.3">
      <c r="A431" s="144" t="s">
        <v>906</v>
      </c>
      <c r="B431" s="145" t="s">
        <v>3008</v>
      </c>
      <c r="C431" s="146" t="s">
        <v>2307</v>
      </c>
      <c r="D431" s="147" t="s">
        <v>2619</v>
      </c>
      <c r="E431" s="148" t="s">
        <v>2620</v>
      </c>
      <c r="G431" s="149">
        <v>1</v>
      </c>
      <c r="H431" s="149"/>
      <c r="I431" s="149"/>
      <c r="J431" s="151" t="s">
        <v>2609</v>
      </c>
      <c r="K431" s="151">
        <v>7</v>
      </c>
      <c r="L431" s="149"/>
      <c r="M431" s="149">
        <v>1</v>
      </c>
      <c r="N431" s="149"/>
      <c r="O431" s="150">
        <v>1</v>
      </c>
      <c r="P431" s="150"/>
      <c r="Q431" s="152" t="s">
        <v>2814</v>
      </c>
      <c r="R431" s="152" t="s">
        <v>2717</v>
      </c>
      <c r="S431" s="152" t="s">
        <v>2717</v>
      </c>
      <c r="T431" s="152" t="s">
        <v>2712</v>
      </c>
      <c r="U431" s="152" t="s">
        <v>2739</v>
      </c>
      <c r="V431" s="153">
        <v>0.33333333333333298</v>
      </c>
      <c r="W431" s="154" t="s">
        <v>3019</v>
      </c>
      <c r="X431" s="175">
        <v>2175</v>
      </c>
    </row>
    <row r="432" spans="1:24" s="3" customFormat="1" ht="15.6" x14ac:dyDescent="0.3">
      <c r="A432" s="144" t="s">
        <v>3024</v>
      </c>
      <c r="B432" s="145" t="s">
        <v>3008</v>
      </c>
      <c r="C432" s="146" t="s">
        <v>2307</v>
      </c>
      <c r="D432" s="147" t="s">
        <v>2619</v>
      </c>
      <c r="E432" s="148" t="s">
        <v>2630</v>
      </c>
      <c r="G432" s="149">
        <v>1</v>
      </c>
      <c r="H432" s="149"/>
      <c r="I432" s="149"/>
      <c r="J432" s="151" t="s">
        <v>2583</v>
      </c>
      <c r="K432" s="151">
        <v>8</v>
      </c>
      <c r="L432" s="149"/>
      <c r="M432" s="149">
        <v>1</v>
      </c>
      <c r="N432" s="149"/>
      <c r="O432" s="150">
        <v>2</v>
      </c>
      <c r="P432" s="150">
        <v>2</v>
      </c>
      <c r="Q432" s="152" t="s">
        <v>2716</v>
      </c>
      <c r="R432" s="152" t="s">
        <v>2712</v>
      </c>
      <c r="S432" s="152"/>
      <c r="T432" s="152"/>
      <c r="U432" s="152" t="s">
        <v>2724</v>
      </c>
      <c r="V432" s="153">
        <v>0.75</v>
      </c>
      <c r="W432" s="154" t="s">
        <v>3019</v>
      </c>
      <c r="X432" s="175">
        <v>2175</v>
      </c>
    </row>
    <row r="433" spans="1:24" s="3" customFormat="1" ht="15.6" x14ac:dyDescent="0.3">
      <c r="A433" s="144" t="s">
        <v>3025</v>
      </c>
      <c r="B433" s="145" t="s">
        <v>3008</v>
      </c>
      <c r="C433" s="146" t="s">
        <v>2307</v>
      </c>
      <c r="D433" s="147" t="s">
        <v>2619</v>
      </c>
      <c r="E433" s="148" t="s">
        <v>3026</v>
      </c>
      <c r="G433" s="149">
        <v>1</v>
      </c>
      <c r="H433" s="149"/>
      <c r="I433" s="149"/>
      <c r="J433" s="151" t="s">
        <v>2599</v>
      </c>
      <c r="K433" s="151">
        <v>9</v>
      </c>
      <c r="L433" s="149"/>
      <c r="M433" s="149">
        <v>1</v>
      </c>
      <c r="N433" s="149"/>
      <c r="O433" s="150">
        <v>2</v>
      </c>
      <c r="P433" s="150">
        <v>4</v>
      </c>
      <c r="Q433" s="152" t="s">
        <v>2812</v>
      </c>
      <c r="R433" s="152" t="s">
        <v>2717</v>
      </c>
      <c r="S433" s="152"/>
      <c r="T433" s="152" t="s">
        <v>2712</v>
      </c>
      <c r="U433" s="152" t="s">
        <v>2764</v>
      </c>
      <c r="V433" s="153">
        <v>0.42857142857142899</v>
      </c>
      <c r="W433" s="154" t="s">
        <v>3019</v>
      </c>
      <c r="X433" s="175">
        <v>2175</v>
      </c>
    </row>
    <row r="434" spans="1:24" s="3" customFormat="1" ht="15.6" x14ac:dyDescent="0.3">
      <c r="A434" s="144" t="s">
        <v>890</v>
      </c>
      <c r="B434" s="145" t="s">
        <v>3008</v>
      </c>
      <c r="C434" s="146" t="s">
        <v>2307</v>
      </c>
      <c r="D434" s="147" t="s">
        <v>2619</v>
      </c>
      <c r="E434" s="148" t="s">
        <v>2598</v>
      </c>
      <c r="G434" s="149">
        <v>1</v>
      </c>
      <c r="H434" s="149"/>
      <c r="I434" s="149"/>
      <c r="J434" s="149"/>
      <c r="K434" s="164" t="s">
        <v>2905</v>
      </c>
      <c r="L434" s="149"/>
      <c r="M434" s="149">
        <v>1</v>
      </c>
      <c r="N434" s="149"/>
      <c r="O434" s="150"/>
      <c r="P434" s="150"/>
      <c r="Q434" s="152" t="s">
        <v>2764</v>
      </c>
      <c r="R434" s="152"/>
      <c r="S434" s="152" t="s">
        <v>2712</v>
      </c>
      <c r="T434" s="152" t="s">
        <v>2712</v>
      </c>
      <c r="U434" s="152" t="s">
        <v>2741</v>
      </c>
      <c r="V434" s="153">
        <v>0.4</v>
      </c>
      <c r="W434" s="154" t="s">
        <v>3019</v>
      </c>
      <c r="X434" s="175">
        <v>2175</v>
      </c>
    </row>
    <row r="435" spans="1:24" s="3" customFormat="1" ht="15.6" x14ac:dyDescent="0.3">
      <c r="A435" s="144" t="s">
        <v>929</v>
      </c>
      <c r="B435" s="145" t="s">
        <v>3008</v>
      </c>
      <c r="C435" s="146" t="s">
        <v>2307</v>
      </c>
      <c r="D435" s="147" t="s">
        <v>2619</v>
      </c>
      <c r="E435" s="148" t="s">
        <v>3027</v>
      </c>
      <c r="G435" s="149">
        <v>1</v>
      </c>
      <c r="H435" s="149"/>
      <c r="I435" s="149"/>
      <c r="J435" s="149"/>
      <c r="K435" s="151" t="s">
        <v>2905</v>
      </c>
      <c r="L435" s="149"/>
      <c r="M435" s="149">
        <v>1</v>
      </c>
      <c r="N435" s="149"/>
      <c r="O435" s="150"/>
      <c r="P435" s="150">
        <v>1</v>
      </c>
      <c r="Q435" s="152" t="s">
        <v>2735</v>
      </c>
      <c r="R435" s="152"/>
      <c r="S435" s="152"/>
      <c r="T435" s="152"/>
      <c r="U435" s="152"/>
      <c r="V435" s="153" t="s">
        <v>2736</v>
      </c>
      <c r="W435" s="154" t="s">
        <v>3019</v>
      </c>
      <c r="X435" s="175">
        <v>2175</v>
      </c>
    </row>
    <row r="436" spans="1:24" s="3" customFormat="1" ht="15.6" x14ac:dyDescent="0.3">
      <c r="A436" s="144" t="s">
        <v>3028</v>
      </c>
      <c r="B436" s="145" t="s">
        <v>3008</v>
      </c>
      <c r="C436" s="146" t="s">
        <v>2307</v>
      </c>
      <c r="D436" s="147" t="s">
        <v>2619</v>
      </c>
      <c r="E436" s="148" t="s">
        <v>647</v>
      </c>
      <c r="G436" s="149">
        <v>1</v>
      </c>
      <c r="H436" s="149"/>
      <c r="I436" s="149"/>
      <c r="J436" s="149"/>
      <c r="K436" s="151" t="s">
        <v>2905</v>
      </c>
      <c r="L436" s="149"/>
      <c r="M436" s="149">
        <v>1</v>
      </c>
      <c r="N436" s="149"/>
      <c r="O436" s="150"/>
      <c r="P436" s="150"/>
      <c r="Q436" s="152" t="s">
        <v>2727</v>
      </c>
      <c r="R436" s="152"/>
      <c r="S436" s="152"/>
      <c r="T436" s="152"/>
      <c r="U436" s="152" t="s">
        <v>2727</v>
      </c>
      <c r="V436" s="153">
        <v>0</v>
      </c>
      <c r="W436" s="154" t="s">
        <v>3019</v>
      </c>
      <c r="X436" s="175">
        <v>2175</v>
      </c>
    </row>
    <row r="437" spans="1:24" s="3" customFormat="1" ht="15.6" x14ac:dyDescent="0.3">
      <c r="A437" s="144" t="s">
        <v>3029</v>
      </c>
      <c r="B437" s="145" t="s">
        <v>3008</v>
      </c>
      <c r="C437" s="146" t="s">
        <v>2307</v>
      </c>
      <c r="D437" s="147" t="s">
        <v>2619</v>
      </c>
      <c r="E437" s="148" t="s">
        <v>2865</v>
      </c>
      <c r="G437" s="149">
        <v>1</v>
      </c>
      <c r="H437" s="149"/>
      <c r="I437" s="149"/>
      <c r="J437" s="149"/>
      <c r="K437" s="149" t="s">
        <v>2905</v>
      </c>
      <c r="L437" s="149"/>
      <c r="M437" s="149">
        <v>1</v>
      </c>
      <c r="N437" s="149"/>
      <c r="O437" s="150">
        <v>2</v>
      </c>
      <c r="P437" s="150">
        <v>1</v>
      </c>
      <c r="Q437" s="152" t="s">
        <v>2715</v>
      </c>
      <c r="R437" s="152"/>
      <c r="S437" s="152"/>
      <c r="T437" s="152" t="s">
        <v>2712</v>
      </c>
      <c r="U437" s="152" t="s">
        <v>2728</v>
      </c>
      <c r="V437" s="153">
        <v>0.6</v>
      </c>
      <c r="W437" s="154" t="s">
        <v>3019</v>
      </c>
      <c r="X437" s="175">
        <v>2175</v>
      </c>
    </row>
    <row r="438" spans="1:24" s="3" customFormat="1" ht="15.6" x14ac:dyDescent="0.3">
      <c r="A438" s="134" t="s">
        <v>3030</v>
      </c>
      <c r="B438" s="135" t="s">
        <v>3031</v>
      </c>
      <c r="C438" s="136" t="s">
        <v>2315</v>
      </c>
      <c r="D438" s="137" t="s">
        <v>2591</v>
      </c>
      <c r="E438" s="138" t="s">
        <v>2613</v>
      </c>
      <c r="G438" s="139"/>
      <c r="H438" s="139"/>
      <c r="I438" s="139">
        <v>1</v>
      </c>
      <c r="J438" s="140" t="s">
        <v>2607</v>
      </c>
      <c r="K438" s="140">
        <v>1</v>
      </c>
      <c r="L438" s="139"/>
      <c r="M438" s="139">
        <v>1</v>
      </c>
      <c r="N438" s="139"/>
      <c r="O438" s="141"/>
      <c r="P438" s="141"/>
      <c r="Q438" s="142" t="s">
        <v>2909</v>
      </c>
      <c r="R438" s="142" t="s">
        <v>2724</v>
      </c>
      <c r="S438" s="142"/>
      <c r="T438" s="142" t="s">
        <v>2723</v>
      </c>
      <c r="U438" s="142" t="s">
        <v>2717</v>
      </c>
      <c r="V438" s="143">
        <v>0.66666666666666696</v>
      </c>
      <c r="W438" s="134" t="s">
        <v>3032</v>
      </c>
      <c r="X438" s="171" t="s">
        <v>3033</v>
      </c>
    </row>
    <row r="439" spans="1:24" s="3" customFormat="1" ht="15.6" x14ac:dyDescent="0.3">
      <c r="A439" s="134" t="s">
        <v>3034</v>
      </c>
      <c r="B439" s="135" t="s">
        <v>3031</v>
      </c>
      <c r="C439" s="136" t="s">
        <v>2315</v>
      </c>
      <c r="D439" s="137" t="s">
        <v>2591</v>
      </c>
      <c r="E439" s="138" t="s">
        <v>2613</v>
      </c>
      <c r="G439" s="139"/>
      <c r="H439" s="139"/>
      <c r="I439" s="139">
        <v>1</v>
      </c>
      <c r="J439" s="140" t="s">
        <v>2596</v>
      </c>
      <c r="K439" s="140">
        <v>2</v>
      </c>
      <c r="L439" s="139" t="s">
        <v>2641</v>
      </c>
      <c r="M439" s="139">
        <v>1</v>
      </c>
      <c r="N439" s="139"/>
      <c r="O439" s="141">
        <v>1</v>
      </c>
      <c r="P439" s="141">
        <v>1</v>
      </c>
      <c r="Q439" s="142" t="s">
        <v>2812</v>
      </c>
      <c r="R439" s="142" t="s">
        <v>2728</v>
      </c>
      <c r="S439" s="142" t="s">
        <v>2727</v>
      </c>
      <c r="T439" s="142"/>
      <c r="U439" s="142" t="s">
        <v>2712</v>
      </c>
      <c r="V439" s="143">
        <v>0.42857142857142899</v>
      </c>
      <c r="W439" s="134" t="s">
        <v>3032</v>
      </c>
      <c r="X439" s="171" t="s">
        <v>3033</v>
      </c>
    </row>
    <row r="440" spans="1:24" s="3" customFormat="1" ht="15.6" x14ac:dyDescent="0.3">
      <c r="A440" s="134" t="s">
        <v>2479</v>
      </c>
      <c r="B440" s="135" t="s">
        <v>3031</v>
      </c>
      <c r="C440" s="136" t="s">
        <v>2315</v>
      </c>
      <c r="D440" s="137" t="s">
        <v>2591</v>
      </c>
      <c r="E440" s="138" t="s">
        <v>2640</v>
      </c>
      <c r="G440" s="139"/>
      <c r="H440" s="139"/>
      <c r="I440" s="139">
        <v>1</v>
      </c>
      <c r="J440" s="140" t="s">
        <v>2601</v>
      </c>
      <c r="K440" s="140">
        <v>3</v>
      </c>
      <c r="L440" s="139"/>
      <c r="M440" s="139">
        <v>1</v>
      </c>
      <c r="N440" s="139"/>
      <c r="O440" s="141"/>
      <c r="P440" s="141"/>
      <c r="Q440" s="142" t="s">
        <v>2733</v>
      </c>
      <c r="R440" s="142" t="s">
        <v>2717</v>
      </c>
      <c r="S440" s="142" t="s">
        <v>2717</v>
      </c>
      <c r="T440" s="142" t="s">
        <v>2712</v>
      </c>
      <c r="U440" s="142" t="s">
        <v>2717</v>
      </c>
      <c r="V440" s="143">
        <v>0.25</v>
      </c>
      <c r="W440" s="134" t="s">
        <v>3032</v>
      </c>
      <c r="X440" s="171" t="s">
        <v>3033</v>
      </c>
    </row>
    <row r="441" spans="1:24" s="3" customFormat="1" ht="15.6" x14ac:dyDescent="0.3">
      <c r="A441" s="134" t="s">
        <v>891</v>
      </c>
      <c r="B441" s="135" t="s">
        <v>3031</v>
      </c>
      <c r="C441" s="136" t="s">
        <v>2315</v>
      </c>
      <c r="D441" s="137" t="s">
        <v>2591</v>
      </c>
      <c r="E441" s="138" t="s">
        <v>44</v>
      </c>
      <c r="G441" s="139"/>
      <c r="H441" s="139"/>
      <c r="I441" s="139">
        <v>1</v>
      </c>
      <c r="J441" s="140" t="s">
        <v>2583</v>
      </c>
      <c r="K441" s="140">
        <v>4</v>
      </c>
      <c r="L441" s="139" t="s">
        <v>2647</v>
      </c>
      <c r="M441" s="139">
        <v>1</v>
      </c>
      <c r="N441" s="139"/>
      <c r="O441" s="141"/>
      <c r="P441" s="141"/>
      <c r="Q441" s="142" t="s">
        <v>2814</v>
      </c>
      <c r="R441" s="142" t="s">
        <v>2717</v>
      </c>
      <c r="S441" s="142" t="s">
        <v>2724</v>
      </c>
      <c r="T441" s="142" t="s">
        <v>2717</v>
      </c>
      <c r="U441" s="142" t="s">
        <v>2717</v>
      </c>
      <c r="V441" s="143">
        <v>0.33333333333333298</v>
      </c>
      <c r="W441" s="134" t="s">
        <v>3032</v>
      </c>
      <c r="X441" s="171" t="s">
        <v>3033</v>
      </c>
    </row>
    <row r="442" spans="1:24" s="3" customFormat="1" ht="15.6" x14ac:dyDescent="0.3">
      <c r="A442" s="134" t="s">
        <v>3035</v>
      </c>
      <c r="B442" s="135" t="s">
        <v>3031</v>
      </c>
      <c r="C442" s="136" t="s">
        <v>2315</v>
      </c>
      <c r="D442" s="137" t="s">
        <v>2591</v>
      </c>
      <c r="E442" s="138" t="s">
        <v>2690</v>
      </c>
      <c r="G442" s="139"/>
      <c r="H442" s="139"/>
      <c r="I442" s="139">
        <v>1</v>
      </c>
      <c r="J442" s="140" t="s">
        <v>2604</v>
      </c>
      <c r="K442" s="140">
        <v>5</v>
      </c>
      <c r="L442" s="139"/>
      <c r="M442" s="139">
        <v>1</v>
      </c>
      <c r="N442" s="139"/>
      <c r="O442" s="141"/>
      <c r="P442" s="141">
        <v>1</v>
      </c>
      <c r="Q442" s="142" t="s">
        <v>2733</v>
      </c>
      <c r="R442" s="142"/>
      <c r="S442" s="142"/>
      <c r="T442" s="142" t="s">
        <v>2733</v>
      </c>
      <c r="U442" s="142"/>
      <c r="V442" s="143">
        <v>0.25</v>
      </c>
      <c r="W442" s="134" t="s">
        <v>3032</v>
      </c>
      <c r="X442" s="171" t="s">
        <v>3033</v>
      </c>
    </row>
    <row r="443" spans="1:24" s="3" customFormat="1" ht="15.6" x14ac:dyDescent="0.3">
      <c r="A443" s="134" t="s">
        <v>3036</v>
      </c>
      <c r="B443" s="135" t="s">
        <v>3031</v>
      </c>
      <c r="C443" s="136" t="s">
        <v>2315</v>
      </c>
      <c r="D443" s="137" t="s">
        <v>2591</v>
      </c>
      <c r="E443" s="138" t="s">
        <v>2939</v>
      </c>
      <c r="G443" s="139"/>
      <c r="H443" s="139"/>
      <c r="I443" s="139">
        <v>1</v>
      </c>
      <c r="J443" s="140" t="s">
        <v>2611</v>
      </c>
      <c r="K443" s="140">
        <v>6</v>
      </c>
      <c r="L443" s="139"/>
      <c r="M443" s="139">
        <v>1</v>
      </c>
      <c r="N443" s="139"/>
      <c r="O443" s="141"/>
      <c r="P443" s="141"/>
      <c r="Q443" s="142" t="s">
        <v>2774</v>
      </c>
      <c r="R443" s="142" t="s">
        <v>2739</v>
      </c>
      <c r="S443" s="142" t="s">
        <v>2724</v>
      </c>
      <c r="T443" s="142" t="s">
        <v>2712</v>
      </c>
      <c r="U443" s="142"/>
      <c r="V443" s="143">
        <v>0.57142857142857095</v>
      </c>
      <c r="W443" s="134" t="s">
        <v>3032</v>
      </c>
      <c r="X443" s="171" t="s">
        <v>3033</v>
      </c>
    </row>
    <row r="444" spans="1:24" s="3" customFormat="1" ht="15.6" x14ac:dyDescent="0.3">
      <c r="A444" s="134" t="s">
        <v>3010</v>
      </c>
      <c r="B444" s="135" t="s">
        <v>3031</v>
      </c>
      <c r="C444" s="136" t="s">
        <v>2315</v>
      </c>
      <c r="D444" s="137" t="s">
        <v>2591</v>
      </c>
      <c r="E444" s="138" t="s">
        <v>2690</v>
      </c>
      <c r="G444" s="139"/>
      <c r="H444" s="139"/>
      <c r="I444" s="139">
        <v>1</v>
      </c>
      <c r="J444" s="140" t="s">
        <v>2614</v>
      </c>
      <c r="K444" s="140">
        <v>7</v>
      </c>
      <c r="L444" s="139"/>
      <c r="M444" s="139">
        <v>1</v>
      </c>
      <c r="N444" s="139"/>
      <c r="O444" s="141"/>
      <c r="P444" s="141"/>
      <c r="Q444" s="142" t="s">
        <v>2720</v>
      </c>
      <c r="R444" s="142" t="s">
        <v>2717</v>
      </c>
      <c r="S444" s="142" t="s">
        <v>2712</v>
      </c>
      <c r="T444" s="142"/>
      <c r="U444" s="142"/>
      <c r="V444" s="143">
        <v>0.5</v>
      </c>
      <c r="W444" s="134" t="s">
        <v>3032</v>
      </c>
      <c r="X444" s="171" t="s">
        <v>3033</v>
      </c>
    </row>
    <row r="445" spans="1:24" s="3" customFormat="1" ht="15.6" x14ac:dyDescent="0.3">
      <c r="A445" s="134" t="s">
        <v>3037</v>
      </c>
      <c r="B445" s="135" t="s">
        <v>3031</v>
      </c>
      <c r="C445" s="136" t="s">
        <v>2315</v>
      </c>
      <c r="D445" s="137" t="s">
        <v>2591</v>
      </c>
      <c r="E445" s="138" t="s">
        <v>2995</v>
      </c>
      <c r="G445" s="139"/>
      <c r="H445" s="139"/>
      <c r="I445" s="139">
        <v>1</v>
      </c>
      <c r="J445" s="140" t="s">
        <v>2599</v>
      </c>
      <c r="K445" s="140">
        <v>8</v>
      </c>
      <c r="L445" s="139"/>
      <c r="M445" s="139">
        <v>1</v>
      </c>
      <c r="N445" s="139"/>
      <c r="O445" s="141"/>
      <c r="P445" s="141"/>
      <c r="Q445" s="142" t="s">
        <v>2717</v>
      </c>
      <c r="R445" s="142"/>
      <c r="S445" s="142"/>
      <c r="T445" s="142"/>
      <c r="U445" s="142" t="s">
        <v>2717</v>
      </c>
      <c r="V445" s="143">
        <v>0</v>
      </c>
      <c r="W445" s="134" t="s">
        <v>3032</v>
      </c>
      <c r="X445" s="171" t="s">
        <v>3033</v>
      </c>
    </row>
    <row r="446" spans="1:24" s="3" customFormat="1" ht="15.6" x14ac:dyDescent="0.3">
      <c r="A446" s="134" t="s">
        <v>3038</v>
      </c>
      <c r="B446" s="135" t="s">
        <v>3031</v>
      </c>
      <c r="C446" s="136" t="s">
        <v>2315</v>
      </c>
      <c r="D446" s="137" t="s">
        <v>2591</v>
      </c>
      <c r="E446" s="138" t="s">
        <v>2951</v>
      </c>
      <c r="G446" s="139"/>
      <c r="H446" s="139"/>
      <c r="I446" s="139">
        <v>1</v>
      </c>
      <c r="J446" s="140" t="s">
        <v>2609</v>
      </c>
      <c r="K446" s="140">
        <v>9</v>
      </c>
      <c r="L446" s="139"/>
      <c r="M446" s="139">
        <v>1</v>
      </c>
      <c r="N446" s="139"/>
      <c r="O446" s="141"/>
      <c r="P446" s="141"/>
      <c r="Q446" s="142" t="s">
        <v>2733</v>
      </c>
      <c r="R446" s="142" t="s">
        <v>2717</v>
      </c>
      <c r="S446" s="142" t="s">
        <v>2720</v>
      </c>
      <c r="T446" s="142" t="s">
        <v>2717</v>
      </c>
      <c r="U446" s="142"/>
      <c r="V446" s="143">
        <v>0.25</v>
      </c>
      <c r="W446" s="134" t="s">
        <v>3032</v>
      </c>
      <c r="X446" s="171" t="s">
        <v>3033</v>
      </c>
    </row>
    <row r="447" spans="1:24" s="3" customFormat="1" ht="15.6" x14ac:dyDescent="0.3">
      <c r="A447" s="134" t="s">
        <v>3039</v>
      </c>
      <c r="B447" s="135" t="s">
        <v>3031</v>
      </c>
      <c r="C447" s="136" t="s">
        <v>2315</v>
      </c>
      <c r="D447" s="137" t="s">
        <v>2591</v>
      </c>
      <c r="E447" s="138" t="s">
        <v>2690</v>
      </c>
      <c r="G447" s="139"/>
      <c r="H447" s="139"/>
      <c r="I447" s="139">
        <v>1</v>
      </c>
      <c r="J447" s="140"/>
      <c r="K447" s="140" t="s">
        <v>2905</v>
      </c>
      <c r="L447" s="139"/>
      <c r="M447" s="139">
        <v>1</v>
      </c>
      <c r="N447" s="139"/>
      <c r="O447" s="141">
        <v>1</v>
      </c>
      <c r="P447" s="141"/>
      <c r="Q447" s="142" t="s">
        <v>2739</v>
      </c>
      <c r="R447" s="142"/>
      <c r="S447" s="142"/>
      <c r="T447" s="142" t="s">
        <v>2727</v>
      </c>
      <c r="U447" s="142" t="s">
        <v>2712</v>
      </c>
      <c r="V447" s="143">
        <v>0.33333333333333298</v>
      </c>
      <c r="W447" s="134" t="s">
        <v>3032</v>
      </c>
      <c r="X447" s="171" t="s">
        <v>3033</v>
      </c>
    </row>
    <row r="448" spans="1:24" s="3" customFormat="1" ht="15.6" x14ac:dyDescent="0.3">
      <c r="A448" s="134" t="s">
        <v>3040</v>
      </c>
      <c r="B448" s="135" t="s">
        <v>3031</v>
      </c>
      <c r="C448" s="136" t="s">
        <v>2315</v>
      </c>
      <c r="D448" s="137" t="s">
        <v>2591</v>
      </c>
      <c r="E448" s="138" t="s">
        <v>2939</v>
      </c>
      <c r="G448" s="139"/>
      <c r="H448" s="139"/>
      <c r="I448" s="139">
        <v>1</v>
      </c>
      <c r="J448" s="140"/>
      <c r="K448" s="140" t="s">
        <v>2905</v>
      </c>
      <c r="L448" s="139"/>
      <c r="M448" s="139">
        <v>1</v>
      </c>
      <c r="N448" s="139"/>
      <c r="O448" s="141"/>
      <c r="P448" s="141"/>
      <c r="Q448" s="142" t="s">
        <v>2723</v>
      </c>
      <c r="R448" s="142" t="s">
        <v>2712</v>
      </c>
      <c r="S448" s="142" t="s">
        <v>2712</v>
      </c>
      <c r="T448" s="142"/>
      <c r="U448" s="142"/>
      <c r="V448" s="143">
        <v>1</v>
      </c>
      <c r="W448" s="134" t="s">
        <v>3032</v>
      </c>
      <c r="X448" s="171" t="s">
        <v>3033</v>
      </c>
    </row>
    <row r="449" spans="1:24" s="3" customFormat="1" ht="15.6" x14ac:dyDescent="0.3">
      <c r="A449" s="134" t="s">
        <v>3041</v>
      </c>
      <c r="B449" s="135" t="s">
        <v>3031</v>
      </c>
      <c r="C449" s="136" t="s">
        <v>2315</v>
      </c>
      <c r="D449" s="137" t="s">
        <v>2591</v>
      </c>
      <c r="E449" s="138" t="s">
        <v>2623</v>
      </c>
      <c r="G449" s="139"/>
      <c r="H449" s="139"/>
      <c r="I449" s="139">
        <v>1</v>
      </c>
      <c r="J449" s="140"/>
      <c r="K449" s="140" t="s">
        <v>2905</v>
      </c>
      <c r="L449" s="139"/>
      <c r="M449" s="139">
        <v>1</v>
      </c>
      <c r="N449" s="139"/>
      <c r="O449" s="141">
        <v>1</v>
      </c>
      <c r="P449" s="141">
        <v>1</v>
      </c>
      <c r="Q449" s="142" t="s">
        <v>2724</v>
      </c>
      <c r="R449" s="142"/>
      <c r="S449" s="142" t="s">
        <v>2712</v>
      </c>
      <c r="T449" s="142"/>
      <c r="U449" s="142" t="s">
        <v>2720</v>
      </c>
      <c r="V449" s="143">
        <v>0.66666666666666696</v>
      </c>
      <c r="W449" s="134" t="s">
        <v>3032</v>
      </c>
      <c r="X449" s="171" t="s">
        <v>3033</v>
      </c>
    </row>
    <row r="450" spans="1:24" s="3" customFormat="1" ht="15.6" x14ac:dyDescent="0.3">
      <c r="A450" s="134" t="s">
        <v>3042</v>
      </c>
      <c r="B450" s="135" t="s">
        <v>3031</v>
      </c>
      <c r="C450" s="136" t="s">
        <v>2315</v>
      </c>
      <c r="D450" s="137" t="s">
        <v>2591</v>
      </c>
      <c r="E450" s="138" t="s">
        <v>2809</v>
      </c>
      <c r="G450" s="139"/>
      <c r="H450" s="139"/>
      <c r="I450" s="139">
        <v>1</v>
      </c>
      <c r="J450" s="140"/>
      <c r="K450" s="139" t="s">
        <v>2905</v>
      </c>
      <c r="L450" s="139"/>
      <c r="M450" s="139">
        <v>1</v>
      </c>
      <c r="N450" s="139"/>
      <c r="O450" s="141"/>
      <c r="P450" s="141"/>
      <c r="Q450" s="142" t="s">
        <v>2717</v>
      </c>
      <c r="R450" s="142" t="s">
        <v>2717</v>
      </c>
      <c r="S450" s="142"/>
      <c r="T450" s="142"/>
      <c r="U450" s="142"/>
      <c r="V450" s="143">
        <v>0</v>
      </c>
      <c r="W450" s="134" t="s">
        <v>3032</v>
      </c>
      <c r="X450" s="171" t="s">
        <v>3033</v>
      </c>
    </row>
    <row r="451" spans="1:24" s="3" customFormat="1" ht="15.6" x14ac:dyDescent="0.3">
      <c r="A451" s="144" t="s">
        <v>3043</v>
      </c>
      <c r="B451" s="145" t="s">
        <v>3031</v>
      </c>
      <c r="C451" s="146" t="s">
        <v>2315</v>
      </c>
      <c r="D451" s="147" t="s">
        <v>2619</v>
      </c>
      <c r="E451" s="148" t="s">
        <v>66</v>
      </c>
      <c r="G451" s="149">
        <v>1</v>
      </c>
      <c r="H451" s="149"/>
      <c r="I451" s="149"/>
      <c r="J451" s="151" t="s">
        <v>2611</v>
      </c>
      <c r="K451" s="151">
        <v>1</v>
      </c>
      <c r="L451" s="149" t="s">
        <v>2647</v>
      </c>
      <c r="M451" s="149">
        <v>1</v>
      </c>
      <c r="N451" s="149"/>
      <c r="O451" s="149"/>
      <c r="P451" s="149">
        <v>1</v>
      </c>
      <c r="Q451" s="175" t="s">
        <v>2785</v>
      </c>
      <c r="R451" s="175" t="s">
        <v>2715</v>
      </c>
      <c r="S451" s="175" t="s">
        <v>2720</v>
      </c>
      <c r="T451" s="152"/>
      <c r="U451" s="152" t="s">
        <v>2717</v>
      </c>
      <c r="V451" s="153">
        <v>0.5</v>
      </c>
      <c r="W451" s="154" t="s">
        <v>3044</v>
      </c>
      <c r="X451" s="175" t="s">
        <v>3033</v>
      </c>
    </row>
    <row r="452" spans="1:24" s="3" customFormat="1" ht="15.6" x14ac:dyDescent="0.3">
      <c r="A452" s="144" t="s">
        <v>3045</v>
      </c>
      <c r="B452" s="145" t="s">
        <v>3031</v>
      </c>
      <c r="C452" s="146" t="s">
        <v>2315</v>
      </c>
      <c r="D452" s="147" t="s">
        <v>2619</v>
      </c>
      <c r="E452" s="148" t="s">
        <v>66</v>
      </c>
      <c r="G452" s="149">
        <v>1</v>
      </c>
      <c r="H452" s="149"/>
      <c r="I452" s="149"/>
      <c r="J452" s="151" t="s">
        <v>2596</v>
      </c>
      <c r="K452" s="151">
        <v>2</v>
      </c>
      <c r="L452" s="149"/>
      <c r="M452" s="149">
        <v>1</v>
      </c>
      <c r="N452" s="149"/>
      <c r="O452" s="149"/>
      <c r="P452" s="149">
        <v>2</v>
      </c>
      <c r="Q452" s="175" t="s">
        <v>3046</v>
      </c>
      <c r="R452" s="175" t="s">
        <v>2728</v>
      </c>
      <c r="S452" s="175" t="s">
        <v>2728</v>
      </c>
      <c r="T452" s="152"/>
      <c r="U452" s="152" t="s">
        <v>2727</v>
      </c>
      <c r="V452" s="153">
        <v>0.4</v>
      </c>
      <c r="W452" s="154" t="s">
        <v>3044</v>
      </c>
      <c r="X452" s="175" t="s">
        <v>3033</v>
      </c>
    </row>
    <row r="453" spans="1:24" s="3" customFormat="1" ht="15.6" x14ac:dyDescent="0.3">
      <c r="A453" s="144" t="s">
        <v>871</v>
      </c>
      <c r="B453" s="145" t="s">
        <v>3031</v>
      </c>
      <c r="C453" s="146" t="s">
        <v>2315</v>
      </c>
      <c r="D453" s="147" t="s">
        <v>2619</v>
      </c>
      <c r="E453" s="148" t="s">
        <v>68</v>
      </c>
      <c r="G453" s="149">
        <v>1</v>
      </c>
      <c r="H453" s="149"/>
      <c r="I453" s="149"/>
      <c r="J453" s="151" t="s">
        <v>2601</v>
      </c>
      <c r="K453" s="151">
        <v>3</v>
      </c>
      <c r="L453" s="149"/>
      <c r="M453" s="149">
        <v>1</v>
      </c>
      <c r="N453" s="149"/>
      <c r="O453" s="149"/>
      <c r="P453" s="149"/>
      <c r="Q453" s="175" t="s">
        <v>2724</v>
      </c>
      <c r="R453" s="175" t="s">
        <v>2717</v>
      </c>
      <c r="S453" s="175" t="s">
        <v>2723</v>
      </c>
      <c r="T453" s="152"/>
      <c r="U453" s="152"/>
      <c r="V453" s="153">
        <v>0.66666666666666696</v>
      </c>
      <c r="W453" s="154" t="s">
        <v>3044</v>
      </c>
      <c r="X453" s="175" t="s">
        <v>3033</v>
      </c>
    </row>
    <row r="454" spans="1:24" s="3" customFormat="1" ht="15.6" x14ac:dyDescent="0.3">
      <c r="A454" s="144" t="s">
        <v>925</v>
      </c>
      <c r="B454" s="145" t="s">
        <v>3031</v>
      </c>
      <c r="C454" s="146" t="s">
        <v>2315</v>
      </c>
      <c r="D454" s="147" t="s">
        <v>2619</v>
      </c>
      <c r="E454" s="148" t="s">
        <v>2620</v>
      </c>
      <c r="G454" s="149">
        <v>1</v>
      </c>
      <c r="H454" s="149"/>
      <c r="I454" s="149"/>
      <c r="J454" s="151" t="s">
        <v>2604</v>
      </c>
      <c r="K454" s="151">
        <v>4</v>
      </c>
      <c r="L454" s="149" t="s">
        <v>2641</v>
      </c>
      <c r="M454" s="149">
        <v>1</v>
      </c>
      <c r="N454" s="149"/>
      <c r="O454" s="149">
        <v>1</v>
      </c>
      <c r="P454" s="149"/>
      <c r="Q454" s="175" t="s">
        <v>2909</v>
      </c>
      <c r="R454" s="175" t="s">
        <v>2712</v>
      </c>
      <c r="S454" s="175" t="s">
        <v>2727</v>
      </c>
      <c r="T454" s="152" t="s">
        <v>2723</v>
      </c>
      <c r="U454" s="152" t="s">
        <v>2712</v>
      </c>
      <c r="V454" s="153">
        <v>0.66666666666666696</v>
      </c>
      <c r="W454" s="154" t="s">
        <v>3044</v>
      </c>
      <c r="X454" s="175" t="s">
        <v>3033</v>
      </c>
    </row>
    <row r="455" spans="1:24" s="3" customFormat="1" ht="15.6" x14ac:dyDescent="0.3">
      <c r="A455" s="144" t="s">
        <v>961</v>
      </c>
      <c r="B455" s="145" t="s">
        <v>3031</v>
      </c>
      <c r="C455" s="146" t="s">
        <v>2315</v>
      </c>
      <c r="D455" s="147" t="s">
        <v>2619</v>
      </c>
      <c r="E455" s="148" t="s">
        <v>2620</v>
      </c>
      <c r="G455" s="149">
        <v>1</v>
      </c>
      <c r="H455" s="149"/>
      <c r="I455" s="149"/>
      <c r="J455" s="151" t="s">
        <v>2599</v>
      </c>
      <c r="K455" s="151">
        <v>5</v>
      </c>
      <c r="L455" s="149" t="s">
        <v>2781</v>
      </c>
      <c r="M455" s="149">
        <v>1</v>
      </c>
      <c r="N455" s="149"/>
      <c r="O455" s="149">
        <v>3</v>
      </c>
      <c r="P455" s="149"/>
      <c r="Q455" s="175" t="s">
        <v>2789</v>
      </c>
      <c r="R455" s="175" t="s">
        <v>2712</v>
      </c>
      <c r="S455" s="175" t="s">
        <v>2712</v>
      </c>
      <c r="T455" s="152" t="s">
        <v>2723</v>
      </c>
      <c r="U455" s="152" t="s">
        <v>2716</v>
      </c>
      <c r="V455" s="153">
        <v>0.875</v>
      </c>
      <c r="W455" s="154" t="s">
        <v>3044</v>
      </c>
      <c r="X455" s="175" t="s">
        <v>3033</v>
      </c>
    </row>
    <row r="456" spans="1:24" s="3" customFormat="1" ht="15.6" x14ac:dyDescent="0.3">
      <c r="A456" s="144" t="s">
        <v>963</v>
      </c>
      <c r="B456" s="145" t="s">
        <v>3031</v>
      </c>
      <c r="C456" s="146" t="s">
        <v>2315</v>
      </c>
      <c r="D456" s="147" t="s">
        <v>2619</v>
      </c>
      <c r="E456" s="148" t="s">
        <v>2620</v>
      </c>
      <c r="G456" s="149">
        <v>1</v>
      </c>
      <c r="H456" s="149"/>
      <c r="I456" s="149"/>
      <c r="J456" s="151" t="s">
        <v>2607</v>
      </c>
      <c r="K456" s="151">
        <v>6</v>
      </c>
      <c r="L456" s="149"/>
      <c r="M456" s="149">
        <v>1</v>
      </c>
      <c r="N456" s="149"/>
      <c r="O456" s="149"/>
      <c r="P456" s="149">
        <v>1</v>
      </c>
      <c r="Q456" s="175" t="s">
        <v>2750</v>
      </c>
      <c r="R456" s="175" t="s">
        <v>2712</v>
      </c>
      <c r="S456" s="175" t="s">
        <v>2723</v>
      </c>
      <c r="T456" s="152" t="s">
        <v>2720</v>
      </c>
      <c r="U456" s="152"/>
      <c r="V456" s="153">
        <v>0.8</v>
      </c>
      <c r="W456" s="154" t="s">
        <v>3044</v>
      </c>
      <c r="X456" s="175" t="s">
        <v>3033</v>
      </c>
    </row>
    <row r="457" spans="1:24" s="3" customFormat="1" ht="15.6" x14ac:dyDescent="0.3">
      <c r="A457" s="144" t="s">
        <v>941</v>
      </c>
      <c r="B457" s="145" t="s">
        <v>3031</v>
      </c>
      <c r="C457" s="146" t="s">
        <v>2315</v>
      </c>
      <c r="D457" s="147" t="s">
        <v>2619</v>
      </c>
      <c r="E457" s="148" t="s">
        <v>3027</v>
      </c>
      <c r="G457" s="149">
        <v>1</v>
      </c>
      <c r="H457" s="149"/>
      <c r="I457" s="149"/>
      <c r="J457" s="151" t="s">
        <v>2583</v>
      </c>
      <c r="K457" s="151">
        <v>7</v>
      </c>
      <c r="L457" s="149"/>
      <c r="M457" s="149">
        <v>1</v>
      </c>
      <c r="N457" s="149"/>
      <c r="O457" s="149"/>
      <c r="P457" s="149"/>
      <c r="Q457" s="175" t="s">
        <v>2741</v>
      </c>
      <c r="R457" s="175" t="s">
        <v>2717</v>
      </c>
      <c r="S457" s="175"/>
      <c r="T457" s="152" t="s">
        <v>2717</v>
      </c>
      <c r="U457" s="152" t="s">
        <v>2717</v>
      </c>
      <c r="V457" s="153">
        <v>0</v>
      </c>
      <c r="W457" s="154" t="s">
        <v>3044</v>
      </c>
      <c r="X457" s="175" t="s">
        <v>3033</v>
      </c>
    </row>
    <row r="458" spans="1:24" s="3" customFormat="1" ht="15.6" x14ac:dyDescent="0.3">
      <c r="A458" s="144" t="s">
        <v>942</v>
      </c>
      <c r="B458" s="145" t="s">
        <v>3031</v>
      </c>
      <c r="C458" s="146" t="s">
        <v>2315</v>
      </c>
      <c r="D458" s="147" t="s">
        <v>2619</v>
      </c>
      <c r="E458" s="148" t="s">
        <v>2655</v>
      </c>
      <c r="G458" s="149">
        <v>1</v>
      </c>
      <c r="H458" s="149"/>
      <c r="I458" s="149"/>
      <c r="J458" s="151" t="s">
        <v>2609</v>
      </c>
      <c r="K458" s="151">
        <v>8</v>
      </c>
      <c r="L458" s="149"/>
      <c r="M458" s="149">
        <v>1</v>
      </c>
      <c r="N458" s="149"/>
      <c r="O458" s="149"/>
      <c r="P458" s="149">
        <v>1</v>
      </c>
      <c r="Q458" s="175" t="s">
        <v>2739</v>
      </c>
      <c r="R458" s="175" t="s">
        <v>2717</v>
      </c>
      <c r="S458" s="175" t="s">
        <v>2717</v>
      </c>
      <c r="T458" s="152" t="s">
        <v>2712</v>
      </c>
      <c r="U458" s="152"/>
      <c r="V458" s="153">
        <v>0.33333333333333298</v>
      </c>
      <c r="W458" s="154" t="s">
        <v>3044</v>
      </c>
      <c r="X458" s="175" t="s">
        <v>3033</v>
      </c>
    </row>
    <row r="459" spans="1:24" s="3" customFormat="1" ht="15.6" x14ac:dyDescent="0.3">
      <c r="A459" s="144" t="s">
        <v>929</v>
      </c>
      <c r="B459" s="145" t="s">
        <v>3031</v>
      </c>
      <c r="C459" s="146" t="s">
        <v>2315</v>
      </c>
      <c r="D459" s="147" t="s">
        <v>2619</v>
      </c>
      <c r="E459" s="148" t="s">
        <v>3027</v>
      </c>
      <c r="G459" s="149">
        <v>1</v>
      </c>
      <c r="H459" s="149"/>
      <c r="I459" s="149"/>
      <c r="J459" s="151" t="s">
        <v>2614</v>
      </c>
      <c r="K459" s="151">
        <v>9</v>
      </c>
      <c r="L459" s="149"/>
      <c r="M459" s="149">
        <v>1</v>
      </c>
      <c r="N459" s="149"/>
      <c r="O459" s="149"/>
      <c r="P459" s="149"/>
      <c r="Q459" s="175" t="s">
        <v>2724</v>
      </c>
      <c r="R459" s="175" t="s">
        <v>2712</v>
      </c>
      <c r="S459" s="175"/>
      <c r="T459" s="152" t="s">
        <v>2712</v>
      </c>
      <c r="U459" s="152" t="s">
        <v>2717</v>
      </c>
      <c r="V459" s="153">
        <v>0.66666666666666696</v>
      </c>
      <c r="W459" s="154" t="s">
        <v>3044</v>
      </c>
      <c r="X459" s="175" t="s">
        <v>3033</v>
      </c>
    </row>
    <row r="460" spans="1:24" s="3" customFormat="1" ht="15.6" x14ac:dyDescent="0.3">
      <c r="A460" s="144" t="s">
        <v>932</v>
      </c>
      <c r="B460" s="145" t="s">
        <v>3031</v>
      </c>
      <c r="C460" s="146" t="s">
        <v>2315</v>
      </c>
      <c r="D460" s="147" t="s">
        <v>2619</v>
      </c>
      <c r="E460" s="148" t="s">
        <v>2657</v>
      </c>
      <c r="G460" s="149">
        <v>1</v>
      </c>
      <c r="H460" s="149"/>
      <c r="I460" s="149"/>
      <c r="J460" s="149"/>
      <c r="K460" s="164" t="s">
        <v>2905</v>
      </c>
      <c r="L460" s="149"/>
      <c r="M460" s="149">
        <v>1</v>
      </c>
      <c r="N460" s="149"/>
      <c r="O460" s="149"/>
      <c r="P460" s="149"/>
      <c r="Q460" s="175" t="s">
        <v>2739</v>
      </c>
      <c r="R460" s="175"/>
      <c r="S460" s="175" t="s">
        <v>2717</v>
      </c>
      <c r="T460" s="152" t="s">
        <v>2712</v>
      </c>
      <c r="U460" s="152" t="s">
        <v>2717</v>
      </c>
      <c r="V460" s="153">
        <v>0.33333333333333298</v>
      </c>
      <c r="W460" s="154" t="s">
        <v>3044</v>
      </c>
      <c r="X460" s="175" t="s">
        <v>3033</v>
      </c>
    </row>
    <row r="461" spans="1:24" s="3" customFormat="1" ht="15.6" x14ac:dyDescent="0.3">
      <c r="A461" s="144" t="s">
        <v>997</v>
      </c>
      <c r="B461" s="145" t="s">
        <v>3031</v>
      </c>
      <c r="C461" s="146" t="s">
        <v>2315</v>
      </c>
      <c r="D461" s="147" t="s">
        <v>2619</v>
      </c>
      <c r="E461" s="148" t="s">
        <v>2630</v>
      </c>
      <c r="G461" s="149">
        <v>1</v>
      </c>
      <c r="H461" s="149"/>
      <c r="I461" s="149"/>
      <c r="J461" s="149"/>
      <c r="K461" s="151" t="s">
        <v>2905</v>
      </c>
      <c r="L461" s="149"/>
      <c r="M461" s="149">
        <v>1</v>
      </c>
      <c r="N461" s="149"/>
      <c r="O461" s="149"/>
      <c r="P461" s="149">
        <v>1</v>
      </c>
      <c r="Q461" s="175" t="s">
        <v>2712</v>
      </c>
      <c r="R461" s="175" t="s">
        <v>2712</v>
      </c>
      <c r="S461" s="175"/>
      <c r="T461" s="152"/>
      <c r="U461" s="152"/>
      <c r="V461" s="153">
        <v>1</v>
      </c>
      <c r="W461" s="154" t="s">
        <v>3044</v>
      </c>
      <c r="X461" s="175" t="s">
        <v>3033</v>
      </c>
    </row>
    <row r="462" spans="1:24" s="3" customFormat="1" ht="15.6" x14ac:dyDescent="0.3">
      <c r="A462" s="144" t="s">
        <v>3047</v>
      </c>
      <c r="B462" s="145" t="s">
        <v>3031</v>
      </c>
      <c r="C462" s="146" t="s">
        <v>2315</v>
      </c>
      <c r="D462" s="147" t="s">
        <v>2619</v>
      </c>
      <c r="E462" s="148" t="s">
        <v>3048</v>
      </c>
      <c r="G462" s="149">
        <v>1</v>
      </c>
      <c r="H462" s="149"/>
      <c r="I462" s="149"/>
      <c r="J462" s="149"/>
      <c r="K462" s="151" t="s">
        <v>2905</v>
      </c>
      <c r="L462" s="149"/>
      <c r="M462" s="149">
        <v>1</v>
      </c>
      <c r="N462" s="149"/>
      <c r="O462" s="149">
        <v>1</v>
      </c>
      <c r="P462" s="149"/>
      <c r="Q462" s="175" t="s">
        <v>2720</v>
      </c>
      <c r="R462" s="175"/>
      <c r="S462" s="175" t="s">
        <v>2717</v>
      </c>
      <c r="T462" s="152"/>
      <c r="U462" s="152" t="s">
        <v>2712</v>
      </c>
      <c r="V462" s="153">
        <v>0.5</v>
      </c>
      <c r="W462" s="154" t="s">
        <v>3044</v>
      </c>
      <c r="X462" s="175" t="s">
        <v>3033</v>
      </c>
    </row>
    <row r="463" spans="1:24" s="3" customFormat="1" ht="15.6" x14ac:dyDescent="0.3">
      <c r="A463" s="144" t="s">
        <v>959</v>
      </c>
      <c r="B463" s="145" t="s">
        <v>3031</v>
      </c>
      <c r="C463" s="146" t="s">
        <v>2315</v>
      </c>
      <c r="D463" s="147" t="s">
        <v>2619</v>
      </c>
      <c r="E463" s="148" t="s">
        <v>2657</v>
      </c>
      <c r="G463" s="149">
        <v>1</v>
      </c>
      <c r="H463" s="149"/>
      <c r="I463" s="149"/>
      <c r="J463" s="149"/>
      <c r="K463" s="149" t="s">
        <v>2905</v>
      </c>
      <c r="L463" s="149"/>
      <c r="M463" s="149">
        <v>1</v>
      </c>
      <c r="N463" s="149"/>
      <c r="O463" s="149">
        <v>1</v>
      </c>
      <c r="P463" s="149"/>
      <c r="Q463" s="175" t="s">
        <v>2724</v>
      </c>
      <c r="R463" s="175"/>
      <c r="S463" s="175"/>
      <c r="T463" s="152" t="s">
        <v>2712</v>
      </c>
      <c r="U463" s="152" t="s">
        <v>2720</v>
      </c>
      <c r="V463" s="153">
        <v>0.66666666666666696</v>
      </c>
      <c r="W463" s="154" t="s">
        <v>3044</v>
      </c>
      <c r="X463" s="175" t="s">
        <v>3033</v>
      </c>
    </row>
    <row r="464" spans="1:24" s="3" customFormat="1" ht="15.6" x14ac:dyDescent="0.3">
      <c r="A464" s="134" t="s">
        <v>3030</v>
      </c>
      <c r="B464" s="135" t="s">
        <v>3049</v>
      </c>
      <c r="C464" s="136" t="s">
        <v>2323</v>
      </c>
      <c r="D464" s="137" t="s">
        <v>2591</v>
      </c>
      <c r="E464" s="138" t="s">
        <v>2613</v>
      </c>
      <c r="G464" s="139"/>
      <c r="H464" s="139"/>
      <c r="I464" s="139">
        <v>1</v>
      </c>
      <c r="J464" s="140" t="s">
        <v>2596</v>
      </c>
      <c r="K464" s="140">
        <v>1</v>
      </c>
      <c r="L464" s="139"/>
      <c r="M464" s="139">
        <v>1</v>
      </c>
      <c r="N464" s="139"/>
      <c r="O464" s="141"/>
      <c r="P464" s="141"/>
      <c r="Q464" s="142" t="s">
        <v>2812</v>
      </c>
      <c r="R464" s="142" t="s">
        <v>2724</v>
      </c>
      <c r="S464" s="142" t="s">
        <v>2739</v>
      </c>
      <c r="T464" s="142" t="s">
        <v>2717</v>
      </c>
      <c r="U464" s="142"/>
      <c r="V464" s="143">
        <v>0.42857142857142899</v>
      </c>
      <c r="W464" s="134" t="s">
        <v>3050</v>
      </c>
      <c r="X464" s="171" t="s">
        <v>3051</v>
      </c>
    </row>
    <row r="465" spans="1:24" s="3" customFormat="1" ht="15.6" x14ac:dyDescent="0.3">
      <c r="A465" s="134" t="s">
        <v>3034</v>
      </c>
      <c r="B465" s="135" t="s">
        <v>3049</v>
      </c>
      <c r="C465" s="136" t="s">
        <v>2323</v>
      </c>
      <c r="D465" s="137" t="s">
        <v>2591</v>
      </c>
      <c r="E465" s="138" t="s">
        <v>2613</v>
      </c>
      <c r="G465" s="139"/>
      <c r="H465" s="139"/>
      <c r="I465" s="139">
        <v>1</v>
      </c>
      <c r="J465" s="140" t="s">
        <v>2599</v>
      </c>
      <c r="K465" s="140">
        <v>2</v>
      </c>
      <c r="L465" s="139"/>
      <c r="M465" s="139">
        <v>1</v>
      </c>
      <c r="N465" s="139"/>
      <c r="O465" s="141">
        <v>1</v>
      </c>
      <c r="P465" s="141">
        <v>1</v>
      </c>
      <c r="Q465" s="142" t="s">
        <v>2774</v>
      </c>
      <c r="R465" s="142" t="s">
        <v>2723</v>
      </c>
      <c r="S465" s="142" t="s">
        <v>2727</v>
      </c>
      <c r="T465" s="142" t="s">
        <v>2720</v>
      </c>
      <c r="U465" s="142" t="s">
        <v>2712</v>
      </c>
      <c r="V465" s="143">
        <v>0.57142857142857095</v>
      </c>
      <c r="W465" s="134" t="s">
        <v>3050</v>
      </c>
      <c r="X465" s="171" t="s">
        <v>3051</v>
      </c>
    </row>
    <row r="466" spans="1:24" s="3" customFormat="1" ht="15.6" x14ac:dyDescent="0.3">
      <c r="A466" s="134" t="s">
        <v>3052</v>
      </c>
      <c r="B466" s="135" t="s">
        <v>3049</v>
      </c>
      <c r="C466" s="136" t="s">
        <v>2323</v>
      </c>
      <c r="D466" s="137" t="s">
        <v>2591</v>
      </c>
      <c r="E466" s="138" t="s">
        <v>2939</v>
      </c>
      <c r="G466" s="139"/>
      <c r="H466" s="139"/>
      <c r="I466" s="139">
        <v>1</v>
      </c>
      <c r="J466" s="140" t="s">
        <v>2601</v>
      </c>
      <c r="K466" s="140">
        <v>3</v>
      </c>
      <c r="L466" s="139"/>
      <c r="M466" s="139">
        <v>1</v>
      </c>
      <c r="N466" s="139"/>
      <c r="O466" s="141"/>
      <c r="P466" s="141">
        <v>1</v>
      </c>
      <c r="Q466" s="142" t="s">
        <v>2724</v>
      </c>
      <c r="R466" s="142" t="s">
        <v>2723</v>
      </c>
      <c r="S466" s="142" t="s">
        <v>2717</v>
      </c>
      <c r="T466" s="142"/>
      <c r="U466" s="142"/>
      <c r="V466" s="143">
        <v>0.66666666666666696</v>
      </c>
      <c r="W466" s="134" t="s">
        <v>3050</v>
      </c>
      <c r="X466" s="171" t="s">
        <v>3051</v>
      </c>
    </row>
    <row r="467" spans="1:24" s="3" customFormat="1" ht="15.6" x14ac:dyDescent="0.3">
      <c r="A467" s="134" t="s">
        <v>891</v>
      </c>
      <c r="B467" s="135" t="s">
        <v>3049</v>
      </c>
      <c r="C467" s="136" t="s">
        <v>2323</v>
      </c>
      <c r="D467" s="137" t="s">
        <v>2591</v>
      </c>
      <c r="E467" s="138" t="s">
        <v>44</v>
      </c>
      <c r="G467" s="139"/>
      <c r="H467" s="139"/>
      <c r="I467" s="139">
        <v>1</v>
      </c>
      <c r="J467" s="140" t="s">
        <v>2583</v>
      </c>
      <c r="K467" s="140">
        <v>4</v>
      </c>
      <c r="L467" s="139" t="s">
        <v>2647</v>
      </c>
      <c r="M467" s="139">
        <v>1</v>
      </c>
      <c r="N467" s="139"/>
      <c r="O467" s="141">
        <v>2</v>
      </c>
      <c r="P467" s="141"/>
      <c r="Q467" s="142" t="s">
        <v>2760</v>
      </c>
      <c r="R467" s="142" t="s">
        <v>2720</v>
      </c>
      <c r="S467" s="142" t="s">
        <v>2712</v>
      </c>
      <c r="T467" s="142" t="s">
        <v>2720</v>
      </c>
      <c r="U467" s="142" t="s">
        <v>2723</v>
      </c>
      <c r="V467" s="143">
        <v>0.71428571428571397</v>
      </c>
      <c r="W467" s="134" t="s">
        <v>3050</v>
      </c>
      <c r="X467" s="171" t="s">
        <v>3051</v>
      </c>
    </row>
    <row r="468" spans="1:24" s="3" customFormat="1" ht="15.6" x14ac:dyDescent="0.3">
      <c r="A468" s="134" t="s">
        <v>3035</v>
      </c>
      <c r="B468" s="135" t="s">
        <v>3049</v>
      </c>
      <c r="C468" s="136" t="s">
        <v>2323</v>
      </c>
      <c r="D468" s="137" t="s">
        <v>2591</v>
      </c>
      <c r="E468" s="138" t="s">
        <v>2690</v>
      </c>
      <c r="G468" s="139"/>
      <c r="H468" s="139"/>
      <c r="I468" s="139">
        <v>1</v>
      </c>
      <c r="J468" s="140" t="s">
        <v>2604</v>
      </c>
      <c r="K468" s="140">
        <v>5</v>
      </c>
      <c r="L468" s="139" t="s">
        <v>2641</v>
      </c>
      <c r="M468" s="139">
        <v>1</v>
      </c>
      <c r="N468" s="139"/>
      <c r="O468" s="141"/>
      <c r="P468" s="141"/>
      <c r="Q468" s="142" t="s">
        <v>2782</v>
      </c>
      <c r="R468" s="142" t="s">
        <v>2720</v>
      </c>
      <c r="S468" s="142" t="s">
        <v>2720</v>
      </c>
      <c r="T468" s="142" t="s">
        <v>2712</v>
      </c>
      <c r="U468" s="142" t="s">
        <v>2717</v>
      </c>
      <c r="V468" s="143">
        <v>0.5</v>
      </c>
      <c r="W468" s="134" t="s">
        <v>3050</v>
      </c>
      <c r="X468" s="171" t="s">
        <v>3051</v>
      </c>
    </row>
    <row r="469" spans="1:24" s="3" customFormat="1" ht="15.6" x14ac:dyDescent="0.3">
      <c r="A469" s="134" t="s">
        <v>3053</v>
      </c>
      <c r="B469" s="135" t="s">
        <v>3049</v>
      </c>
      <c r="C469" s="136" t="s">
        <v>2323</v>
      </c>
      <c r="D469" s="137" t="s">
        <v>2591</v>
      </c>
      <c r="E469" s="138" t="s">
        <v>2623</v>
      </c>
      <c r="G469" s="139"/>
      <c r="H469" s="139"/>
      <c r="I469" s="139">
        <v>1</v>
      </c>
      <c r="J469" s="140" t="s">
        <v>2607</v>
      </c>
      <c r="K469" s="140">
        <v>6</v>
      </c>
      <c r="L469" s="139"/>
      <c r="M469" s="139">
        <v>1</v>
      </c>
      <c r="N469" s="139"/>
      <c r="O469" s="141"/>
      <c r="P469" s="141"/>
      <c r="Q469" s="142" t="s">
        <v>2739</v>
      </c>
      <c r="R469" s="142" t="s">
        <v>2717</v>
      </c>
      <c r="S469" s="142" t="s">
        <v>2717</v>
      </c>
      <c r="T469" s="142" t="s">
        <v>2712</v>
      </c>
      <c r="U469" s="142"/>
      <c r="V469" s="143">
        <v>0.33333333333333298</v>
      </c>
      <c r="W469" s="134" t="s">
        <v>3050</v>
      </c>
      <c r="X469" s="171" t="s">
        <v>3051</v>
      </c>
    </row>
    <row r="470" spans="1:24" s="3" customFormat="1" ht="15.6" x14ac:dyDescent="0.3">
      <c r="A470" s="134" t="s">
        <v>3036</v>
      </c>
      <c r="B470" s="135" t="s">
        <v>3049</v>
      </c>
      <c r="C470" s="136" t="s">
        <v>2323</v>
      </c>
      <c r="D470" s="137" t="s">
        <v>2591</v>
      </c>
      <c r="E470" s="138" t="s">
        <v>2939</v>
      </c>
      <c r="G470" s="139"/>
      <c r="H470" s="139"/>
      <c r="I470" s="139">
        <v>1</v>
      </c>
      <c r="J470" s="140" t="s">
        <v>2611</v>
      </c>
      <c r="K470" s="140">
        <v>7</v>
      </c>
      <c r="L470" s="139"/>
      <c r="M470" s="139">
        <v>1</v>
      </c>
      <c r="N470" s="139"/>
      <c r="O470" s="141"/>
      <c r="P470" s="141"/>
      <c r="Q470" s="142" t="s">
        <v>2715</v>
      </c>
      <c r="R470" s="142" t="s">
        <v>2712</v>
      </c>
      <c r="S470" s="142"/>
      <c r="T470" s="142" t="s">
        <v>2723</v>
      </c>
      <c r="U470" s="142" t="s">
        <v>2727</v>
      </c>
      <c r="V470" s="143">
        <v>0.6</v>
      </c>
      <c r="W470" s="134" t="s">
        <v>3050</v>
      </c>
      <c r="X470" s="171" t="s">
        <v>3051</v>
      </c>
    </row>
    <row r="471" spans="1:24" s="3" customFormat="1" ht="15.6" x14ac:dyDescent="0.3">
      <c r="A471" s="134" t="s">
        <v>3010</v>
      </c>
      <c r="B471" s="135" t="s">
        <v>3049</v>
      </c>
      <c r="C471" s="136" t="s">
        <v>2323</v>
      </c>
      <c r="D471" s="137" t="s">
        <v>2591</v>
      </c>
      <c r="E471" s="138" t="s">
        <v>2690</v>
      </c>
      <c r="G471" s="139"/>
      <c r="H471" s="139"/>
      <c r="I471" s="139">
        <v>1</v>
      </c>
      <c r="J471" s="140" t="s">
        <v>2614</v>
      </c>
      <c r="K471" s="140">
        <v>8</v>
      </c>
      <c r="L471" s="139"/>
      <c r="M471" s="139">
        <v>1</v>
      </c>
      <c r="N471" s="139"/>
      <c r="O471" s="141"/>
      <c r="P471" s="141">
        <v>1</v>
      </c>
      <c r="Q471" s="142" t="s">
        <v>2942</v>
      </c>
      <c r="R471" s="142" t="s">
        <v>2717</v>
      </c>
      <c r="S471" s="142" t="s">
        <v>2724</v>
      </c>
      <c r="T471" s="142" t="s">
        <v>2739</v>
      </c>
      <c r="U471" s="142" t="s">
        <v>2727</v>
      </c>
      <c r="V471" s="143">
        <v>0.33333333333333298</v>
      </c>
      <c r="W471" s="134" t="s">
        <v>3050</v>
      </c>
      <c r="X471" s="171" t="s">
        <v>3051</v>
      </c>
    </row>
    <row r="472" spans="1:24" s="3" customFormat="1" ht="15.6" x14ac:dyDescent="0.3">
      <c r="A472" s="134" t="s">
        <v>2479</v>
      </c>
      <c r="B472" s="135" t="s">
        <v>3049</v>
      </c>
      <c r="C472" s="136" t="s">
        <v>2323</v>
      </c>
      <c r="D472" s="137" t="s">
        <v>2591</v>
      </c>
      <c r="E472" s="138" t="s">
        <v>2640</v>
      </c>
      <c r="G472" s="139"/>
      <c r="H472" s="139"/>
      <c r="I472" s="139">
        <v>1</v>
      </c>
      <c r="J472" s="140" t="s">
        <v>2609</v>
      </c>
      <c r="K472" s="140">
        <v>9</v>
      </c>
      <c r="L472" s="139"/>
      <c r="M472" s="139">
        <v>1</v>
      </c>
      <c r="N472" s="139"/>
      <c r="O472" s="141"/>
      <c r="P472" s="141"/>
      <c r="Q472" s="142" t="s">
        <v>2739</v>
      </c>
      <c r="R472" s="142" t="s">
        <v>2712</v>
      </c>
      <c r="S472" s="142" t="s">
        <v>2717</v>
      </c>
      <c r="T472" s="142"/>
      <c r="U472" s="142" t="s">
        <v>2717</v>
      </c>
      <c r="V472" s="143">
        <v>0.33333333333333298</v>
      </c>
      <c r="W472" s="134" t="s">
        <v>3050</v>
      </c>
      <c r="X472" s="171" t="s">
        <v>3051</v>
      </c>
    </row>
    <row r="473" spans="1:24" s="3" customFormat="1" ht="15.6" x14ac:dyDescent="0.3">
      <c r="A473" s="134" t="s">
        <v>3039</v>
      </c>
      <c r="B473" s="135" t="s">
        <v>3049</v>
      </c>
      <c r="C473" s="136" t="s">
        <v>2323</v>
      </c>
      <c r="D473" s="137" t="s">
        <v>2591</v>
      </c>
      <c r="E473" s="138" t="s">
        <v>2690</v>
      </c>
      <c r="G473" s="139"/>
      <c r="H473" s="139"/>
      <c r="I473" s="139">
        <v>1</v>
      </c>
      <c r="J473" s="140"/>
      <c r="K473" s="140" t="s">
        <v>2905</v>
      </c>
      <c r="L473" s="139"/>
      <c r="M473" s="139">
        <v>1</v>
      </c>
      <c r="N473" s="139"/>
      <c r="O473" s="141"/>
      <c r="P473" s="141"/>
      <c r="Q473" s="142" t="s">
        <v>2733</v>
      </c>
      <c r="R473" s="142" t="s">
        <v>2717</v>
      </c>
      <c r="S473" s="142"/>
      <c r="T473" s="142" t="s">
        <v>2712</v>
      </c>
      <c r="U473" s="142" t="s">
        <v>2727</v>
      </c>
      <c r="V473" s="143">
        <v>0.25</v>
      </c>
      <c r="W473" s="134" t="s">
        <v>3050</v>
      </c>
      <c r="X473" s="171" t="s">
        <v>3051</v>
      </c>
    </row>
    <row r="474" spans="1:24" s="3" customFormat="1" ht="15.6" x14ac:dyDescent="0.3">
      <c r="A474" s="134" t="s">
        <v>3054</v>
      </c>
      <c r="B474" s="135" t="s">
        <v>3049</v>
      </c>
      <c r="C474" s="136" t="s">
        <v>2323</v>
      </c>
      <c r="D474" s="137" t="s">
        <v>2591</v>
      </c>
      <c r="E474" s="138" t="s">
        <v>2939</v>
      </c>
      <c r="G474" s="139"/>
      <c r="H474" s="139"/>
      <c r="I474" s="139">
        <v>1</v>
      </c>
      <c r="J474" s="140"/>
      <c r="K474" s="140" t="s">
        <v>2905</v>
      </c>
      <c r="L474" s="139"/>
      <c r="M474" s="139">
        <v>1</v>
      </c>
      <c r="N474" s="139"/>
      <c r="O474" s="141"/>
      <c r="P474" s="141">
        <v>1</v>
      </c>
      <c r="Q474" s="142" t="s">
        <v>2933</v>
      </c>
      <c r="R474" s="142" t="s">
        <v>2727</v>
      </c>
      <c r="S474" s="142" t="s">
        <v>2720</v>
      </c>
      <c r="T474" s="142"/>
      <c r="U474" s="142" t="s">
        <v>2717</v>
      </c>
      <c r="V474" s="143">
        <v>0.2</v>
      </c>
      <c r="W474" s="134" t="s">
        <v>3050</v>
      </c>
      <c r="X474" s="171" t="s">
        <v>3051</v>
      </c>
    </row>
    <row r="475" spans="1:24" s="3" customFormat="1" ht="15.6" x14ac:dyDescent="0.3">
      <c r="A475" s="134" t="s">
        <v>3055</v>
      </c>
      <c r="B475" s="135" t="s">
        <v>3049</v>
      </c>
      <c r="C475" s="136" t="s">
        <v>2323</v>
      </c>
      <c r="D475" s="137" t="s">
        <v>2591</v>
      </c>
      <c r="E475" s="138" t="s">
        <v>2988</v>
      </c>
      <c r="G475" s="139"/>
      <c r="H475" s="139"/>
      <c r="I475" s="139">
        <v>1</v>
      </c>
      <c r="J475" s="140"/>
      <c r="K475" s="140" t="s">
        <v>2905</v>
      </c>
      <c r="L475" s="139"/>
      <c r="M475" s="139">
        <v>1</v>
      </c>
      <c r="N475" s="139"/>
      <c r="O475" s="141">
        <v>2</v>
      </c>
      <c r="P475" s="141"/>
      <c r="Q475" s="142" t="s">
        <v>2764</v>
      </c>
      <c r="R475" s="142" t="s">
        <v>2717</v>
      </c>
      <c r="S475" s="142" t="s">
        <v>2727</v>
      </c>
      <c r="T475" s="142"/>
      <c r="U475" s="142" t="s">
        <v>2723</v>
      </c>
      <c r="V475" s="143">
        <v>0.4</v>
      </c>
      <c r="W475" s="134" t="s">
        <v>3050</v>
      </c>
      <c r="X475" s="171" t="s">
        <v>3051</v>
      </c>
    </row>
    <row r="476" spans="1:24" s="3" customFormat="1" ht="15.6" x14ac:dyDescent="0.3">
      <c r="A476" s="134" t="s">
        <v>3041</v>
      </c>
      <c r="B476" s="135" t="s">
        <v>3049</v>
      </c>
      <c r="C476" s="136" t="s">
        <v>2323</v>
      </c>
      <c r="D476" s="137" t="s">
        <v>2591</v>
      </c>
      <c r="E476" s="138" t="s">
        <v>2623</v>
      </c>
      <c r="G476" s="139"/>
      <c r="H476" s="139"/>
      <c r="I476" s="139">
        <v>1</v>
      </c>
      <c r="J476" s="140"/>
      <c r="K476" s="139" t="s">
        <v>2905</v>
      </c>
      <c r="L476" s="139"/>
      <c r="M476" s="139">
        <v>1</v>
      </c>
      <c r="N476" s="139"/>
      <c r="O476" s="141"/>
      <c r="P476" s="141">
        <v>1</v>
      </c>
      <c r="Q476" s="142" t="s">
        <v>2712</v>
      </c>
      <c r="R476" s="142"/>
      <c r="S476" s="142"/>
      <c r="T476" s="142" t="s">
        <v>2712</v>
      </c>
      <c r="U476" s="142"/>
      <c r="V476" s="143">
        <v>1</v>
      </c>
      <c r="W476" s="134" t="s">
        <v>3050</v>
      </c>
      <c r="X476" s="171" t="s">
        <v>3051</v>
      </c>
    </row>
    <row r="477" spans="1:24" s="3" customFormat="1" ht="15.6" x14ac:dyDescent="0.3">
      <c r="A477" s="144" t="s">
        <v>924</v>
      </c>
      <c r="B477" s="163" t="s">
        <v>3049</v>
      </c>
      <c r="C477" s="172" t="s">
        <v>2323</v>
      </c>
      <c r="D477" s="147" t="s">
        <v>2619</v>
      </c>
      <c r="E477" s="148" t="s">
        <v>2657</v>
      </c>
      <c r="G477" s="149">
        <v>1</v>
      </c>
      <c r="H477" s="149"/>
      <c r="I477" s="149"/>
      <c r="J477" s="151" t="s">
        <v>2604</v>
      </c>
      <c r="K477" s="151">
        <v>1</v>
      </c>
      <c r="L477" s="149" t="s">
        <v>2641</v>
      </c>
      <c r="M477" s="149">
        <v>1</v>
      </c>
      <c r="N477" s="149"/>
      <c r="O477" s="166"/>
      <c r="P477" s="166">
        <v>2</v>
      </c>
      <c r="Q477" s="167" t="s">
        <v>2710</v>
      </c>
      <c r="R477" s="167" t="s">
        <v>2711</v>
      </c>
      <c r="S477" s="167" t="s">
        <v>2712</v>
      </c>
      <c r="T477" s="167" t="s">
        <v>2712</v>
      </c>
      <c r="U477" s="167"/>
      <c r="V477" s="173">
        <v>1</v>
      </c>
      <c r="W477" s="154" t="s">
        <v>3056</v>
      </c>
      <c r="X477" s="174" t="s">
        <v>3051</v>
      </c>
    </row>
    <row r="478" spans="1:24" s="3" customFormat="1" ht="15.6" x14ac:dyDescent="0.3">
      <c r="A478" s="144" t="s">
        <v>930</v>
      </c>
      <c r="B478" s="163" t="s">
        <v>3049</v>
      </c>
      <c r="C478" s="172" t="s">
        <v>2323</v>
      </c>
      <c r="D478" s="147" t="s">
        <v>2619</v>
      </c>
      <c r="E478" s="148" t="s">
        <v>2657</v>
      </c>
      <c r="G478" s="149">
        <v>1</v>
      </c>
      <c r="H478" s="149"/>
      <c r="I478" s="149"/>
      <c r="J478" s="151" t="s">
        <v>2607</v>
      </c>
      <c r="K478" s="151">
        <v>2</v>
      </c>
      <c r="L478" s="149"/>
      <c r="M478" s="149">
        <v>1</v>
      </c>
      <c r="N478" s="149"/>
      <c r="O478" s="166"/>
      <c r="P478" s="166">
        <v>1</v>
      </c>
      <c r="Q478" s="167" t="s">
        <v>2812</v>
      </c>
      <c r="R478" s="167" t="s">
        <v>2720</v>
      </c>
      <c r="S478" s="167" t="s">
        <v>2728</v>
      </c>
      <c r="T478" s="167" t="s">
        <v>2717</v>
      </c>
      <c r="U478" s="167"/>
      <c r="V478" s="173">
        <v>0.42857142857142899</v>
      </c>
      <c r="W478" s="154" t="s">
        <v>3056</v>
      </c>
      <c r="X478" s="174" t="s">
        <v>3051</v>
      </c>
    </row>
    <row r="479" spans="1:24" s="3" customFormat="1" ht="15.6" x14ac:dyDescent="0.3">
      <c r="A479" s="144" t="s">
        <v>997</v>
      </c>
      <c r="B479" s="163" t="s">
        <v>3049</v>
      </c>
      <c r="C479" s="172" t="s">
        <v>2323</v>
      </c>
      <c r="D479" s="147" t="s">
        <v>2619</v>
      </c>
      <c r="E479" s="148" t="s">
        <v>2630</v>
      </c>
      <c r="G479" s="149">
        <v>1</v>
      </c>
      <c r="H479" s="149"/>
      <c r="I479" s="149"/>
      <c r="J479" s="151" t="s">
        <v>2609</v>
      </c>
      <c r="K479" s="151">
        <v>3</v>
      </c>
      <c r="L479" s="149"/>
      <c r="M479" s="149">
        <v>1</v>
      </c>
      <c r="N479" s="149"/>
      <c r="O479" s="166"/>
      <c r="P479" s="166">
        <v>1</v>
      </c>
      <c r="Q479" s="167" t="s">
        <v>2716</v>
      </c>
      <c r="R479" s="167" t="s">
        <v>2717</v>
      </c>
      <c r="S479" s="167" t="s">
        <v>2712</v>
      </c>
      <c r="T479" s="167" t="s">
        <v>2723</v>
      </c>
      <c r="U479" s="167"/>
      <c r="V479" s="173">
        <v>0.75</v>
      </c>
      <c r="W479" s="154" t="s">
        <v>3056</v>
      </c>
      <c r="X479" s="174" t="s">
        <v>3051</v>
      </c>
    </row>
    <row r="480" spans="1:24" s="3" customFormat="1" ht="15.6" x14ac:dyDescent="0.3">
      <c r="A480" s="144" t="s">
        <v>961</v>
      </c>
      <c r="B480" s="163" t="s">
        <v>3049</v>
      </c>
      <c r="C480" s="172" t="s">
        <v>2323</v>
      </c>
      <c r="D480" s="147" t="s">
        <v>2619</v>
      </c>
      <c r="E480" s="148" t="s">
        <v>2620</v>
      </c>
      <c r="G480" s="149">
        <v>1</v>
      </c>
      <c r="H480" s="149"/>
      <c r="I480" s="149"/>
      <c r="J480" s="151" t="s">
        <v>2599</v>
      </c>
      <c r="K480" s="151">
        <v>4</v>
      </c>
      <c r="L480" s="149" t="s">
        <v>2781</v>
      </c>
      <c r="M480" s="149">
        <v>1</v>
      </c>
      <c r="N480" s="149"/>
      <c r="O480" s="166">
        <v>5</v>
      </c>
      <c r="P480" s="166">
        <v>1</v>
      </c>
      <c r="Q480" s="167" t="s">
        <v>2902</v>
      </c>
      <c r="R480" s="167"/>
      <c r="S480" s="167"/>
      <c r="T480" s="167" t="s">
        <v>2711</v>
      </c>
      <c r="U480" s="167" t="s">
        <v>2710</v>
      </c>
      <c r="V480" s="173">
        <v>1</v>
      </c>
      <c r="W480" s="154" t="s">
        <v>3056</v>
      </c>
      <c r="X480" s="174" t="s">
        <v>3051</v>
      </c>
    </row>
    <row r="481" spans="1:24" s="3" customFormat="1" ht="15.6" x14ac:dyDescent="0.3">
      <c r="A481" s="144" t="s">
        <v>929</v>
      </c>
      <c r="B481" s="163" t="s">
        <v>3049</v>
      </c>
      <c r="C481" s="172" t="s">
        <v>2323</v>
      </c>
      <c r="D481" s="147" t="s">
        <v>2619</v>
      </c>
      <c r="E481" s="148" t="s">
        <v>3027</v>
      </c>
      <c r="G481" s="149">
        <v>1</v>
      </c>
      <c r="H481" s="149"/>
      <c r="I481" s="149"/>
      <c r="J481" s="151" t="s">
        <v>2614</v>
      </c>
      <c r="K481" s="151">
        <v>5</v>
      </c>
      <c r="L481" s="149" t="s">
        <v>2647</v>
      </c>
      <c r="M481" s="149">
        <v>1</v>
      </c>
      <c r="N481" s="149"/>
      <c r="O481" s="166"/>
      <c r="P481" s="166"/>
      <c r="Q481" s="167" t="s">
        <v>2733</v>
      </c>
      <c r="R481" s="167"/>
      <c r="S481" s="167" t="s">
        <v>2720</v>
      </c>
      <c r="T481" s="167"/>
      <c r="U481" s="167" t="s">
        <v>2727</v>
      </c>
      <c r="V481" s="173">
        <v>0.25</v>
      </c>
      <c r="W481" s="154" t="s">
        <v>3056</v>
      </c>
      <c r="X481" s="174" t="s">
        <v>3051</v>
      </c>
    </row>
    <row r="482" spans="1:24" s="3" customFormat="1" ht="15.6" x14ac:dyDescent="0.3">
      <c r="A482" s="144" t="s">
        <v>3043</v>
      </c>
      <c r="B482" s="163" t="s">
        <v>3049</v>
      </c>
      <c r="C482" s="172" t="s">
        <v>2323</v>
      </c>
      <c r="D482" s="147" t="s">
        <v>2619</v>
      </c>
      <c r="E482" s="148" t="s">
        <v>66</v>
      </c>
      <c r="G482" s="149">
        <v>1</v>
      </c>
      <c r="H482" s="149"/>
      <c r="I482" s="149"/>
      <c r="J482" s="151" t="s">
        <v>2611</v>
      </c>
      <c r="K482" s="151">
        <v>6</v>
      </c>
      <c r="L482" s="149"/>
      <c r="M482" s="149">
        <v>1</v>
      </c>
      <c r="N482" s="149"/>
      <c r="O482" s="166"/>
      <c r="P482" s="166"/>
      <c r="Q482" s="167" t="s">
        <v>2717</v>
      </c>
      <c r="R482" s="167"/>
      <c r="S482" s="167"/>
      <c r="T482" s="167"/>
      <c r="U482" s="167" t="s">
        <v>2717</v>
      </c>
      <c r="V482" s="173">
        <v>0</v>
      </c>
      <c r="W482" s="154" t="s">
        <v>3056</v>
      </c>
      <c r="X482" s="174" t="s">
        <v>3051</v>
      </c>
    </row>
    <row r="483" spans="1:24" s="3" customFormat="1" ht="15.6" x14ac:dyDescent="0.3">
      <c r="A483" s="144" t="s">
        <v>942</v>
      </c>
      <c r="B483" s="163" t="s">
        <v>3049</v>
      </c>
      <c r="C483" s="172" t="s">
        <v>2323</v>
      </c>
      <c r="D483" s="147" t="s">
        <v>2619</v>
      </c>
      <c r="E483" s="148" t="s">
        <v>2655</v>
      </c>
      <c r="G483" s="149">
        <v>1</v>
      </c>
      <c r="H483" s="149"/>
      <c r="I483" s="149"/>
      <c r="J483" s="151" t="s">
        <v>2601</v>
      </c>
      <c r="K483" s="151">
        <v>7</v>
      </c>
      <c r="L483" s="149"/>
      <c r="M483" s="149">
        <v>1</v>
      </c>
      <c r="N483" s="149"/>
      <c r="O483" s="166"/>
      <c r="P483" s="166">
        <v>1</v>
      </c>
      <c r="Q483" s="167" t="s">
        <v>2728</v>
      </c>
      <c r="R483" s="167" t="s">
        <v>2720</v>
      </c>
      <c r="S483" s="167"/>
      <c r="T483" s="167" t="s">
        <v>2712</v>
      </c>
      <c r="U483" s="167" t="s">
        <v>2717</v>
      </c>
      <c r="V483" s="173">
        <v>0.5</v>
      </c>
      <c r="W483" s="154" t="s">
        <v>3056</v>
      </c>
      <c r="X483" s="174" t="s">
        <v>3051</v>
      </c>
    </row>
    <row r="484" spans="1:24" s="3" customFormat="1" ht="15.6" x14ac:dyDescent="0.3">
      <c r="A484" s="144" t="s">
        <v>959</v>
      </c>
      <c r="B484" s="163" t="s">
        <v>3049</v>
      </c>
      <c r="C484" s="172" t="s">
        <v>2323</v>
      </c>
      <c r="D484" s="147" t="s">
        <v>2619</v>
      </c>
      <c r="E484" s="148" t="s">
        <v>2657</v>
      </c>
      <c r="G484" s="149">
        <v>1</v>
      </c>
      <c r="H484" s="149"/>
      <c r="I484" s="149"/>
      <c r="J484" s="151" t="s">
        <v>2583</v>
      </c>
      <c r="K484" s="151">
        <v>8</v>
      </c>
      <c r="L484" s="149"/>
      <c r="M484" s="149">
        <v>1</v>
      </c>
      <c r="N484" s="149"/>
      <c r="O484" s="166">
        <v>1</v>
      </c>
      <c r="P484" s="166"/>
      <c r="Q484" s="167" t="s">
        <v>2764</v>
      </c>
      <c r="R484" s="167" t="s">
        <v>2720</v>
      </c>
      <c r="S484" s="167"/>
      <c r="T484" s="167" t="s">
        <v>2717</v>
      </c>
      <c r="U484" s="167" t="s">
        <v>2720</v>
      </c>
      <c r="V484" s="173">
        <v>0.4</v>
      </c>
      <c r="W484" s="154" t="s">
        <v>3056</v>
      </c>
      <c r="X484" s="174" t="s">
        <v>3051</v>
      </c>
    </row>
    <row r="485" spans="1:24" s="3" customFormat="1" ht="15.6" x14ac:dyDescent="0.3">
      <c r="A485" s="144" t="s">
        <v>3045</v>
      </c>
      <c r="B485" s="163" t="s">
        <v>3049</v>
      </c>
      <c r="C485" s="172" t="s">
        <v>2323</v>
      </c>
      <c r="D485" s="147" t="s">
        <v>2619</v>
      </c>
      <c r="E485" s="148" t="s">
        <v>66</v>
      </c>
      <c r="G485" s="149">
        <v>1</v>
      </c>
      <c r="H485" s="149"/>
      <c r="I485" s="149"/>
      <c r="J485" s="151" t="s">
        <v>2596</v>
      </c>
      <c r="K485" s="151">
        <v>9</v>
      </c>
      <c r="L485" s="149"/>
      <c r="M485" s="149">
        <v>1</v>
      </c>
      <c r="N485" s="149"/>
      <c r="O485" s="166"/>
      <c r="P485" s="166">
        <v>1</v>
      </c>
      <c r="Q485" s="167" t="s">
        <v>2723</v>
      </c>
      <c r="R485" s="167" t="s">
        <v>2723</v>
      </c>
      <c r="S485" s="167"/>
      <c r="T485" s="167"/>
      <c r="U485" s="167"/>
      <c r="V485" s="173">
        <v>1</v>
      </c>
      <c r="W485" s="154" t="s">
        <v>3056</v>
      </c>
      <c r="X485" s="174" t="s">
        <v>3051</v>
      </c>
    </row>
    <row r="486" spans="1:24" s="3" customFormat="1" ht="15.6" x14ac:dyDescent="0.3">
      <c r="A486" s="144" t="s">
        <v>927</v>
      </c>
      <c r="B486" s="163" t="s">
        <v>3049</v>
      </c>
      <c r="C486" s="172" t="s">
        <v>2323</v>
      </c>
      <c r="D486" s="147" t="s">
        <v>2619</v>
      </c>
      <c r="E486" s="148" t="s">
        <v>2657</v>
      </c>
      <c r="G486" s="149">
        <v>1</v>
      </c>
      <c r="H486" s="149"/>
      <c r="I486" s="149"/>
      <c r="J486" s="149"/>
      <c r="K486" s="164" t="s">
        <v>2905</v>
      </c>
      <c r="L486" s="149"/>
      <c r="M486" s="149">
        <v>1</v>
      </c>
      <c r="N486" s="149"/>
      <c r="O486" s="166">
        <v>1</v>
      </c>
      <c r="P486" s="166">
        <v>1</v>
      </c>
      <c r="Q486" s="167" t="s">
        <v>2764</v>
      </c>
      <c r="R486" s="167"/>
      <c r="S486" s="167" t="s">
        <v>2712</v>
      </c>
      <c r="T486" s="167" t="s">
        <v>2727</v>
      </c>
      <c r="U486" s="167" t="s">
        <v>2720</v>
      </c>
      <c r="V486" s="173">
        <v>0.4</v>
      </c>
      <c r="W486" s="154" t="s">
        <v>3056</v>
      </c>
      <c r="X486" s="174" t="s">
        <v>3051</v>
      </c>
    </row>
    <row r="487" spans="1:24" s="3" customFormat="1" ht="15.6" x14ac:dyDescent="0.3">
      <c r="A487" s="144" t="s">
        <v>3057</v>
      </c>
      <c r="B487" s="163" t="s">
        <v>3049</v>
      </c>
      <c r="C487" s="172" t="s">
        <v>2323</v>
      </c>
      <c r="D487" s="147" t="s">
        <v>2619</v>
      </c>
      <c r="E487" s="148" t="s">
        <v>2865</v>
      </c>
      <c r="G487" s="149">
        <v>1</v>
      </c>
      <c r="H487" s="149"/>
      <c r="I487" s="149"/>
      <c r="J487" s="149"/>
      <c r="K487" s="151" t="s">
        <v>2905</v>
      </c>
      <c r="L487" s="149"/>
      <c r="M487" s="149">
        <v>1</v>
      </c>
      <c r="N487" s="149"/>
      <c r="O487" s="166">
        <v>1</v>
      </c>
      <c r="P487" s="166"/>
      <c r="Q487" s="167" t="s">
        <v>2764</v>
      </c>
      <c r="R487" s="167" t="s">
        <v>2717</v>
      </c>
      <c r="S487" s="167" t="s">
        <v>2717</v>
      </c>
      <c r="T487" s="167" t="s">
        <v>2712</v>
      </c>
      <c r="U487" s="167" t="s">
        <v>2720</v>
      </c>
      <c r="V487" s="173">
        <v>0.4</v>
      </c>
      <c r="W487" s="154" t="s">
        <v>3056</v>
      </c>
      <c r="X487" s="174" t="s">
        <v>3051</v>
      </c>
    </row>
    <row r="488" spans="1:24" s="3" customFormat="1" ht="15.6" x14ac:dyDescent="0.3">
      <c r="A488" s="144" t="s">
        <v>963</v>
      </c>
      <c r="B488" s="163" t="s">
        <v>3049</v>
      </c>
      <c r="C488" s="172" t="s">
        <v>2323</v>
      </c>
      <c r="D488" s="147" t="s">
        <v>2619</v>
      </c>
      <c r="E488" s="148" t="s">
        <v>2620</v>
      </c>
      <c r="G488" s="149">
        <v>1</v>
      </c>
      <c r="H488" s="149"/>
      <c r="I488" s="149"/>
      <c r="J488" s="149"/>
      <c r="K488" s="151" t="s">
        <v>2905</v>
      </c>
      <c r="L488" s="149"/>
      <c r="M488" s="149">
        <v>1</v>
      </c>
      <c r="N488" s="149"/>
      <c r="O488" s="166"/>
      <c r="P488" s="166">
        <v>1</v>
      </c>
      <c r="Q488" s="167" t="s">
        <v>2782</v>
      </c>
      <c r="R488" s="167" t="s">
        <v>2717</v>
      </c>
      <c r="S488" s="167" t="s">
        <v>2720</v>
      </c>
      <c r="T488" s="167" t="s">
        <v>2723</v>
      </c>
      <c r="U488" s="167" t="s">
        <v>2717</v>
      </c>
      <c r="V488" s="173">
        <v>0.5</v>
      </c>
      <c r="W488" s="172" t="s">
        <v>3056</v>
      </c>
      <c r="X488" s="174" t="s">
        <v>3051</v>
      </c>
    </row>
    <row r="489" spans="1:24" s="3" customFormat="1" ht="15.6" x14ac:dyDescent="0.3">
      <c r="A489" s="144" t="s">
        <v>941</v>
      </c>
      <c r="B489" s="163" t="s">
        <v>3049</v>
      </c>
      <c r="C489" s="172" t="s">
        <v>2323</v>
      </c>
      <c r="D489" s="147" t="s">
        <v>2619</v>
      </c>
      <c r="E489" s="148" t="s">
        <v>3027</v>
      </c>
      <c r="G489" s="149">
        <v>1</v>
      </c>
      <c r="H489" s="149"/>
      <c r="I489" s="149"/>
      <c r="J489" s="149"/>
      <c r="K489" s="149" t="s">
        <v>2905</v>
      </c>
      <c r="L489" s="149"/>
      <c r="M489" s="149">
        <v>1</v>
      </c>
      <c r="N489" s="149"/>
      <c r="O489" s="166">
        <v>2</v>
      </c>
      <c r="P489" s="166"/>
      <c r="Q489" s="167" t="s">
        <v>2728</v>
      </c>
      <c r="R489" s="167"/>
      <c r="S489" s="167" t="s">
        <v>2717</v>
      </c>
      <c r="T489" s="167"/>
      <c r="U489" s="167" t="s">
        <v>2724</v>
      </c>
      <c r="V489" s="173">
        <v>0.5</v>
      </c>
      <c r="W489" s="172" t="s">
        <v>3056</v>
      </c>
      <c r="X489" s="174" t="s">
        <v>3051</v>
      </c>
    </row>
    <row r="490" spans="1:24" s="3" customFormat="1" ht="15.6" x14ac:dyDescent="0.3">
      <c r="A490" s="134" t="s">
        <v>3054</v>
      </c>
      <c r="B490" s="135" t="s">
        <v>3058</v>
      </c>
      <c r="C490" s="136" t="s">
        <v>2331</v>
      </c>
      <c r="D490" s="137" t="s">
        <v>2591</v>
      </c>
      <c r="E490" s="138" t="s">
        <v>2939</v>
      </c>
      <c r="G490" s="139"/>
      <c r="H490" s="139"/>
      <c r="I490" s="139">
        <v>1</v>
      </c>
      <c r="J490" s="140" t="s">
        <v>2601</v>
      </c>
      <c r="K490" s="140">
        <v>1</v>
      </c>
      <c r="L490" s="139"/>
      <c r="M490" s="139">
        <v>1</v>
      </c>
      <c r="N490" s="139"/>
      <c r="O490" s="141"/>
      <c r="P490" s="141">
        <v>1</v>
      </c>
      <c r="Q490" s="142" t="s">
        <v>2739</v>
      </c>
      <c r="R490" s="142" t="s">
        <v>2717</v>
      </c>
      <c r="S490" s="142" t="s">
        <v>2720</v>
      </c>
      <c r="T490" s="142"/>
      <c r="U490" s="142"/>
      <c r="V490" s="143">
        <v>0.33333333333333298</v>
      </c>
      <c r="W490" s="134" t="s">
        <v>3059</v>
      </c>
      <c r="X490" s="171" t="s">
        <v>3060</v>
      </c>
    </row>
    <row r="491" spans="1:24" s="3" customFormat="1" ht="15.6" x14ac:dyDescent="0.3">
      <c r="A491" s="134" t="s">
        <v>3061</v>
      </c>
      <c r="B491" s="135" t="s">
        <v>3058</v>
      </c>
      <c r="C491" s="136" t="s">
        <v>2331</v>
      </c>
      <c r="D491" s="137" t="s">
        <v>2591</v>
      </c>
      <c r="E491" s="138" t="s">
        <v>2939</v>
      </c>
      <c r="G491" s="139"/>
      <c r="H491" s="139"/>
      <c r="I491" s="139">
        <v>1</v>
      </c>
      <c r="J491" s="140" t="s">
        <v>2596</v>
      </c>
      <c r="K491" s="140">
        <v>2</v>
      </c>
      <c r="L491" s="139"/>
      <c r="M491" s="139">
        <v>1</v>
      </c>
      <c r="N491" s="139"/>
      <c r="O491" s="141"/>
      <c r="P491" s="141"/>
      <c r="Q491" s="142" t="s">
        <v>2933</v>
      </c>
      <c r="R491" s="142"/>
      <c r="S491" s="142" t="s">
        <v>2739</v>
      </c>
      <c r="T491" s="142" t="s">
        <v>2717</v>
      </c>
      <c r="U491" s="142" t="s">
        <v>2717</v>
      </c>
      <c r="V491" s="143">
        <v>0.2</v>
      </c>
      <c r="W491" s="134" t="s">
        <v>3059</v>
      </c>
      <c r="X491" s="171" t="s">
        <v>3060</v>
      </c>
    </row>
    <row r="492" spans="1:24" s="3" customFormat="1" ht="15.6" x14ac:dyDescent="0.3">
      <c r="A492" s="134" t="s">
        <v>3034</v>
      </c>
      <c r="B492" s="135" t="s">
        <v>3058</v>
      </c>
      <c r="C492" s="136" t="s">
        <v>2331</v>
      </c>
      <c r="D492" s="137" t="s">
        <v>2591</v>
      </c>
      <c r="E492" s="138" t="s">
        <v>2613</v>
      </c>
      <c r="G492" s="139"/>
      <c r="H492" s="139"/>
      <c r="I492" s="139">
        <v>1</v>
      </c>
      <c r="J492" s="140" t="s">
        <v>2599</v>
      </c>
      <c r="K492" s="140">
        <v>3</v>
      </c>
      <c r="L492" s="139"/>
      <c r="M492" s="139">
        <v>1</v>
      </c>
      <c r="N492" s="139"/>
      <c r="O492" s="141">
        <v>1</v>
      </c>
      <c r="P492" s="141">
        <v>2</v>
      </c>
      <c r="Q492" s="142" t="s">
        <v>2771</v>
      </c>
      <c r="R492" s="142" t="s">
        <v>2712</v>
      </c>
      <c r="S492" s="142" t="s">
        <v>2728</v>
      </c>
      <c r="T492" s="142" t="s">
        <v>2711</v>
      </c>
      <c r="U492" s="142" t="s">
        <v>2712</v>
      </c>
      <c r="V492" s="143">
        <v>0.77777777777777801</v>
      </c>
      <c r="W492" s="134" t="s">
        <v>3059</v>
      </c>
      <c r="X492" s="171" t="s">
        <v>3060</v>
      </c>
    </row>
    <row r="493" spans="1:24" s="3" customFormat="1" ht="15.6" x14ac:dyDescent="0.3">
      <c r="A493" s="134" t="s">
        <v>3035</v>
      </c>
      <c r="B493" s="135" t="s">
        <v>3058</v>
      </c>
      <c r="C493" s="136" t="s">
        <v>2331</v>
      </c>
      <c r="D493" s="137" t="s">
        <v>2591</v>
      </c>
      <c r="E493" s="138" t="s">
        <v>2623</v>
      </c>
      <c r="G493" s="139"/>
      <c r="H493" s="139"/>
      <c r="I493" s="139">
        <v>1</v>
      </c>
      <c r="J493" s="140" t="s">
        <v>2614</v>
      </c>
      <c r="K493" s="140">
        <v>4</v>
      </c>
      <c r="L493" s="139" t="s">
        <v>2641</v>
      </c>
      <c r="M493" s="139">
        <v>1</v>
      </c>
      <c r="N493" s="139"/>
      <c r="O493" s="141">
        <v>3</v>
      </c>
      <c r="P493" s="141">
        <v>1</v>
      </c>
      <c r="Q493" s="142" t="s">
        <v>2787</v>
      </c>
      <c r="R493" s="142"/>
      <c r="S493" s="142" t="s">
        <v>2724</v>
      </c>
      <c r="T493" s="142" t="s">
        <v>2712</v>
      </c>
      <c r="U493" s="142" t="s">
        <v>2711</v>
      </c>
      <c r="V493" s="143">
        <v>0.85714285714285698</v>
      </c>
      <c r="W493" s="134" t="s">
        <v>3059</v>
      </c>
      <c r="X493" s="171" t="s">
        <v>3060</v>
      </c>
    </row>
    <row r="494" spans="1:24" s="3" customFormat="1" ht="15.6" x14ac:dyDescent="0.3">
      <c r="A494" s="134" t="s">
        <v>891</v>
      </c>
      <c r="B494" s="135" t="s">
        <v>3058</v>
      </c>
      <c r="C494" s="136" t="s">
        <v>2331</v>
      </c>
      <c r="D494" s="137" t="s">
        <v>2591</v>
      </c>
      <c r="E494" s="138" t="s">
        <v>44</v>
      </c>
      <c r="G494" s="139"/>
      <c r="H494" s="139"/>
      <c r="I494" s="139">
        <v>1</v>
      </c>
      <c r="J494" s="140" t="s">
        <v>2609</v>
      </c>
      <c r="K494" s="140">
        <v>5</v>
      </c>
      <c r="L494" s="139"/>
      <c r="M494" s="139">
        <v>1</v>
      </c>
      <c r="N494" s="139"/>
      <c r="O494" s="141"/>
      <c r="P494" s="141"/>
      <c r="Q494" s="142" t="s">
        <v>2739</v>
      </c>
      <c r="R494" s="142"/>
      <c r="S494" s="142"/>
      <c r="T494" s="142" t="s">
        <v>2720</v>
      </c>
      <c r="U494" s="142" t="s">
        <v>2717</v>
      </c>
      <c r="V494" s="143">
        <v>0.33333333333333298</v>
      </c>
      <c r="W494" s="134" t="s">
        <v>3059</v>
      </c>
      <c r="X494" s="171" t="s">
        <v>3060</v>
      </c>
    </row>
    <row r="495" spans="1:24" s="3" customFormat="1" ht="15.6" x14ac:dyDescent="0.3">
      <c r="A495" s="134" t="s">
        <v>3052</v>
      </c>
      <c r="B495" s="135" t="s">
        <v>3058</v>
      </c>
      <c r="C495" s="136" t="s">
        <v>2331</v>
      </c>
      <c r="D495" s="137" t="s">
        <v>2591</v>
      </c>
      <c r="E495" s="138" t="s">
        <v>2939</v>
      </c>
      <c r="G495" s="139"/>
      <c r="H495" s="139"/>
      <c r="I495" s="139">
        <v>1</v>
      </c>
      <c r="J495" s="140" t="s">
        <v>2611</v>
      </c>
      <c r="K495" s="140">
        <v>6</v>
      </c>
      <c r="L495" s="139"/>
      <c r="M495" s="139">
        <v>1</v>
      </c>
      <c r="N495" s="139"/>
      <c r="O495" s="141"/>
      <c r="P495" s="141">
        <v>1</v>
      </c>
      <c r="Q495" s="142" t="s">
        <v>2716</v>
      </c>
      <c r="R495" s="142" t="s">
        <v>2711</v>
      </c>
      <c r="S495" s="142" t="s">
        <v>2717</v>
      </c>
      <c r="T495" s="142"/>
      <c r="U495" s="142"/>
      <c r="V495" s="143">
        <v>0.75</v>
      </c>
      <c r="W495" s="134" t="s">
        <v>3059</v>
      </c>
      <c r="X495" s="171" t="s">
        <v>3060</v>
      </c>
    </row>
    <row r="496" spans="1:24" s="3" customFormat="1" ht="15.6" x14ac:dyDescent="0.3">
      <c r="A496" s="134" t="s">
        <v>3053</v>
      </c>
      <c r="B496" s="135" t="s">
        <v>3058</v>
      </c>
      <c r="C496" s="136" t="s">
        <v>2331</v>
      </c>
      <c r="D496" s="137" t="s">
        <v>2591</v>
      </c>
      <c r="E496" s="138" t="s">
        <v>2623</v>
      </c>
      <c r="G496" s="139"/>
      <c r="H496" s="139"/>
      <c r="I496" s="139">
        <v>1</v>
      </c>
      <c r="J496" s="140" t="s">
        <v>2611</v>
      </c>
      <c r="K496" s="140">
        <v>7</v>
      </c>
      <c r="L496" s="139"/>
      <c r="M496" s="139">
        <v>1</v>
      </c>
      <c r="N496" s="139"/>
      <c r="O496" s="141"/>
      <c r="P496" s="141"/>
      <c r="Q496" s="142" t="s">
        <v>2728</v>
      </c>
      <c r="R496" s="142"/>
      <c r="S496" s="142" t="s">
        <v>2712</v>
      </c>
      <c r="T496" s="142" t="s">
        <v>2712</v>
      </c>
      <c r="U496" s="142" t="s">
        <v>2727</v>
      </c>
      <c r="V496" s="143">
        <v>0.5</v>
      </c>
      <c r="W496" s="134" t="s">
        <v>3059</v>
      </c>
      <c r="X496" s="171" t="s">
        <v>3060</v>
      </c>
    </row>
    <row r="497" spans="1:24" s="3" customFormat="1" ht="15.6" x14ac:dyDescent="0.3">
      <c r="A497" s="134" t="s">
        <v>3062</v>
      </c>
      <c r="B497" s="135" t="s">
        <v>3058</v>
      </c>
      <c r="C497" s="136" t="s">
        <v>2331</v>
      </c>
      <c r="D497" s="137" t="s">
        <v>2591</v>
      </c>
      <c r="E497" s="138" t="s">
        <v>2939</v>
      </c>
      <c r="G497" s="139"/>
      <c r="H497" s="139"/>
      <c r="I497" s="139">
        <v>1</v>
      </c>
      <c r="J497" s="140" t="s">
        <v>2607</v>
      </c>
      <c r="K497" s="140">
        <v>8</v>
      </c>
      <c r="L497" s="139"/>
      <c r="M497" s="139">
        <v>1</v>
      </c>
      <c r="N497" s="139"/>
      <c r="O497" s="141"/>
      <c r="P497" s="141"/>
      <c r="Q497" s="142" t="s">
        <v>2733</v>
      </c>
      <c r="R497" s="142" t="s">
        <v>2717</v>
      </c>
      <c r="S497" s="142" t="s">
        <v>2720</v>
      </c>
      <c r="T497" s="142" t="s">
        <v>2717</v>
      </c>
      <c r="U497" s="142"/>
      <c r="V497" s="143">
        <v>0.25</v>
      </c>
      <c r="W497" s="134" t="s">
        <v>3059</v>
      </c>
      <c r="X497" s="171" t="s">
        <v>3060</v>
      </c>
    </row>
    <row r="498" spans="1:24" s="3" customFormat="1" ht="15.6" x14ac:dyDescent="0.3">
      <c r="A498" s="134" t="s">
        <v>3039</v>
      </c>
      <c r="B498" s="135" t="s">
        <v>3058</v>
      </c>
      <c r="C498" s="136" t="s">
        <v>2331</v>
      </c>
      <c r="D498" s="137" t="s">
        <v>2591</v>
      </c>
      <c r="E498" s="138" t="s">
        <v>2690</v>
      </c>
      <c r="G498" s="139"/>
      <c r="H498" s="139"/>
      <c r="I498" s="139">
        <v>1</v>
      </c>
      <c r="J498" s="140" t="s">
        <v>2583</v>
      </c>
      <c r="K498" s="140">
        <v>9</v>
      </c>
      <c r="L498" s="139"/>
      <c r="M498" s="139">
        <v>1</v>
      </c>
      <c r="N498" s="139"/>
      <c r="O498" s="141"/>
      <c r="P498" s="141"/>
      <c r="Q498" s="142" t="s">
        <v>2730</v>
      </c>
      <c r="R498" s="142" t="s">
        <v>2712</v>
      </c>
      <c r="S498" s="142" t="s">
        <v>2723</v>
      </c>
      <c r="T498" s="142" t="s">
        <v>2724</v>
      </c>
      <c r="U498" s="142"/>
      <c r="V498" s="143">
        <v>0.83333333333333304</v>
      </c>
      <c r="W498" s="134" t="s">
        <v>3059</v>
      </c>
      <c r="X498" s="171" t="s">
        <v>3060</v>
      </c>
    </row>
    <row r="499" spans="1:24" s="3" customFormat="1" ht="15.6" x14ac:dyDescent="0.3">
      <c r="A499" s="134" t="s">
        <v>3063</v>
      </c>
      <c r="B499" s="135" t="s">
        <v>3058</v>
      </c>
      <c r="C499" s="136" t="s">
        <v>2331</v>
      </c>
      <c r="D499" s="137" t="s">
        <v>2591</v>
      </c>
      <c r="E499" s="138" t="s">
        <v>3064</v>
      </c>
      <c r="G499" s="139"/>
      <c r="H499" s="139"/>
      <c r="I499" s="139">
        <v>1</v>
      </c>
      <c r="J499" s="140"/>
      <c r="K499" s="140" t="s">
        <v>2905</v>
      </c>
      <c r="L499" s="139"/>
      <c r="M499" s="139">
        <v>1</v>
      </c>
      <c r="N499" s="139"/>
      <c r="O499" s="141">
        <v>1</v>
      </c>
      <c r="P499" s="141"/>
      <c r="Q499" s="142" t="s">
        <v>2728</v>
      </c>
      <c r="R499" s="142"/>
      <c r="S499" s="142" t="s">
        <v>2712</v>
      </c>
      <c r="T499" s="142" t="s">
        <v>2727</v>
      </c>
      <c r="U499" s="142" t="s">
        <v>2712</v>
      </c>
      <c r="V499" s="143">
        <v>0.5</v>
      </c>
      <c r="W499" s="134" t="s">
        <v>3059</v>
      </c>
      <c r="X499" s="171" t="s">
        <v>3060</v>
      </c>
    </row>
    <row r="500" spans="1:24" s="3" customFormat="1" ht="15.6" x14ac:dyDescent="0.3">
      <c r="A500" s="134" t="s">
        <v>3065</v>
      </c>
      <c r="B500" s="135" t="s">
        <v>3058</v>
      </c>
      <c r="C500" s="136" t="s">
        <v>2331</v>
      </c>
      <c r="D500" s="137" t="s">
        <v>2591</v>
      </c>
      <c r="E500" s="138" t="s">
        <v>2623</v>
      </c>
      <c r="G500" s="139"/>
      <c r="H500" s="139"/>
      <c r="I500" s="139">
        <v>1</v>
      </c>
      <c r="J500" s="140"/>
      <c r="K500" s="140" t="s">
        <v>2905</v>
      </c>
      <c r="L500" s="139"/>
      <c r="M500" s="139">
        <v>1</v>
      </c>
      <c r="N500" s="139"/>
      <c r="O500" s="141"/>
      <c r="P500" s="141">
        <v>1</v>
      </c>
      <c r="Q500" s="142" t="s">
        <v>2812</v>
      </c>
      <c r="R500" s="142" t="s">
        <v>2715</v>
      </c>
      <c r="S500" s="142" t="s">
        <v>2717</v>
      </c>
      <c r="T500" s="142" t="s">
        <v>2717</v>
      </c>
      <c r="U500" s="142"/>
      <c r="V500" s="143">
        <v>0.42857142857142899</v>
      </c>
      <c r="W500" s="134" t="s">
        <v>3059</v>
      </c>
      <c r="X500" s="171" t="s">
        <v>3060</v>
      </c>
    </row>
    <row r="501" spans="1:24" s="3" customFormat="1" ht="15.6" x14ac:dyDescent="0.3">
      <c r="A501" s="134" t="s">
        <v>3030</v>
      </c>
      <c r="B501" s="135" t="s">
        <v>3058</v>
      </c>
      <c r="C501" s="136" t="s">
        <v>2331</v>
      </c>
      <c r="D501" s="137" t="s">
        <v>2591</v>
      </c>
      <c r="E501" s="138" t="s">
        <v>2613</v>
      </c>
      <c r="G501" s="139"/>
      <c r="H501" s="139"/>
      <c r="I501" s="139">
        <v>1</v>
      </c>
      <c r="J501" s="140"/>
      <c r="K501" s="140" t="s">
        <v>2905</v>
      </c>
      <c r="L501" s="139" t="s">
        <v>2647</v>
      </c>
      <c r="M501" s="139">
        <v>1</v>
      </c>
      <c r="N501" s="139"/>
      <c r="O501" s="141">
        <v>1</v>
      </c>
      <c r="P501" s="141"/>
      <c r="Q501" s="142" t="s">
        <v>2716</v>
      </c>
      <c r="R501" s="142" t="s">
        <v>2712</v>
      </c>
      <c r="S501" s="142"/>
      <c r="T501" s="142" t="s">
        <v>2712</v>
      </c>
      <c r="U501" s="142" t="s">
        <v>2720</v>
      </c>
      <c r="V501" s="143">
        <v>0.75</v>
      </c>
      <c r="W501" s="134" t="s">
        <v>3059</v>
      </c>
      <c r="X501" s="171" t="s">
        <v>3060</v>
      </c>
    </row>
    <row r="502" spans="1:24" s="3" customFormat="1" ht="15.6" x14ac:dyDescent="0.3">
      <c r="A502" s="134" t="s">
        <v>3066</v>
      </c>
      <c r="B502" s="135" t="s">
        <v>3058</v>
      </c>
      <c r="C502" s="136" t="s">
        <v>2331</v>
      </c>
      <c r="D502" s="137" t="s">
        <v>2591</v>
      </c>
      <c r="E502" s="138" t="s">
        <v>2640</v>
      </c>
      <c r="G502" s="139"/>
      <c r="H502" s="139"/>
      <c r="I502" s="139">
        <v>1</v>
      </c>
      <c r="J502" s="140"/>
      <c r="K502" s="139" t="s">
        <v>2905</v>
      </c>
      <c r="L502" s="139"/>
      <c r="M502" s="139">
        <v>1</v>
      </c>
      <c r="N502" s="139"/>
      <c r="O502" s="141"/>
      <c r="P502" s="141"/>
      <c r="Q502" s="142" t="s">
        <v>2728</v>
      </c>
      <c r="R502" s="142" t="s">
        <v>2720</v>
      </c>
      <c r="S502" s="142" t="s">
        <v>2712</v>
      </c>
      <c r="T502" s="142"/>
      <c r="U502" s="142" t="s">
        <v>2717</v>
      </c>
      <c r="V502" s="143">
        <v>0.5</v>
      </c>
      <c r="W502" s="134" t="s">
        <v>3059</v>
      </c>
      <c r="X502" s="171" t="s">
        <v>3060</v>
      </c>
    </row>
    <row r="503" spans="1:24" s="3" customFormat="1" ht="15.6" x14ac:dyDescent="0.3">
      <c r="A503" s="144" t="s">
        <v>3067</v>
      </c>
      <c r="B503" s="163" t="s">
        <v>3058</v>
      </c>
      <c r="C503" s="172" t="s">
        <v>2331</v>
      </c>
      <c r="D503" s="147" t="s">
        <v>2619</v>
      </c>
      <c r="E503" s="148" t="s">
        <v>647</v>
      </c>
      <c r="G503" s="149">
        <v>1</v>
      </c>
      <c r="H503" s="149"/>
      <c r="I503" s="149"/>
      <c r="J503" s="151" t="s">
        <v>2607</v>
      </c>
      <c r="K503" s="151">
        <v>1</v>
      </c>
      <c r="L503" s="149"/>
      <c r="M503" s="149">
        <v>1</v>
      </c>
      <c r="N503" s="149"/>
      <c r="O503" s="166"/>
      <c r="P503" s="166">
        <v>3</v>
      </c>
      <c r="Q503" s="167" t="s">
        <v>2959</v>
      </c>
      <c r="R503" s="167" t="s">
        <v>2741</v>
      </c>
      <c r="S503" s="167" t="s">
        <v>2720</v>
      </c>
      <c r="T503" s="167" t="s">
        <v>2727</v>
      </c>
      <c r="U503" s="167" t="s">
        <v>2717</v>
      </c>
      <c r="V503" s="173">
        <v>0.125</v>
      </c>
      <c r="W503" s="154" t="s">
        <v>3068</v>
      </c>
      <c r="X503" s="174" t="s">
        <v>3060</v>
      </c>
    </row>
    <row r="504" spans="1:24" s="3" customFormat="1" ht="15.6" x14ac:dyDescent="0.3">
      <c r="A504" s="144" t="s">
        <v>998</v>
      </c>
      <c r="B504" s="163" t="s">
        <v>3058</v>
      </c>
      <c r="C504" s="172" t="s">
        <v>2331</v>
      </c>
      <c r="D504" s="147" t="s">
        <v>2619</v>
      </c>
      <c r="E504" s="148" t="s">
        <v>3069</v>
      </c>
      <c r="G504" s="149">
        <v>1</v>
      </c>
      <c r="H504" s="149"/>
      <c r="I504" s="149"/>
      <c r="J504" s="151" t="s">
        <v>2604</v>
      </c>
      <c r="K504" s="151">
        <v>2</v>
      </c>
      <c r="L504" s="149"/>
      <c r="M504" s="149">
        <v>1</v>
      </c>
      <c r="N504" s="149"/>
      <c r="O504" s="166">
        <v>2</v>
      </c>
      <c r="P504" s="166">
        <v>1</v>
      </c>
      <c r="Q504" s="167" t="s">
        <v>2722</v>
      </c>
      <c r="R504" s="167" t="s">
        <v>2716</v>
      </c>
      <c r="S504" s="167" t="s">
        <v>2723</v>
      </c>
      <c r="T504" s="167" t="s">
        <v>2712</v>
      </c>
      <c r="U504" s="167" t="s">
        <v>2723</v>
      </c>
      <c r="V504" s="173">
        <v>0.88888888888888895</v>
      </c>
      <c r="W504" s="154" t="s">
        <v>3068</v>
      </c>
      <c r="X504" s="174" t="s">
        <v>3060</v>
      </c>
    </row>
    <row r="505" spans="1:24" s="3" customFormat="1" ht="15.6" x14ac:dyDescent="0.3">
      <c r="A505" s="144" t="s">
        <v>3070</v>
      </c>
      <c r="B505" s="163" t="s">
        <v>3058</v>
      </c>
      <c r="C505" s="172" t="s">
        <v>2331</v>
      </c>
      <c r="D505" s="147" t="s">
        <v>2619</v>
      </c>
      <c r="E505" s="148" t="s">
        <v>2620</v>
      </c>
      <c r="G505" s="149">
        <v>1</v>
      </c>
      <c r="H505" s="149"/>
      <c r="I505" s="149"/>
      <c r="J505" s="151" t="s">
        <v>2583</v>
      </c>
      <c r="K505" s="151">
        <v>3</v>
      </c>
      <c r="L505" s="149"/>
      <c r="M505" s="149">
        <v>1</v>
      </c>
      <c r="N505" s="149"/>
      <c r="O505" s="166">
        <v>2</v>
      </c>
      <c r="P505" s="166">
        <v>1</v>
      </c>
      <c r="Q505" s="167" t="s">
        <v>2730</v>
      </c>
      <c r="R505" s="167"/>
      <c r="S505" s="167" t="s">
        <v>2723</v>
      </c>
      <c r="T505" s="167" t="s">
        <v>2712</v>
      </c>
      <c r="U505" s="167" t="s">
        <v>2724</v>
      </c>
      <c r="V505" s="173">
        <v>0.83333333333333304</v>
      </c>
      <c r="W505" s="154" t="s">
        <v>3068</v>
      </c>
      <c r="X505" s="174" t="s">
        <v>3060</v>
      </c>
    </row>
    <row r="506" spans="1:24" s="3" customFormat="1" ht="15.6" x14ac:dyDescent="0.3">
      <c r="A506" s="144" t="s">
        <v>942</v>
      </c>
      <c r="B506" s="163" t="s">
        <v>3058</v>
      </c>
      <c r="C506" s="172" t="s">
        <v>2331</v>
      </c>
      <c r="D506" s="147" t="s">
        <v>2619</v>
      </c>
      <c r="E506" s="148" t="s">
        <v>3027</v>
      </c>
      <c r="G506" s="149">
        <v>1</v>
      </c>
      <c r="H506" s="149"/>
      <c r="I506" s="149"/>
      <c r="J506" s="151" t="s">
        <v>2599</v>
      </c>
      <c r="K506" s="151">
        <v>4</v>
      </c>
      <c r="L506" s="149"/>
      <c r="M506" s="149">
        <v>1</v>
      </c>
      <c r="N506" s="149"/>
      <c r="O506" s="166">
        <v>1</v>
      </c>
      <c r="P506" s="166"/>
      <c r="Q506" s="167" t="s">
        <v>2954</v>
      </c>
      <c r="R506" s="167" t="s">
        <v>2720</v>
      </c>
      <c r="S506" s="167" t="s">
        <v>2724</v>
      </c>
      <c r="T506" s="167" t="s">
        <v>2720</v>
      </c>
      <c r="U506" s="167" t="s">
        <v>2712</v>
      </c>
      <c r="V506" s="173">
        <v>0.625</v>
      </c>
      <c r="W506" s="154" t="s">
        <v>3068</v>
      </c>
      <c r="X506" s="174" t="s">
        <v>3060</v>
      </c>
    </row>
    <row r="507" spans="1:24" s="3" customFormat="1" ht="15.6" x14ac:dyDescent="0.3">
      <c r="A507" s="144" t="s">
        <v>1001</v>
      </c>
      <c r="B507" s="163" t="s">
        <v>3058</v>
      </c>
      <c r="C507" s="172" t="s">
        <v>2331</v>
      </c>
      <c r="D507" s="147" t="s">
        <v>2619</v>
      </c>
      <c r="E507" s="148" t="s">
        <v>3069</v>
      </c>
      <c r="G507" s="149">
        <v>1</v>
      </c>
      <c r="H507" s="149"/>
      <c r="I507" s="149"/>
      <c r="J507" s="151" t="s">
        <v>2614</v>
      </c>
      <c r="K507" s="151">
        <v>5</v>
      </c>
      <c r="L507" s="149" t="s">
        <v>2641</v>
      </c>
      <c r="M507" s="149">
        <v>1</v>
      </c>
      <c r="N507" s="149"/>
      <c r="O507" s="166"/>
      <c r="P507" s="166">
        <v>1</v>
      </c>
      <c r="Q507" s="167" t="s">
        <v>2814</v>
      </c>
      <c r="R507" s="167" t="s">
        <v>2717</v>
      </c>
      <c r="S507" s="167" t="s">
        <v>2724</v>
      </c>
      <c r="T507" s="167" t="s">
        <v>2717</v>
      </c>
      <c r="U507" s="167" t="s">
        <v>2717</v>
      </c>
      <c r="V507" s="173">
        <v>0.33333333333333298</v>
      </c>
      <c r="W507" s="154" t="s">
        <v>3068</v>
      </c>
      <c r="X507" s="174" t="s">
        <v>3060</v>
      </c>
    </row>
    <row r="508" spans="1:24" s="3" customFormat="1" ht="15.6" x14ac:dyDescent="0.3">
      <c r="A508" s="144" t="s">
        <v>960</v>
      </c>
      <c r="B508" s="163" t="s">
        <v>3058</v>
      </c>
      <c r="C508" s="172" t="s">
        <v>2331</v>
      </c>
      <c r="D508" s="147" t="s">
        <v>2619</v>
      </c>
      <c r="E508" s="148" t="s">
        <v>2620</v>
      </c>
      <c r="G508" s="149">
        <v>1</v>
      </c>
      <c r="H508" s="149"/>
      <c r="I508" s="149"/>
      <c r="J508" s="151" t="s">
        <v>2601</v>
      </c>
      <c r="K508" s="151">
        <v>6</v>
      </c>
      <c r="L508" s="149"/>
      <c r="M508" s="149">
        <v>1</v>
      </c>
      <c r="N508" s="149"/>
      <c r="O508" s="166"/>
      <c r="P508" s="166">
        <v>1</v>
      </c>
      <c r="Q508" s="167" t="s">
        <v>2782</v>
      </c>
      <c r="R508" s="167" t="s">
        <v>2717</v>
      </c>
      <c r="S508" s="167" t="s">
        <v>2712</v>
      </c>
      <c r="T508" s="167" t="s">
        <v>2723</v>
      </c>
      <c r="U508" s="167" t="s">
        <v>2727</v>
      </c>
      <c r="V508" s="173">
        <v>0.5</v>
      </c>
      <c r="W508" s="154" t="s">
        <v>3068</v>
      </c>
      <c r="X508" s="174" t="s">
        <v>3060</v>
      </c>
    </row>
    <row r="509" spans="1:24" s="3" customFormat="1" ht="15.6" x14ac:dyDescent="0.3">
      <c r="A509" s="144" t="s">
        <v>3071</v>
      </c>
      <c r="B509" s="163" t="s">
        <v>3058</v>
      </c>
      <c r="C509" s="172" t="s">
        <v>2331</v>
      </c>
      <c r="D509" s="147" t="s">
        <v>2619</v>
      </c>
      <c r="E509" s="148" t="s">
        <v>2598</v>
      </c>
      <c r="G509" s="149">
        <v>1</v>
      </c>
      <c r="H509" s="149"/>
      <c r="I509" s="149"/>
      <c r="J509" s="151" t="s">
        <v>2609</v>
      </c>
      <c r="K509" s="151">
        <v>7</v>
      </c>
      <c r="L509" s="149"/>
      <c r="M509" s="149">
        <v>1</v>
      </c>
      <c r="N509" s="149"/>
      <c r="O509" s="166"/>
      <c r="P509" s="166">
        <v>2</v>
      </c>
      <c r="Q509" s="167" t="s">
        <v>2814</v>
      </c>
      <c r="R509" s="167" t="s">
        <v>2720</v>
      </c>
      <c r="S509" s="167" t="s">
        <v>2717</v>
      </c>
      <c r="T509" s="167" t="s">
        <v>2712</v>
      </c>
      <c r="U509" s="167" t="s">
        <v>2727</v>
      </c>
      <c r="V509" s="173">
        <v>0.33333333333333298</v>
      </c>
      <c r="W509" s="154" t="s">
        <v>3068</v>
      </c>
      <c r="X509" s="174" t="s">
        <v>3060</v>
      </c>
    </row>
    <row r="510" spans="1:24" s="3" customFormat="1" ht="15.6" x14ac:dyDescent="0.3">
      <c r="A510" s="144" t="s">
        <v>995</v>
      </c>
      <c r="B510" s="163" t="s">
        <v>3058</v>
      </c>
      <c r="C510" s="172" t="s">
        <v>2331</v>
      </c>
      <c r="D510" s="147" t="s">
        <v>2619</v>
      </c>
      <c r="E510" s="148" t="s">
        <v>3069</v>
      </c>
      <c r="G510" s="149">
        <v>1</v>
      </c>
      <c r="H510" s="149"/>
      <c r="I510" s="149"/>
      <c r="J510" s="151" t="s">
        <v>2596</v>
      </c>
      <c r="K510" s="151">
        <v>8</v>
      </c>
      <c r="L510" s="149" t="s">
        <v>2781</v>
      </c>
      <c r="M510" s="149">
        <v>1</v>
      </c>
      <c r="N510" s="149"/>
      <c r="O510" s="166">
        <v>2</v>
      </c>
      <c r="P510" s="166">
        <v>1</v>
      </c>
      <c r="Q510" s="167" t="s">
        <v>3072</v>
      </c>
      <c r="R510" s="167" t="s">
        <v>2723</v>
      </c>
      <c r="S510" s="167" t="s">
        <v>2757</v>
      </c>
      <c r="T510" s="167" t="s">
        <v>2712</v>
      </c>
      <c r="U510" s="167" t="s">
        <v>2723</v>
      </c>
      <c r="V510" s="173">
        <v>1</v>
      </c>
      <c r="W510" s="154" t="s">
        <v>3068</v>
      </c>
      <c r="X510" s="174" t="s">
        <v>3060</v>
      </c>
    </row>
    <row r="511" spans="1:24" s="3" customFormat="1" ht="15.6" x14ac:dyDescent="0.3">
      <c r="A511" s="144" t="s">
        <v>1000</v>
      </c>
      <c r="B511" s="163" t="s">
        <v>3058</v>
      </c>
      <c r="C511" s="172" t="s">
        <v>2331</v>
      </c>
      <c r="D511" s="147" t="s">
        <v>2619</v>
      </c>
      <c r="E511" s="148" t="s">
        <v>2630</v>
      </c>
      <c r="G511" s="149">
        <v>1</v>
      </c>
      <c r="H511" s="149"/>
      <c r="I511" s="149"/>
      <c r="J511" s="151" t="s">
        <v>2611</v>
      </c>
      <c r="K511" s="151">
        <v>9</v>
      </c>
      <c r="L511" s="149" t="s">
        <v>2647</v>
      </c>
      <c r="M511" s="149">
        <v>1</v>
      </c>
      <c r="N511" s="149"/>
      <c r="O511" s="166">
        <v>1</v>
      </c>
      <c r="P511" s="166">
        <v>1</v>
      </c>
      <c r="Q511" s="167" t="s">
        <v>2769</v>
      </c>
      <c r="R511" s="167"/>
      <c r="S511" s="167" t="s">
        <v>2720</v>
      </c>
      <c r="T511" s="167" t="s">
        <v>2757</v>
      </c>
      <c r="U511" s="167" t="s">
        <v>2739</v>
      </c>
      <c r="V511" s="173">
        <v>0.66666666666666696</v>
      </c>
      <c r="W511" s="154" t="s">
        <v>3068</v>
      </c>
      <c r="X511" s="174" t="s">
        <v>3060</v>
      </c>
    </row>
    <row r="512" spans="1:24" s="3" customFormat="1" ht="15.6" x14ac:dyDescent="0.3">
      <c r="A512" s="144" t="s">
        <v>997</v>
      </c>
      <c r="B512" s="163" t="s">
        <v>3058</v>
      </c>
      <c r="C512" s="172" t="s">
        <v>2331</v>
      </c>
      <c r="D512" s="147" t="s">
        <v>2619</v>
      </c>
      <c r="E512" s="148" t="s">
        <v>2630</v>
      </c>
      <c r="G512" s="149">
        <v>1</v>
      </c>
      <c r="H512" s="149"/>
      <c r="I512" s="149"/>
      <c r="J512" s="149"/>
      <c r="K512" s="164" t="s">
        <v>2905</v>
      </c>
      <c r="L512" s="149"/>
      <c r="M512" s="149">
        <v>1</v>
      </c>
      <c r="N512" s="149"/>
      <c r="O512" s="166"/>
      <c r="P512" s="166"/>
      <c r="Q512" s="167" t="s">
        <v>2720</v>
      </c>
      <c r="R512" s="167" t="s">
        <v>2720</v>
      </c>
      <c r="S512" s="167"/>
      <c r="T512" s="167"/>
      <c r="U512" s="167"/>
      <c r="V512" s="173">
        <v>0.5</v>
      </c>
      <c r="W512" s="154" t="s">
        <v>3068</v>
      </c>
      <c r="X512" s="174" t="s">
        <v>3060</v>
      </c>
    </row>
    <row r="513" spans="1:24" s="3" customFormat="1" ht="15.6" x14ac:dyDescent="0.3">
      <c r="A513" s="144" t="s">
        <v>994</v>
      </c>
      <c r="B513" s="163" t="s">
        <v>3058</v>
      </c>
      <c r="C513" s="172" t="s">
        <v>2331</v>
      </c>
      <c r="D513" s="147" t="s">
        <v>2619</v>
      </c>
      <c r="E513" s="148" t="s">
        <v>2630</v>
      </c>
      <c r="G513" s="149">
        <v>1</v>
      </c>
      <c r="H513" s="149"/>
      <c r="I513" s="149"/>
      <c r="J513" s="149"/>
      <c r="K513" s="151" t="s">
        <v>2905</v>
      </c>
      <c r="L513" s="149"/>
      <c r="M513" s="149">
        <v>1</v>
      </c>
      <c r="N513" s="149"/>
      <c r="O513" s="166">
        <v>1</v>
      </c>
      <c r="P513" s="166"/>
      <c r="Q513" s="167" t="s">
        <v>2716</v>
      </c>
      <c r="R513" s="167" t="s">
        <v>2712</v>
      </c>
      <c r="S513" s="167" t="s">
        <v>2712</v>
      </c>
      <c r="T513" s="167" t="s">
        <v>2717</v>
      </c>
      <c r="U513" s="167" t="s">
        <v>2712</v>
      </c>
      <c r="V513" s="173">
        <v>0.75</v>
      </c>
      <c r="W513" s="154" t="s">
        <v>3068</v>
      </c>
      <c r="X513" s="174" t="s">
        <v>3060</v>
      </c>
    </row>
    <row r="514" spans="1:24" s="3" customFormat="1" ht="15.6" x14ac:dyDescent="0.3">
      <c r="A514" s="144" t="s">
        <v>3073</v>
      </c>
      <c r="B514" s="163" t="s">
        <v>3058</v>
      </c>
      <c r="C514" s="172" t="s">
        <v>2331</v>
      </c>
      <c r="D514" s="147" t="s">
        <v>2619</v>
      </c>
      <c r="E514" s="148" t="s">
        <v>3074</v>
      </c>
      <c r="G514" s="149">
        <v>1</v>
      </c>
      <c r="H514" s="149"/>
      <c r="I514" s="149"/>
      <c r="J514" s="149"/>
      <c r="K514" s="151" t="s">
        <v>2905</v>
      </c>
      <c r="L514" s="149"/>
      <c r="M514" s="149">
        <v>1</v>
      </c>
      <c r="N514" s="149"/>
      <c r="O514" s="166">
        <v>4</v>
      </c>
      <c r="P514" s="166"/>
      <c r="Q514" s="167" t="s">
        <v>2757</v>
      </c>
      <c r="R514" s="167"/>
      <c r="S514" s="167"/>
      <c r="T514" s="167"/>
      <c r="U514" s="167" t="s">
        <v>2757</v>
      </c>
      <c r="V514" s="173">
        <v>1</v>
      </c>
      <c r="W514" s="154" t="s">
        <v>3068</v>
      </c>
      <c r="X514" s="174" t="s">
        <v>3060</v>
      </c>
    </row>
    <row r="515" spans="1:24" s="3" customFormat="1" ht="15.6" x14ac:dyDescent="0.3">
      <c r="A515" s="144" t="s">
        <v>1002</v>
      </c>
      <c r="B515" s="163" t="s">
        <v>3058</v>
      </c>
      <c r="C515" s="172" t="s">
        <v>2331</v>
      </c>
      <c r="D515" s="147" t="s">
        <v>2619</v>
      </c>
      <c r="E515" s="148" t="s">
        <v>2919</v>
      </c>
      <c r="G515" s="149">
        <v>1</v>
      </c>
      <c r="H515" s="149"/>
      <c r="I515" s="149"/>
      <c r="J515" s="149"/>
      <c r="K515" s="149" t="s">
        <v>2905</v>
      </c>
      <c r="L515" s="149"/>
      <c r="M515" s="149">
        <v>1</v>
      </c>
      <c r="N515" s="149"/>
      <c r="O515" s="166"/>
      <c r="P515" s="166">
        <v>2</v>
      </c>
      <c r="Q515" s="167" t="s">
        <v>2715</v>
      </c>
      <c r="R515" s="167" t="s">
        <v>2720</v>
      </c>
      <c r="S515" s="167"/>
      <c r="T515" s="167" t="s">
        <v>2723</v>
      </c>
      <c r="U515" s="167" t="s">
        <v>2717</v>
      </c>
      <c r="V515" s="173">
        <v>0.6</v>
      </c>
      <c r="W515" s="154" t="s">
        <v>3068</v>
      </c>
      <c r="X515" s="174" t="s">
        <v>3060</v>
      </c>
    </row>
    <row r="516" spans="1:24" s="3" customFormat="1" ht="15.6" x14ac:dyDescent="0.3">
      <c r="A516" s="134" t="s">
        <v>1004</v>
      </c>
      <c r="B516" s="135" t="s">
        <v>3075</v>
      </c>
      <c r="C516" s="136" t="s">
        <v>2339</v>
      </c>
      <c r="D516" s="137" t="s">
        <v>2591</v>
      </c>
      <c r="E516" s="138" t="s">
        <v>2598</v>
      </c>
      <c r="G516" s="139">
        <v>1</v>
      </c>
      <c r="H516" s="139"/>
      <c r="I516" s="139"/>
      <c r="J516" s="140" t="s">
        <v>2583</v>
      </c>
      <c r="K516" s="140">
        <v>1</v>
      </c>
      <c r="L516" s="139"/>
      <c r="M516" s="139">
        <v>1</v>
      </c>
      <c r="N516" s="139"/>
      <c r="O516" s="141"/>
      <c r="P516" s="141">
        <v>1</v>
      </c>
      <c r="Q516" s="142" t="s">
        <v>2814</v>
      </c>
      <c r="R516" s="142" t="s">
        <v>2728</v>
      </c>
      <c r="S516" s="142"/>
      <c r="T516" s="142"/>
      <c r="U516" s="142" t="s">
        <v>2727</v>
      </c>
      <c r="V516" s="143">
        <v>0.33333333333333298</v>
      </c>
      <c r="W516" s="134" t="s">
        <v>3076</v>
      </c>
      <c r="X516" s="171" t="s">
        <v>3077</v>
      </c>
    </row>
    <row r="517" spans="1:24" s="3" customFormat="1" ht="15.6" x14ac:dyDescent="0.3">
      <c r="A517" s="134" t="s">
        <v>3061</v>
      </c>
      <c r="B517" s="135" t="s">
        <v>3075</v>
      </c>
      <c r="C517" s="136" t="s">
        <v>2339</v>
      </c>
      <c r="D517" s="137" t="s">
        <v>2591</v>
      </c>
      <c r="E517" s="138" t="s">
        <v>2939</v>
      </c>
      <c r="G517" s="139">
        <v>1</v>
      </c>
      <c r="H517" s="139"/>
      <c r="I517" s="139"/>
      <c r="J517" s="140" t="s">
        <v>2599</v>
      </c>
      <c r="K517" s="140">
        <v>2</v>
      </c>
      <c r="L517" s="139"/>
      <c r="M517" s="139">
        <v>1</v>
      </c>
      <c r="N517" s="139"/>
      <c r="O517" s="141">
        <v>1</v>
      </c>
      <c r="P517" s="141">
        <v>3</v>
      </c>
      <c r="Q517" s="142" t="s">
        <v>2719</v>
      </c>
      <c r="R517" s="142" t="s">
        <v>2723</v>
      </c>
      <c r="S517" s="142" t="s">
        <v>2712</v>
      </c>
      <c r="T517" s="142" t="s">
        <v>2723</v>
      </c>
      <c r="U517" s="142" t="s">
        <v>2739</v>
      </c>
      <c r="V517" s="143">
        <v>0.75</v>
      </c>
      <c r="W517" s="134" t="s">
        <v>3076</v>
      </c>
      <c r="X517" s="171" t="s">
        <v>3077</v>
      </c>
    </row>
    <row r="518" spans="1:24" s="3" customFormat="1" ht="15.6" x14ac:dyDescent="0.3">
      <c r="A518" s="134" t="s">
        <v>998</v>
      </c>
      <c r="B518" s="135" t="s">
        <v>3075</v>
      </c>
      <c r="C518" s="136" t="s">
        <v>2339</v>
      </c>
      <c r="D518" s="137" t="s">
        <v>2591</v>
      </c>
      <c r="E518" s="138" t="s">
        <v>2598</v>
      </c>
      <c r="G518" s="139">
        <v>1</v>
      </c>
      <c r="H518" s="139"/>
      <c r="I518" s="139"/>
      <c r="J518" s="140" t="s">
        <v>2601</v>
      </c>
      <c r="K518" s="140">
        <v>3</v>
      </c>
      <c r="L518" s="139"/>
      <c r="M518" s="139">
        <v>1</v>
      </c>
      <c r="N518" s="139"/>
      <c r="O518" s="141"/>
      <c r="P518" s="141">
        <v>3</v>
      </c>
      <c r="Q518" s="142" t="s">
        <v>2812</v>
      </c>
      <c r="R518" s="142"/>
      <c r="S518" s="142" t="s">
        <v>2712</v>
      </c>
      <c r="T518" s="142" t="s">
        <v>2724</v>
      </c>
      <c r="U518" s="142" t="s">
        <v>2741</v>
      </c>
      <c r="V518" s="143">
        <v>0.42857142857142899</v>
      </c>
      <c r="W518" s="134" t="s">
        <v>3076</v>
      </c>
      <c r="X518" s="171" t="s">
        <v>3077</v>
      </c>
    </row>
    <row r="519" spans="1:24" s="3" customFormat="1" ht="15.6" x14ac:dyDescent="0.3">
      <c r="A519" s="134" t="s">
        <v>995</v>
      </c>
      <c r="B519" s="135" t="s">
        <v>3075</v>
      </c>
      <c r="C519" s="136" t="s">
        <v>2339</v>
      </c>
      <c r="D519" s="137" t="s">
        <v>2591</v>
      </c>
      <c r="E519" s="138" t="s">
        <v>2613</v>
      </c>
      <c r="G519" s="139">
        <v>1</v>
      </c>
      <c r="H519" s="139"/>
      <c r="I519" s="139"/>
      <c r="J519" s="140" t="s">
        <v>2596</v>
      </c>
      <c r="K519" s="140">
        <v>4</v>
      </c>
      <c r="L519" s="139"/>
      <c r="M519" s="139">
        <v>1</v>
      </c>
      <c r="N519" s="139">
        <v>1</v>
      </c>
      <c r="O519" s="141">
        <v>3</v>
      </c>
      <c r="P519" s="141">
        <v>3</v>
      </c>
      <c r="Q519" s="142" t="s">
        <v>2769</v>
      </c>
      <c r="R519" s="142"/>
      <c r="S519" s="142" t="s">
        <v>2712</v>
      </c>
      <c r="T519" s="142" t="s">
        <v>2720</v>
      </c>
      <c r="U519" s="142" t="s">
        <v>2909</v>
      </c>
      <c r="V519" s="143">
        <v>0.66666666666666696</v>
      </c>
      <c r="W519" s="134" t="s">
        <v>3076</v>
      </c>
      <c r="X519" s="171" t="s">
        <v>3077</v>
      </c>
    </row>
    <row r="520" spans="1:24" s="3" customFormat="1" ht="15.6" x14ac:dyDescent="0.3">
      <c r="A520" s="134" t="s">
        <v>3063</v>
      </c>
      <c r="B520" s="135" t="s">
        <v>3075</v>
      </c>
      <c r="C520" s="136" t="s">
        <v>2339</v>
      </c>
      <c r="D520" s="137" t="s">
        <v>2591</v>
      </c>
      <c r="E520" s="138" t="s">
        <v>3064</v>
      </c>
      <c r="G520" s="139">
        <v>1</v>
      </c>
      <c r="H520" s="139"/>
      <c r="I520" s="139"/>
      <c r="J520" s="140" t="s">
        <v>2609</v>
      </c>
      <c r="K520" s="140">
        <v>5</v>
      </c>
      <c r="L520" s="139"/>
      <c r="M520" s="139">
        <v>1</v>
      </c>
      <c r="N520" s="139">
        <v>1</v>
      </c>
      <c r="O520" s="141">
        <v>4</v>
      </c>
      <c r="P520" s="141">
        <v>2</v>
      </c>
      <c r="Q520" s="142" t="s">
        <v>2982</v>
      </c>
      <c r="R520" s="142" t="s">
        <v>2717</v>
      </c>
      <c r="S520" s="142" t="s">
        <v>2720</v>
      </c>
      <c r="T520" s="142" t="s">
        <v>2720</v>
      </c>
      <c r="U520" s="142" t="s">
        <v>2730</v>
      </c>
      <c r="V520" s="143">
        <v>0.63636363636363602</v>
      </c>
      <c r="W520" s="134" t="s">
        <v>3076</v>
      </c>
      <c r="X520" s="171" t="s">
        <v>3077</v>
      </c>
    </row>
    <row r="521" spans="1:24" s="3" customFormat="1" ht="15.6" x14ac:dyDescent="0.3">
      <c r="A521" s="134" t="s">
        <v>1001</v>
      </c>
      <c r="B521" s="135" t="s">
        <v>3075</v>
      </c>
      <c r="C521" s="136" t="s">
        <v>2339</v>
      </c>
      <c r="D521" s="137" t="s">
        <v>2591</v>
      </c>
      <c r="E521" s="138" t="s">
        <v>2598</v>
      </c>
      <c r="G521" s="139">
        <v>1</v>
      </c>
      <c r="H521" s="139"/>
      <c r="I521" s="139"/>
      <c r="J521" s="140" t="s">
        <v>2614</v>
      </c>
      <c r="K521" s="140">
        <v>6</v>
      </c>
      <c r="L521" s="139"/>
      <c r="M521" s="139">
        <v>1</v>
      </c>
      <c r="N521" s="139"/>
      <c r="O521" s="141">
        <v>1</v>
      </c>
      <c r="P521" s="141">
        <v>1</v>
      </c>
      <c r="Q521" s="142" t="s">
        <v>2728</v>
      </c>
      <c r="R521" s="142"/>
      <c r="S521" s="142"/>
      <c r="T521" s="142" t="s">
        <v>2720</v>
      </c>
      <c r="U521" s="142" t="s">
        <v>2720</v>
      </c>
      <c r="V521" s="143">
        <v>0.5</v>
      </c>
      <c r="W521" s="134" t="s">
        <v>3076</v>
      </c>
      <c r="X521" s="171" t="s">
        <v>3077</v>
      </c>
    </row>
    <row r="522" spans="1:24" s="3" customFormat="1" ht="15.6" x14ac:dyDescent="0.3">
      <c r="A522" s="134" t="s">
        <v>3078</v>
      </c>
      <c r="B522" s="135" t="s">
        <v>3075</v>
      </c>
      <c r="C522" s="136" t="s">
        <v>2339</v>
      </c>
      <c r="D522" s="137" t="s">
        <v>2591</v>
      </c>
      <c r="E522" s="138" t="s">
        <v>3064</v>
      </c>
      <c r="G522" s="139">
        <v>1</v>
      </c>
      <c r="H522" s="139"/>
      <c r="I522" s="139"/>
      <c r="J522" s="140" t="s">
        <v>2607</v>
      </c>
      <c r="K522" s="140">
        <v>7</v>
      </c>
      <c r="L522" s="139"/>
      <c r="M522" s="139">
        <v>1</v>
      </c>
      <c r="N522" s="139"/>
      <c r="O522" s="141"/>
      <c r="P522" s="141"/>
      <c r="Q522" s="142" t="s">
        <v>2711</v>
      </c>
      <c r="R522" s="142" t="s">
        <v>2711</v>
      </c>
      <c r="S522" s="142"/>
      <c r="T522" s="142"/>
      <c r="U522" s="142"/>
      <c r="V522" s="143">
        <v>1</v>
      </c>
      <c r="W522" s="134" t="s">
        <v>3076</v>
      </c>
      <c r="X522" s="171" t="s">
        <v>3077</v>
      </c>
    </row>
    <row r="523" spans="1:24" s="3" customFormat="1" ht="15.6" x14ac:dyDescent="0.3">
      <c r="A523" s="134" t="s">
        <v>1000</v>
      </c>
      <c r="B523" s="135" t="s">
        <v>3075</v>
      </c>
      <c r="C523" s="136" t="s">
        <v>2339</v>
      </c>
      <c r="D523" s="137" t="s">
        <v>2591</v>
      </c>
      <c r="E523" s="138" t="s">
        <v>2630</v>
      </c>
      <c r="G523" s="139">
        <v>1</v>
      </c>
      <c r="H523" s="139"/>
      <c r="I523" s="139"/>
      <c r="J523" s="140" t="s">
        <v>2611</v>
      </c>
      <c r="K523" s="140">
        <v>8</v>
      </c>
      <c r="L523" s="139"/>
      <c r="M523" s="139">
        <v>1</v>
      </c>
      <c r="N523" s="139"/>
      <c r="O523" s="141">
        <v>1</v>
      </c>
      <c r="P523" s="141"/>
      <c r="Q523" s="142" t="s">
        <v>2710</v>
      </c>
      <c r="R523" s="142" t="s">
        <v>2712</v>
      </c>
      <c r="S523" s="142" t="s">
        <v>2711</v>
      </c>
      <c r="T523" s="142"/>
      <c r="U523" s="142" t="s">
        <v>2712</v>
      </c>
      <c r="V523" s="143">
        <v>1</v>
      </c>
      <c r="W523" s="134" t="s">
        <v>3076</v>
      </c>
      <c r="X523" s="171" t="s">
        <v>3077</v>
      </c>
    </row>
    <row r="524" spans="1:24" s="3" customFormat="1" ht="15.6" x14ac:dyDescent="0.3">
      <c r="A524" s="134" t="s">
        <v>3079</v>
      </c>
      <c r="B524" s="135" t="s">
        <v>3075</v>
      </c>
      <c r="C524" s="136" t="s">
        <v>2339</v>
      </c>
      <c r="D524" s="137" t="s">
        <v>2591</v>
      </c>
      <c r="E524" s="138" t="s">
        <v>2623</v>
      </c>
      <c r="G524" s="139">
        <v>1</v>
      </c>
      <c r="H524" s="139"/>
      <c r="I524" s="139"/>
      <c r="J524" s="140" t="s">
        <v>2601</v>
      </c>
      <c r="K524" s="140">
        <v>9</v>
      </c>
      <c r="L524" s="139"/>
      <c r="M524" s="139">
        <v>1</v>
      </c>
      <c r="N524" s="139"/>
      <c r="O524" s="141"/>
      <c r="P524" s="141">
        <v>1</v>
      </c>
      <c r="Q524" s="142" t="s">
        <v>2757</v>
      </c>
      <c r="R524" s="142"/>
      <c r="S524" s="142"/>
      <c r="T524" s="142" t="s">
        <v>2757</v>
      </c>
      <c r="U524" s="142"/>
      <c r="V524" s="143">
        <v>1</v>
      </c>
      <c r="W524" s="134" t="s">
        <v>3076</v>
      </c>
      <c r="X524" s="171" t="s">
        <v>3077</v>
      </c>
    </row>
    <row r="525" spans="1:24" s="3" customFormat="1" ht="15.6" x14ac:dyDescent="0.3">
      <c r="A525" s="134" t="s">
        <v>994</v>
      </c>
      <c r="B525" s="135" t="s">
        <v>3075</v>
      </c>
      <c r="C525" s="136" t="s">
        <v>2339</v>
      </c>
      <c r="D525" s="137" t="s">
        <v>2591</v>
      </c>
      <c r="E525" s="138" t="s">
        <v>2630</v>
      </c>
      <c r="G525" s="139">
        <v>1</v>
      </c>
      <c r="H525" s="139"/>
      <c r="I525" s="139"/>
      <c r="J525" s="140"/>
      <c r="K525" s="140" t="s">
        <v>2905</v>
      </c>
      <c r="L525" s="139"/>
      <c r="M525" s="139">
        <v>1</v>
      </c>
      <c r="N525" s="139"/>
      <c r="O525" s="141">
        <v>1</v>
      </c>
      <c r="P525" s="141">
        <v>1</v>
      </c>
      <c r="Q525" s="142" t="s">
        <v>2909</v>
      </c>
      <c r="R525" s="142"/>
      <c r="S525" s="142" t="s">
        <v>2712</v>
      </c>
      <c r="T525" s="142" t="s">
        <v>2723</v>
      </c>
      <c r="U525" s="142" t="s">
        <v>2739</v>
      </c>
      <c r="V525" s="143">
        <v>0.66666666666666696</v>
      </c>
      <c r="W525" s="134" t="s">
        <v>3076</v>
      </c>
      <c r="X525" s="171" t="s">
        <v>3077</v>
      </c>
    </row>
    <row r="526" spans="1:24" s="3" customFormat="1" ht="15.6" x14ac:dyDescent="0.3">
      <c r="A526" s="134" t="s">
        <v>1003</v>
      </c>
      <c r="B526" s="135" t="s">
        <v>3075</v>
      </c>
      <c r="C526" s="136" t="s">
        <v>2339</v>
      </c>
      <c r="D526" s="137" t="s">
        <v>2591</v>
      </c>
      <c r="E526" s="138" t="s">
        <v>2630</v>
      </c>
      <c r="G526" s="139">
        <v>1</v>
      </c>
      <c r="H526" s="139"/>
      <c r="I526" s="139"/>
      <c r="J526" s="140"/>
      <c r="K526" s="140" t="s">
        <v>2905</v>
      </c>
      <c r="L526" s="139"/>
      <c r="M526" s="139">
        <v>1</v>
      </c>
      <c r="N526" s="139"/>
      <c r="O526" s="141"/>
      <c r="P526" s="141"/>
      <c r="Q526" s="142" t="s">
        <v>2733</v>
      </c>
      <c r="R526" s="142" t="s">
        <v>2717</v>
      </c>
      <c r="S526" s="142" t="s">
        <v>2720</v>
      </c>
      <c r="T526" s="142"/>
      <c r="U526" s="142" t="s">
        <v>2717</v>
      </c>
      <c r="V526" s="143">
        <v>0.25</v>
      </c>
      <c r="W526" s="134" t="s">
        <v>3076</v>
      </c>
      <c r="X526" s="171" t="s">
        <v>3077</v>
      </c>
    </row>
    <row r="527" spans="1:24" s="3" customFormat="1" ht="15.6" x14ac:dyDescent="0.3">
      <c r="A527" s="134" t="s">
        <v>3065</v>
      </c>
      <c r="B527" s="135" t="s">
        <v>3075</v>
      </c>
      <c r="C527" s="136" t="s">
        <v>2339</v>
      </c>
      <c r="D527" s="137" t="s">
        <v>2591</v>
      </c>
      <c r="E527" s="138" t="s">
        <v>2623</v>
      </c>
      <c r="G527" s="139">
        <v>1</v>
      </c>
      <c r="H527" s="139"/>
      <c r="I527" s="139"/>
      <c r="J527" s="140"/>
      <c r="K527" s="140" t="s">
        <v>2905</v>
      </c>
      <c r="L527" s="139"/>
      <c r="M527" s="139">
        <v>1</v>
      </c>
      <c r="N527" s="139"/>
      <c r="O527" s="141">
        <v>2</v>
      </c>
      <c r="P527" s="141"/>
      <c r="Q527" s="142" t="s">
        <v>2954</v>
      </c>
      <c r="R527" s="142" t="s">
        <v>2728</v>
      </c>
      <c r="S527" s="142" t="s">
        <v>2720</v>
      </c>
      <c r="T527" s="142"/>
      <c r="U527" s="142" t="s">
        <v>2723</v>
      </c>
      <c r="V527" s="143">
        <v>0.625</v>
      </c>
      <c r="W527" s="134" t="s">
        <v>3076</v>
      </c>
      <c r="X527" s="171" t="s">
        <v>3077</v>
      </c>
    </row>
    <row r="528" spans="1:24" s="3" customFormat="1" ht="15.6" x14ac:dyDescent="0.3">
      <c r="A528" s="134" t="s">
        <v>3080</v>
      </c>
      <c r="B528" s="135" t="s">
        <v>3075</v>
      </c>
      <c r="C528" s="136" t="s">
        <v>2339</v>
      </c>
      <c r="D528" s="137" t="s">
        <v>2591</v>
      </c>
      <c r="E528" s="138" t="s">
        <v>3064</v>
      </c>
      <c r="G528" s="139">
        <v>1</v>
      </c>
      <c r="H528" s="139"/>
      <c r="I528" s="139"/>
      <c r="J528" s="140"/>
      <c r="K528" s="139" t="s">
        <v>2905</v>
      </c>
      <c r="L528" s="139"/>
      <c r="M528" s="139">
        <v>1</v>
      </c>
      <c r="N528" s="139"/>
      <c r="O528" s="141"/>
      <c r="P528" s="141"/>
      <c r="Q528" s="142" t="s">
        <v>2733</v>
      </c>
      <c r="R528" s="142" t="s">
        <v>2712</v>
      </c>
      <c r="S528" s="142" t="s">
        <v>2717</v>
      </c>
      <c r="T528" s="142"/>
      <c r="U528" s="142" t="s">
        <v>2727</v>
      </c>
      <c r="V528" s="143">
        <v>0.25</v>
      </c>
      <c r="W528" s="134" t="s">
        <v>3076</v>
      </c>
      <c r="X528" s="171" t="s">
        <v>3077</v>
      </c>
    </row>
    <row r="529" spans="1:24" s="3" customFormat="1" ht="15.6" x14ac:dyDescent="0.3">
      <c r="A529" s="144" t="s">
        <v>3081</v>
      </c>
      <c r="B529" s="163" t="s">
        <v>3075</v>
      </c>
      <c r="C529" s="172" t="s">
        <v>2339</v>
      </c>
      <c r="D529" s="169" t="s">
        <v>2619</v>
      </c>
      <c r="E529" s="176" t="s">
        <v>3074</v>
      </c>
      <c r="G529" s="165"/>
      <c r="H529" s="165"/>
      <c r="I529" s="165">
        <v>1</v>
      </c>
      <c r="J529" s="151" t="s">
        <v>2611</v>
      </c>
      <c r="K529" s="151">
        <v>1</v>
      </c>
      <c r="L529" s="165"/>
      <c r="M529" s="165">
        <v>1</v>
      </c>
      <c r="N529" s="165"/>
      <c r="O529" s="166"/>
      <c r="P529" s="166"/>
      <c r="Q529" s="167" t="s">
        <v>2739</v>
      </c>
      <c r="R529" s="167" t="s">
        <v>2720</v>
      </c>
      <c r="S529" s="167"/>
      <c r="T529" s="167" t="s">
        <v>2717</v>
      </c>
      <c r="U529" s="167"/>
      <c r="V529" s="173">
        <v>0.33333333333333298</v>
      </c>
      <c r="W529" s="154" t="s">
        <v>3082</v>
      </c>
      <c r="X529" s="174" t="s">
        <v>3077</v>
      </c>
    </row>
    <row r="530" spans="1:24" s="3" customFormat="1" ht="15.6" x14ac:dyDescent="0.3">
      <c r="A530" s="144" t="s">
        <v>3083</v>
      </c>
      <c r="B530" s="163" t="s">
        <v>3075</v>
      </c>
      <c r="C530" s="172" t="s">
        <v>2339</v>
      </c>
      <c r="D530" s="147" t="s">
        <v>2619</v>
      </c>
      <c r="E530" s="148" t="s">
        <v>3084</v>
      </c>
      <c r="G530" s="149"/>
      <c r="H530" s="149"/>
      <c r="I530" s="149">
        <v>1</v>
      </c>
      <c r="J530" s="151" t="s">
        <v>2599</v>
      </c>
      <c r="K530" s="151">
        <v>2</v>
      </c>
      <c r="L530" s="149"/>
      <c r="M530" s="149">
        <v>1</v>
      </c>
      <c r="N530" s="149"/>
      <c r="O530" s="166"/>
      <c r="P530" s="166"/>
      <c r="Q530" s="167" t="s">
        <v>2710</v>
      </c>
      <c r="R530" s="167" t="s">
        <v>2723</v>
      </c>
      <c r="S530" s="167" t="s">
        <v>2711</v>
      </c>
      <c r="T530" s="167"/>
      <c r="U530" s="167"/>
      <c r="V530" s="173">
        <v>1</v>
      </c>
      <c r="W530" s="154" t="s">
        <v>3082</v>
      </c>
      <c r="X530" s="174" t="s">
        <v>3077</v>
      </c>
    </row>
    <row r="531" spans="1:24" s="3" customFormat="1" ht="15.6" x14ac:dyDescent="0.3">
      <c r="A531" s="144" t="s">
        <v>1002</v>
      </c>
      <c r="B531" s="163" t="s">
        <v>3075</v>
      </c>
      <c r="C531" s="172" t="s">
        <v>2339</v>
      </c>
      <c r="D531" s="147" t="s">
        <v>2619</v>
      </c>
      <c r="E531" s="148" t="s">
        <v>2919</v>
      </c>
      <c r="G531" s="149"/>
      <c r="H531" s="149"/>
      <c r="I531" s="149">
        <v>1</v>
      </c>
      <c r="J531" s="151" t="s">
        <v>2583</v>
      </c>
      <c r="K531" s="151">
        <v>3</v>
      </c>
      <c r="L531" s="149"/>
      <c r="M531" s="149">
        <v>1</v>
      </c>
      <c r="N531" s="149"/>
      <c r="O531" s="166"/>
      <c r="P531" s="166">
        <v>1</v>
      </c>
      <c r="Q531" s="167" t="s">
        <v>3085</v>
      </c>
      <c r="R531" s="167" t="s">
        <v>2717</v>
      </c>
      <c r="S531" s="167" t="s">
        <v>2728</v>
      </c>
      <c r="T531" s="167" t="s">
        <v>2716</v>
      </c>
      <c r="U531" s="167"/>
      <c r="V531" s="173">
        <v>0.55555555555555602</v>
      </c>
      <c r="W531" s="154" t="s">
        <v>3082</v>
      </c>
      <c r="X531" s="174" t="s">
        <v>3077</v>
      </c>
    </row>
    <row r="532" spans="1:24" s="3" customFormat="1" ht="15.6" x14ac:dyDescent="0.3">
      <c r="A532" s="144" t="s">
        <v>3086</v>
      </c>
      <c r="B532" s="163" t="s">
        <v>3075</v>
      </c>
      <c r="C532" s="172" t="s">
        <v>2339</v>
      </c>
      <c r="D532" s="147" t="s">
        <v>2619</v>
      </c>
      <c r="E532" s="148" t="s">
        <v>2684</v>
      </c>
      <c r="G532" s="149"/>
      <c r="H532" s="149"/>
      <c r="I532" s="149">
        <v>1</v>
      </c>
      <c r="J532" s="151" t="s">
        <v>2604</v>
      </c>
      <c r="K532" s="151">
        <v>4</v>
      </c>
      <c r="L532" s="149"/>
      <c r="M532" s="149">
        <v>1</v>
      </c>
      <c r="N532" s="149"/>
      <c r="O532" s="166">
        <v>1</v>
      </c>
      <c r="P532" s="166">
        <v>1</v>
      </c>
      <c r="Q532" s="167" t="s">
        <v>2782</v>
      </c>
      <c r="R532" s="167"/>
      <c r="S532" s="167" t="s">
        <v>2720</v>
      </c>
      <c r="T532" s="167" t="s">
        <v>2739</v>
      </c>
      <c r="U532" s="167" t="s">
        <v>2712</v>
      </c>
      <c r="V532" s="173">
        <v>0.5</v>
      </c>
      <c r="W532" s="154" t="s">
        <v>3082</v>
      </c>
      <c r="X532" s="174" t="s">
        <v>3077</v>
      </c>
    </row>
    <row r="533" spans="1:24" s="3" customFormat="1" ht="15.6" x14ac:dyDescent="0.3">
      <c r="A533" s="144" t="s">
        <v>1044</v>
      </c>
      <c r="B533" s="163" t="s">
        <v>3075</v>
      </c>
      <c r="C533" s="172" t="s">
        <v>2339</v>
      </c>
      <c r="D533" s="147" t="s">
        <v>2619</v>
      </c>
      <c r="E533" s="148" t="s">
        <v>3087</v>
      </c>
      <c r="G533" s="149"/>
      <c r="H533" s="149"/>
      <c r="I533" s="149">
        <v>1</v>
      </c>
      <c r="J533" s="151" t="s">
        <v>2614</v>
      </c>
      <c r="K533" s="151">
        <v>5</v>
      </c>
      <c r="L533" s="149"/>
      <c r="M533" s="149">
        <v>1</v>
      </c>
      <c r="N533" s="149"/>
      <c r="O533" s="166"/>
      <c r="P533" s="166"/>
      <c r="Q533" s="167" t="s">
        <v>2715</v>
      </c>
      <c r="R533" s="167" t="s">
        <v>2712</v>
      </c>
      <c r="S533" s="167" t="s">
        <v>2723</v>
      </c>
      <c r="T533" s="167"/>
      <c r="U533" s="167" t="s">
        <v>2727</v>
      </c>
      <c r="V533" s="173">
        <v>0.6</v>
      </c>
      <c r="W533" s="154" t="s">
        <v>3082</v>
      </c>
      <c r="X533" s="174" t="s">
        <v>3077</v>
      </c>
    </row>
    <row r="534" spans="1:24" s="3" customFormat="1" ht="15.6" x14ac:dyDescent="0.3">
      <c r="A534" s="144" t="s">
        <v>3088</v>
      </c>
      <c r="B534" s="163" t="s">
        <v>3075</v>
      </c>
      <c r="C534" s="172" t="s">
        <v>2339</v>
      </c>
      <c r="D534" s="147" t="s">
        <v>2619</v>
      </c>
      <c r="E534" s="148" t="s">
        <v>68</v>
      </c>
      <c r="G534" s="149"/>
      <c r="H534" s="149"/>
      <c r="I534" s="149">
        <v>1</v>
      </c>
      <c r="J534" s="151" t="s">
        <v>2601</v>
      </c>
      <c r="K534" s="151">
        <v>6</v>
      </c>
      <c r="L534" s="149"/>
      <c r="M534" s="149">
        <v>1</v>
      </c>
      <c r="N534" s="149"/>
      <c r="O534" s="166">
        <v>1</v>
      </c>
      <c r="P534" s="166">
        <v>1</v>
      </c>
      <c r="Q534" s="167" t="s">
        <v>2764</v>
      </c>
      <c r="R534" s="167"/>
      <c r="S534" s="167" t="s">
        <v>2717</v>
      </c>
      <c r="T534" s="167" t="s">
        <v>2720</v>
      </c>
      <c r="U534" s="167" t="s">
        <v>2720</v>
      </c>
      <c r="V534" s="173">
        <v>0.4</v>
      </c>
      <c r="W534" s="154" t="s">
        <v>3082</v>
      </c>
      <c r="X534" s="174" t="s">
        <v>3077</v>
      </c>
    </row>
    <row r="535" spans="1:24" s="3" customFormat="1" ht="15.6" x14ac:dyDescent="0.3">
      <c r="A535" s="144" t="s">
        <v>999</v>
      </c>
      <c r="B535" s="163" t="s">
        <v>3075</v>
      </c>
      <c r="C535" s="172" t="s">
        <v>2339</v>
      </c>
      <c r="D535" s="147" t="s">
        <v>2619</v>
      </c>
      <c r="E535" s="148" t="s">
        <v>2919</v>
      </c>
      <c r="G535" s="149"/>
      <c r="H535" s="149"/>
      <c r="I535" s="149">
        <v>1</v>
      </c>
      <c r="J535" s="151" t="s">
        <v>2607</v>
      </c>
      <c r="K535" s="151">
        <v>7</v>
      </c>
      <c r="L535" s="149"/>
      <c r="M535" s="149">
        <v>1</v>
      </c>
      <c r="N535" s="149"/>
      <c r="O535" s="166"/>
      <c r="P535" s="166">
        <v>1</v>
      </c>
      <c r="Q535" s="167" t="s">
        <v>2711</v>
      </c>
      <c r="R535" s="167"/>
      <c r="S535" s="167" t="s">
        <v>2712</v>
      </c>
      <c r="T535" s="167" t="s">
        <v>2723</v>
      </c>
      <c r="U535" s="167"/>
      <c r="V535" s="173">
        <v>1</v>
      </c>
      <c r="W535" s="154" t="s">
        <v>3082</v>
      </c>
      <c r="X535" s="174" t="s">
        <v>3077</v>
      </c>
    </row>
    <row r="536" spans="1:24" s="3" customFormat="1" ht="15.6" x14ac:dyDescent="0.3">
      <c r="A536" s="144" t="s">
        <v>1082</v>
      </c>
      <c r="B536" s="163" t="s">
        <v>3075</v>
      </c>
      <c r="C536" s="172" t="s">
        <v>2339</v>
      </c>
      <c r="D536" s="147" t="s">
        <v>2619</v>
      </c>
      <c r="E536" s="148" t="s">
        <v>66</v>
      </c>
      <c r="G536" s="149"/>
      <c r="H536" s="149"/>
      <c r="I536" s="149">
        <v>1</v>
      </c>
      <c r="J536" s="151" t="s">
        <v>2609</v>
      </c>
      <c r="K536" s="151">
        <v>8</v>
      </c>
      <c r="L536" s="149"/>
      <c r="M536" s="149">
        <v>1</v>
      </c>
      <c r="N536" s="149"/>
      <c r="O536" s="166"/>
      <c r="P536" s="166"/>
      <c r="Q536" s="167" t="s">
        <v>2733</v>
      </c>
      <c r="R536" s="167" t="s">
        <v>2717</v>
      </c>
      <c r="S536" s="167" t="s">
        <v>2717</v>
      </c>
      <c r="T536" s="167" t="s">
        <v>2720</v>
      </c>
      <c r="U536" s="167"/>
      <c r="V536" s="173">
        <v>0.25</v>
      </c>
      <c r="W536" s="154" t="s">
        <v>3082</v>
      </c>
      <c r="X536" s="174" t="s">
        <v>3077</v>
      </c>
    </row>
    <row r="537" spans="1:24" s="3" customFormat="1" ht="15.6" x14ac:dyDescent="0.3">
      <c r="A537" s="144" t="s">
        <v>1051</v>
      </c>
      <c r="B537" s="163" t="s">
        <v>3075</v>
      </c>
      <c r="C537" s="172" t="s">
        <v>2339</v>
      </c>
      <c r="D537" s="147" t="s">
        <v>2619</v>
      </c>
      <c r="E537" s="148" t="s">
        <v>3087</v>
      </c>
      <c r="G537" s="149"/>
      <c r="H537" s="149"/>
      <c r="I537" s="149">
        <v>1</v>
      </c>
      <c r="J537" s="151" t="s">
        <v>2596</v>
      </c>
      <c r="K537" s="151">
        <v>9</v>
      </c>
      <c r="L537" s="149"/>
      <c r="M537" s="149">
        <v>1</v>
      </c>
      <c r="N537" s="149"/>
      <c r="O537" s="166"/>
      <c r="P537" s="166">
        <v>1</v>
      </c>
      <c r="Q537" s="167" t="s">
        <v>2954</v>
      </c>
      <c r="R537" s="167" t="s">
        <v>2716</v>
      </c>
      <c r="S537" s="167" t="s">
        <v>2724</v>
      </c>
      <c r="T537" s="167"/>
      <c r="U537" s="167" t="s">
        <v>2717</v>
      </c>
      <c r="V537" s="173">
        <v>0.625</v>
      </c>
      <c r="W537" s="154" t="s">
        <v>3082</v>
      </c>
      <c r="X537" s="174" t="s">
        <v>3077</v>
      </c>
    </row>
    <row r="538" spans="1:24" s="3" customFormat="1" ht="15.6" x14ac:dyDescent="0.3">
      <c r="A538" s="144" t="s">
        <v>1097</v>
      </c>
      <c r="B538" s="163" t="s">
        <v>3075</v>
      </c>
      <c r="C538" s="172" t="s">
        <v>2339</v>
      </c>
      <c r="D538" s="147" t="s">
        <v>2619</v>
      </c>
      <c r="E538" s="148" t="s">
        <v>68</v>
      </c>
      <c r="G538" s="149"/>
      <c r="H538" s="149"/>
      <c r="I538" s="149">
        <v>1</v>
      </c>
      <c r="J538" s="149"/>
      <c r="K538" s="164" t="s">
        <v>2905</v>
      </c>
      <c r="L538" s="149"/>
      <c r="M538" s="149">
        <v>1</v>
      </c>
      <c r="N538" s="149"/>
      <c r="O538" s="166">
        <v>3</v>
      </c>
      <c r="P538" s="166"/>
      <c r="Q538" s="167" t="s">
        <v>2782</v>
      </c>
      <c r="R538" s="167"/>
      <c r="S538" s="167"/>
      <c r="T538" s="167"/>
      <c r="U538" s="167" t="s">
        <v>2782</v>
      </c>
      <c r="V538" s="173">
        <v>0.5</v>
      </c>
      <c r="W538" s="154" t="s">
        <v>3082</v>
      </c>
      <c r="X538" s="174" t="s">
        <v>3077</v>
      </c>
    </row>
    <row r="539" spans="1:24" s="3" customFormat="1" ht="15.6" x14ac:dyDescent="0.3">
      <c r="A539" s="144" t="s">
        <v>960</v>
      </c>
      <c r="B539" s="163" t="s">
        <v>3075</v>
      </c>
      <c r="C539" s="172" t="s">
        <v>2339</v>
      </c>
      <c r="D539" s="147" t="s">
        <v>2619</v>
      </c>
      <c r="E539" s="148" t="s">
        <v>2620</v>
      </c>
      <c r="G539" s="149"/>
      <c r="H539" s="149"/>
      <c r="I539" s="149">
        <v>1</v>
      </c>
      <c r="J539" s="149"/>
      <c r="K539" s="151" t="s">
        <v>2905</v>
      </c>
      <c r="L539" s="149"/>
      <c r="M539" s="149">
        <v>1</v>
      </c>
      <c r="N539" s="149">
        <v>1</v>
      </c>
      <c r="O539" s="166">
        <v>2</v>
      </c>
      <c r="P539" s="166">
        <v>2</v>
      </c>
      <c r="Q539" s="167" t="s">
        <v>2789</v>
      </c>
      <c r="R539" s="167" t="s">
        <v>2711</v>
      </c>
      <c r="S539" s="167" t="s">
        <v>2720</v>
      </c>
      <c r="T539" s="167"/>
      <c r="U539" s="167" t="s">
        <v>2711</v>
      </c>
      <c r="V539" s="173">
        <v>0.875</v>
      </c>
      <c r="W539" s="154" t="s">
        <v>3082</v>
      </c>
      <c r="X539" s="174" t="s">
        <v>3077</v>
      </c>
    </row>
    <row r="540" spans="1:24" s="3" customFormat="1" ht="15.6" x14ac:dyDescent="0.3">
      <c r="A540" s="144" t="s">
        <v>1055</v>
      </c>
      <c r="B540" s="163" t="s">
        <v>3075</v>
      </c>
      <c r="C540" s="172" t="s">
        <v>2339</v>
      </c>
      <c r="D540" s="147" t="s">
        <v>2619</v>
      </c>
      <c r="E540" s="148" t="s">
        <v>3087</v>
      </c>
      <c r="G540" s="149"/>
      <c r="H540" s="149"/>
      <c r="I540" s="149">
        <v>1</v>
      </c>
      <c r="J540" s="149"/>
      <c r="K540" s="151" t="s">
        <v>2905</v>
      </c>
      <c r="L540" s="149"/>
      <c r="M540" s="149">
        <v>1</v>
      </c>
      <c r="N540" s="149"/>
      <c r="O540" s="166"/>
      <c r="P540" s="166">
        <v>1</v>
      </c>
      <c r="Q540" s="167" t="s">
        <v>2909</v>
      </c>
      <c r="R540" s="167" t="s">
        <v>2724</v>
      </c>
      <c r="S540" s="167" t="s">
        <v>2712</v>
      </c>
      <c r="T540" s="167" t="s">
        <v>2720</v>
      </c>
      <c r="U540" s="167"/>
      <c r="V540" s="173">
        <v>0.66666666666666696</v>
      </c>
      <c r="W540" s="154" t="s">
        <v>3082</v>
      </c>
      <c r="X540" s="174" t="s">
        <v>3077</v>
      </c>
    </row>
    <row r="541" spans="1:24" s="3" customFormat="1" ht="15.6" x14ac:dyDescent="0.3">
      <c r="A541" s="144" t="s">
        <v>3089</v>
      </c>
      <c r="B541" s="163" t="s">
        <v>3075</v>
      </c>
      <c r="C541" s="172" t="s">
        <v>2339</v>
      </c>
      <c r="D541" s="147" t="s">
        <v>2619</v>
      </c>
      <c r="E541" s="148" t="s">
        <v>2749</v>
      </c>
      <c r="G541" s="149"/>
      <c r="H541" s="149"/>
      <c r="I541" s="149">
        <v>1</v>
      </c>
      <c r="J541" s="149"/>
      <c r="K541" s="149" t="s">
        <v>2905</v>
      </c>
      <c r="L541" s="149"/>
      <c r="M541" s="149">
        <v>1</v>
      </c>
      <c r="N541" s="149"/>
      <c r="O541" s="166"/>
      <c r="P541" s="166"/>
      <c r="Q541" s="167" t="s">
        <v>2716</v>
      </c>
      <c r="R541" s="167" t="s">
        <v>2720</v>
      </c>
      <c r="S541" s="167" t="s">
        <v>2712</v>
      </c>
      <c r="T541" s="167" t="s">
        <v>2712</v>
      </c>
      <c r="U541" s="167"/>
      <c r="V541" s="173">
        <v>0.75</v>
      </c>
      <c r="W541" s="154" t="s">
        <v>3082</v>
      </c>
      <c r="X541" s="174" t="s">
        <v>3077</v>
      </c>
    </row>
    <row r="542" spans="1:24" s="3" customFormat="1" ht="15.6" x14ac:dyDescent="0.3">
      <c r="A542" s="134" t="s">
        <v>3090</v>
      </c>
      <c r="B542" s="155" t="s">
        <v>3091</v>
      </c>
      <c r="C542" s="156" t="s">
        <v>2347</v>
      </c>
      <c r="D542" s="137" t="s">
        <v>2591</v>
      </c>
      <c r="E542" s="138" t="s">
        <v>2912</v>
      </c>
      <c r="G542" s="139">
        <v>1</v>
      </c>
      <c r="H542" s="139"/>
      <c r="I542" s="139"/>
      <c r="J542" s="140" t="s">
        <v>2614</v>
      </c>
      <c r="K542" s="140">
        <v>1</v>
      </c>
      <c r="L542" s="139"/>
      <c r="M542" s="139">
        <v>1</v>
      </c>
      <c r="N542" s="139"/>
      <c r="O542" s="158"/>
      <c r="P542" s="158">
        <v>1</v>
      </c>
      <c r="Q542" s="160" t="s">
        <v>2719</v>
      </c>
      <c r="R542" s="160" t="s">
        <v>2724</v>
      </c>
      <c r="S542" s="160" t="s">
        <v>2723</v>
      </c>
      <c r="T542" s="160" t="s">
        <v>2723</v>
      </c>
      <c r="U542" s="160" t="s">
        <v>2717</v>
      </c>
      <c r="V542" s="161">
        <v>0.75</v>
      </c>
      <c r="W542" s="134" t="s">
        <v>3092</v>
      </c>
      <c r="X542" s="162" t="s">
        <v>3093</v>
      </c>
    </row>
    <row r="543" spans="1:24" s="3" customFormat="1" ht="15.6" x14ac:dyDescent="0.3">
      <c r="A543" s="134" t="s">
        <v>3094</v>
      </c>
      <c r="B543" s="155" t="s">
        <v>3091</v>
      </c>
      <c r="C543" s="156" t="s">
        <v>2347</v>
      </c>
      <c r="D543" s="137" t="s">
        <v>2591</v>
      </c>
      <c r="E543" s="138" t="s">
        <v>2912</v>
      </c>
      <c r="G543" s="139">
        <v>1</v>
      </c>
      <c r="H543" s="139"/>
      <c r="I543" s="139"/>
      <c r="J543" s="140" t="s">
        <v>2601</v>
      </c>
      <c r="K543" s="140">
        <v>2</v>
      </c>
      <c r="L543" s="139" t="s">
        <v>2647</v>
      </c>
      <c r="M543" s="139">
        <v>1</v>
      </c>
      <c r="N543" s="139"/>
      <c r="O543" s="158">
        <v>1</v>
      </c>
      <c r="P543" s="158">
        <v>1</v>
      </c>
      <c r="Q543" s="160" t="s">
        <v>2722</v>
      </c>
      <c r="R543" s="160" t="s">
        <v>2711</v>
      </c>
      <c r="S543" s="160" t="s">
        <v>2723</v>
      </c>
      <c r="T543" s="160" t="s">
        <v>2723</v>
      </c>
      <c r="U543" s="160" t="s">
        <v>2720</v>
      </c>
      <c r="V543" s="161">
        <v>0.88888888888888895</v>
      </c>
      <c r="W543" s="134" t="s">
        <v>3092</v>
      </c>
      <c r="X543" s="162" t="s">
        <v>3093</v>
      </c>
    </row>
    <row r="544" spans="1:24" s="3" customFormat="1" ht="15.6" x14ac:dyDescent="0.3">
      <c r="A544" s="134" t="s">
        <v>1046</v>
      </c>
      <c r="B544" s="155" t="s">
        <v>3091</v>
      </c>
      <c r="C544" s="156" t="s">
        <v>2347</v>
      </c>
      <c r="D544" s="137" t="s">
        <v>2591</v>
      </c>
      <c r="E544" s="138" t="s">
        <v>2630</v>
      </c>
      <c r="G544" s="139">
        <v>1</v>
      </c>
      <c r="H544" s="139"/>
      <c r="I544" s="139"/>
      <c r="J544" s="140" t="s">
        <v>2599</v>
      </c>
      <c r="K544" s="140">
        <v>3</v>
      </c>
      <c r="L544" s="139"/>
      <c r="M544" s="139">
        <v>1</v>
      </c>
      <c r="N544" s="139"/>
      <c r="O544" s="158"/>
      <c r="P544" s="158">
        <v>1</v>
      </c>
      <c r="Q544" s="160" t="s">
        <v>2750</v>
      </c>
      <c r="R544" s="160" t="s">
        <v>2712</v>
      </c>
      <c r="S544" s="160" t="s">
        <v>2712</v>
      </c>
      <c r="T544" s="160" t="s">
        <v>2723</v>
      </c>
      <c r="U544" s="160" t="s">
        <v>2717</v>
      </c>
      <c r="V544" s="161">
        <v>0.8</v>
      </c>
      <c r="W544" s="134" t="s">
        <v>3092</v>
      </c>
      <c r="X544" s="162" t="s">
        <v>3093</v>
      </c>
    </row>
    <row r="545" spans="1:24" s="3" customFormat="1" ht="15.6" x14ac:dyDescent="0.3">
      <c r="A545" s="134" t="s">
        <v>3061</v>
      </c>
      <c r="B545" s="155" t="s">
        <v>3091</v>
      </c>
      <c r="C545" s="156" t="s">
        <v>2347</v>
      </c>
      <c r="D545" s="137" t="s">
        <v>2591</v>
      </c>
      <c r="E545" s="138" t="s">
        <v>2939</v>
      </c>
      <c r="G545" s="139">
        <v>1</v>
      </c>
      <c r="H545" s="139"/>
      <c r="I545" s="139"/>
      <c r="J545" s="140" t="s">
        <v>2609</v>
      </c>
      <c r="K545" s="140">
        <v>4</v>
      </c>
      <c r="L545" s="139"/>
      <c r="M545" s="139">
        <v>1</v>
      </c>
      <c r="N545" s="139"/>
      <c r="O545" s="158">
        <v>1</v>
      </c>
      <c r="P545" s="158"/>
      <c r="Q545" s="160" t="s">
        <v>2774</v>
      </c>
      <c r="R545" s="160"/>
      <c r="S545" s="160" t="s">
        <v>2724</v>
      </c>
      <c r="T545" s="160" t="s">
        <v>2720</v>
      </c>
      <c r="U545" s="160" t="s">
        <v>2720</v>
      </c>
      <c r="V545" s="161">
        <v>0.57142857142857095</v>
      </c>
      <c r="W545" s="134" t="s">
        <v>3092</v>
      </c>
      <c r="X545" s="162" t="s">
        <v>3093</v>
      </c>
    </row>
    <row r="546" spans="1:24" s="3" customFormat="1" ht="15.6" x14ac:dyDescent="0.3">
      <c r="A546" s="134" t="s">
        <v>3065</v>
      </c>
      <c r="B546" s="155" t="s">
        <v>3091</v>
      </c>
      <c r="C546" s="156" t="s">
        <v>2347</v>
      </c>
      <c r="D546" s="137" t="s">
        <v>2591</v>
      </c>
      <c r="E546" s="138" t="s">
        <v>2623</v>
      </c>
      <c r="G546" s="139">
        <v>1</v>
      </c>
      <c r="H546" s="139"/>
      <c r="I546" s="139"/>
      <c r="J546" s="140" t="s">
        <v>2611</v>
      </c>
      <c r="K546" s="140">
        <v>5</v>
      </c>
      <c r="L546" s="139" t="s">
        <v>2641</v>
      </c>
      <c r="M546" s="139">
        <v>1</v>
      </c>
      <c r="N546" s="139"/>
      <c r="O546" s="158">
        <v>1</v>
      </c>
      <c r="P546" s="158"/>
      <c r="Q546" s="160" t="s">
        <v>2954</v>
      </c>
      <c r="R546" s="160"/>
      <c r="S546" s="160" t="s">
        <v>2712</v>
      </c>
      <c r="T546" s="160" t="s">
        <v>2711</v>
      </c>
      <c r="U546" s="160" t="s">
        <v>2733</v>
      </c>
      <c r="V546" s="161">
        <v>0.625</v>
      </c>
      <c r="W546" s="134" t="s">
        <v>3092</v>
      </c>
      <c r="X546" s="162" t="s">
        <v>3093</v>
      </c>
    </row>
    <row r="547" spans="1:24" s="3" customFormat="1" ht="15.6" x14ac:dyDescent="0.3">
      <c r="A547" s="134" t="s">
        <v>3095</v>
      </c>
      <c r="B547" s="155" t="s">
        <v>3091</v>
      </c>
      <c r="C547" s="156" t="s">
        <v>2347</v>
      </c>
      <c r="D547" s="137" t="s">
        <v>2591</v>
      </c>
      <c r="E547" s="138" t="s">
        <v>2630</v>
      </c>
      <c r="G547" s="139">
        <v>1</v>
      </c>
      <c r="H547" s="139"/>
      <c r="I547" s="139"/>
      <c r="J547" s="140" t="s">
        <v>2583</v>
      </c>
      <c r="K547" s="140">
        <v>6</v>
      </c>
      <c r="L547" s="139" t="s">
        <v>2781</v>
      </c>
      <c r="M547" s="139">
        <v>1</v>
      </c>
      <c r="N547" s="139"/>
      <c r="O547" s="158"/>
      <c r="P547" s="158"/>
      <c r="Q547" s="160" t="s">
        <v>2728</v>
      </c>
      <c r="R547" s="160" t="s">
        <v>2720</v>
      </c>
      <c r="S547" s="160" t="s">
        <v>2717</v>
      </c>
      <c r="T547" s="160" t="s">
        <v>2712</v>
      </c>
      <c r="U547" s="160"/>
      <c r="V547" s="161">
        <v>0.5</v>
      </c>
      <c r="W547" s="134" t="s">
        <v>3092</v>
      </c>
      <c r="X547" s="162" t="s">
        <v>3093</v>
      </c>
    </row>
    <row r="548" spans="1:24" s="3" customFormat="1" ht="15.6" x14ac:dyDescent="0.3">
      <c r="A548" s="134" t="s">
        <v>1014</v>
      </c>
      <c r="B548" s="155" t="s">
        <v>3091</v>
      </c>
      <c r="C548" s="156" t="s">
        <v>2347</v>
      </c>
      <c r="D548" s="137" t="s">
        <v>2591</v>
      </c>
      <c r="E548" s="138" t="s">
        <v>2919</v>
      </c>
      <c r="G548" s="139">
        <v>1</v>
      </c>
      <c r="H548" s="139"/>
      <c r="I548" s="139"/>
      <c r="J548" s="140" t="s">
        <v>2604</v>
      </c>
      <c r="K548" s="140">
        <v>7</v>
      </c>
      <c r="L548" s="139"/>
      <c r="M548" s="139">
        <v>1</v>
      </c>
      <c r="N548" s="139"/>
      <c r="O548" s="158"/>
      <c r="P548" s="158"/>
      <c r="Q548" s="160" t="s">
        <v>2764</v>
      </c>
      <c r="R548" s="160" t="s">
        <v>2733</v>
      </c>
      <c r="S548" s="160" t="s">
        <v>2712</v>
      </c>
      <c r="T548" s="160"/>
      <c r="U548" s="160"/>
      <c r="V548" s="161">
        <v>0.4</v>
      </c>
      <c r="W548" s="134" t="s">
        <v>3092</v>
      </c>
      <c r="X548" s="162" t="s">
        <v>3093</v>
      </c>
    </row>
    <row r="549" spans="1:24" s="3" customFormat="1" ht="15.6" x14ac:dyDescent="0.3">
      <c r="A549" s="134" t="s">
        <v>3096</v>
      </c>
      <c r="B549" s="155" t="s">
        <v>3091</v>
      </c>
      <c r="C549" s="156" t="s">
        <v>2347</v>
      </c>
      <c r="D549" s="137" t="s">
        <v>2591</v>
      </c>
      <c r="E549" s="138" t="s">
        <v>2912</v>
      </c>
      <c r="G549" s="139">
        <v>1</v>
      </c>
      <c r="H549" s="139"/>
      <c r="I549" s="139"/>
      <c r="J549" s="140" t="s">
        <v>2607</v>
      </c>
      <c r="K549" s="140">
        <v>8</v>
      </c>
      <c r="L549" s="139"/>
      <c r="M549" s="139">
        <v>1</v>
      </c>
      <c r="N549" s="139"/>
      <c r="O549" s="158">
        <v>1</v>
      </c>
      <c r="P549" s="158">
        <v>1</v>
      </c>
      <c r="Q549" s="160" t="s">
        <v>2724</v>
      </c>
      <c r="R549" s="160"/>
      <c r="S549" s="160" t="s">
        <v>2720</v>
      </c>
      <c r="T549" s="160"/>
      <c r="U549" s="160" t="s">
        <v>2712</v>
      </c>
      <c r="V549" s="161">
        <v>0.66666666666666696</v>
      </c>
      <c r="W549" s="134" t="s">
        <v>3092</v>
      </c>
      <c r="X549" s="162" t="s">
        <v>3093</v>
      </c>
    </row>
    <row r="550" spans="1:24" s="3" customFormat="1" ht="15.6" x14ac:dyDescent="0.3">
      <c r="A550" s="134" t="s">
        <v>3097</v>
      </c>
      <c r="B550" s="155" t="s">
        <v>3091</v>
      </c>
      <c r="C550" s="156" t="s">
        <v>2347</v>
      </c>
      <c r="D550" s="137" t="s">
        <v>2591</v>
      </c>
      <c r="E550" s="138" t="s">
        <v>3064</v>
      </c>
      <c r="G550" s="139">
        <v>1</v>
      </c>
      <c r="H550" s="139"/>
      <c r="I550" s="139"/>
      <c r="J550" s="140" t="s">
        <v>2596</v>
      </c>
      <c r="K550" s="140">
        <v>9</v>
      </c>
      <c r="L550" s="139"/>
      <c r="M550" s="139">
        <v>1</v>
      </c>
      <c r="N550" s="139"/>
      <c r="O550" s="158"/>
      <c r="P550" s="158"/>
      <c r="Q550" s="160" t="s">
        <v>2728</v>
      </c>
      <c r="R550" s="160" t="s">
        <v>2717</v>
      </c>
      <c r="S550" s="160" t="s">
        <v>2720</v>
      </c>
      <c r="T550" s="160" t="s">
        <v>2712</v>
      </c>
      <c r="U550" s="160"/>
      <c r="V550" s="161">
        <v>0.5</v>
      </c>
      <c r="W550" s="134" t="s">
        <v>3092</v>
      </c>
      <c r="X550" s="162" t="s">
        <v>3093</v>
      </c>
    </row>
    <row r="551" spans="1:24" s="3" customFormat="1" ht="15.6" x14ac:dyDescent="0.3">
      <c r="A551" s="134" t="s">
        <v>3080</v>
      </c>
      <c r="B551" s="155" t="s">
        <v>3091</v>
      </c>
      <c r="C551" s="156" t="s">
        <v>2347</v>
      </c>
      <c r="D551" s="137" t="s">
        <v>2591</v>
      </c>
      <c r="E551" s="138" t="s">
        <v>3064</v>
      </c>
      <c r="G551" s="139">
        <v>1</v>
      </c>
      <c r="H551" s="139"/>
      <c r="I551" s="139"/>
      <c r="J551" s="140"/>
      <c r="K551" s="140" t="s">
        <v>2905</v>
      </c>
      <c r="L551" s="139"/>
      <c r="M551" s="139">
        <v>1</v>
      </c>
      <c r="N551" s="139"/>
      <c r="O551" s="158">
        <v>1</v>
      </c>
      <c r="P551" s="158">
        <v>1</v>
      </c>
      <c r="Q551" s="160" t="s">
        <v>2785</v>
      </c>
      <c r="R551" s="160" t="s">
        <v>2720</v>
      </c>
      <c r="S551" s="160" t="s">
        <v>2720</v>
      </c>
      <c r="T551" s="160" t="s">
        <v>2712</v>
      </c>
      <c r="U551" s="160" t="s">
        <v>2739</v>
      </c>
      <c r="V551" s="161">
        <v>0.5</v>
      </c>
      <c r="W551" s="134" t="s">
        <v>3092</v>
      </c>
      <c r="X551" s="162" t="s">
        <v>3093</v>
      </c>
    </row>
    <row r="552" spans="1:24" s="3" customFormat="1" ht="15.6" x14ac:dyDescent="0.3">
      <c r="A552" s="134" t="s">
        <v>3098</v>
      </c>
      <c r="B552" s="155" t="s">
        <v>3091</v>
      </c>
      <c r="C552" s="156" t="s">
        <v>2347</v>
      </c>
      <c r="D552" s="137" t="s">
        <v>2591</v>
      </c>
      <c r="E552" s="138" t="s">
        <v>2939</v>
      </c>
      <c r="G552" s="139">
        <v>1</v>
      </c>
      <c r="H552" s="139"/>
      <c r="I552" s="139"/>
      <c r="J552" s="140"/>
      <c r="K552" s="140" t="s">
        <v>2905</v>
      </c>
      <c r="L552" s="139"/>
      <c r="M552" s="139">
        <v>1</v>
      </c>
      <c r="N552" s="139"/>
      <c r="O552" s="158">
        <v>1</v>
      </c>
      <c r="P552" s="158"/>
      <c r="Q552" s="160" t="s">
        <v>2733</v>
      </c>
      <c r="R552" s="160" t="s">
        <v>2717</v>
      </c>
      <c r="S552" s="160"/>
      <c r="T552" s="160" t="s">
        <v>2727</v>
      </c>
      <c r="U552" s="160" t="s">
        <v>2712</v>
      </c>
      <c r="V552" s="161">
        <v>0.25</v>
      </c>
      <c r="W552" s="134" t="s">
        <v>3092</v>
      </c>
      <c r="X552" s="162" t="s">
        <v>3093</v>
      </c>
    </row>
    <row r="553" spans="1:24" s="3" customFormat="1" ht="15.6" x14ac:dyDescent="0.3">
      <c r="A553" s="134" t="s">
        <v>3099</v>
      </c>
      <c r="B553" s="155" t="s">
        <v>3091</v>
      </c>
      <c r="C553" s="156" t="s">
        <v>2347</v>
      </c>
      <c r="D553" s="137" t="s">
        <v>2591</v>
      </c>
      <c r="E553" s="138" t="s">
        <v>80</v>
      </c>
      <c r="G553" s="139">
        <v>1</v>
      </c>
      <c r="H553" s="139"/>
      <c r="I553" s="139"/>
      <c r="J553" s="140"/>
      <c r="K553" s="140" t="s">
        <v>2905</v>
      </c>
      <c r="L553" s="139"/>
      <c r="M553" s="139">
        <v>1</v>
      </c>
      <c r="N553" s="139"/>
      <c r="O553" s="158"/>
      <c r="P553" s="158">
        <v>2</v>
      </c>
      <c r="Q553" s="160" t="s">
        <v>2782</v>
      </c>
      <c r="R553" s="160" t="s">
        <v>2715</v>
      </c>
      <c r="S553" s="160" t="s">
        <v>2717</v>
      </c>
      <c r="T553" s="160"/>
      <c r="U553" s="160"/>
      <c r="V553" s="161">
        <v>0.5</v>
      </c>
      <c r="W553" s="134" t="s">
        <v>3092</v>
      </c>
      <c r="X553" s="162" t="s">
        <v>3093</v>
      </c>
    </row>
    <row r="554" spans="1:24" s="3" customFormat="1" ht="15.6" x14ac:dyDescent="0.3">
      <c r="A554" s="134" t="s">
        <v>3100</v>
      </c>
      <c r="B554" s="155" t="s">
        <v>3091</v>
      </c>
      <c r="C554" s="156" t="s">
        <v>2347</v>
      </c>
      <c r="D554" s="137" t="s">
        <v>2591</v>
      </c>
      <c r="E554" s="138" t="s">
        <v>3101</v>
      </c>
      <c r="G554" s="139">
        <v>1</v>
      </c>
      <c r="H554" s="139"/>
      <c r="I554" s="139"/>
      <c r="J554" s="140"/>
      <c r="K554" s="139" t="s">
        <v>2905</v>
      </c>
      <c r="L554" s="139"/>
      <c r="M554" s="139">
        <v>1</v>
      </c>
      <c r="N554" s="139"/>
      <c r="O554" s="158"/>
      <c r="P554" s="158"/>
      <c r="Q554" s="160" t="s">
        <v>3102</v>
      </c>
      <c r="R554" s="160" t="s">
        <v>2727</v>
      </c>
      <c r="S554" s="160" t="s">
        <v>2727</v>
      </c>
      <c r="T554" s="160"/>
      <c r="U554" s="160" t="s">
        <v>2727</v>
      </c>
      <c r="V554" s="161">
        <v>0</v>
      </c>
      <c r="W554" s="134" t="s">
        <v>3092</v>
      </c>
      <c r="X554" s="162" t="s">
        <v>3093</v>
      </c>
    </row>
    <row r="555" spans="1:24" s="3" customFormat="1" ht="15.6" x14ac:dyDescent="0.3">
      <c r="A555" s="144" t="s">
        <v>1076</v>
      </c>
      <c r="B555" s="163" t="s">
        <v>3091</v>
      </c>
      <c r="C555" s="172" t="s">
        <v>2347</v>
      </c>
      <c r="D555" s="147" t="s">
        <v>2619</v>
      </c>
      <c r="E555" s="148" t="s">
        <v>2598</v>
      </c>
      <c r="G555" s="149"/>
      <c r="H555" s="149"/>
      <c r="I555" s="149">
        <v>1</v>
      </c>
      <c r="J555" s="151" t="s">
        <v>2609</v>
      </c>
      <c r="K555" s="151">
        <v>1</v>
      </c>
      <c r="L555" s="149"/>
      <c r="M555" s="149">
        <v>1</v>
      </c>
      <c r="N555" s="149"/>
      <c r="O555" s="166"/>
      <c r="P555" s="166">
        <v>1</v>
      </c>
      <c r="Q555" s="167" t="s">
        <v>2728</v>
      </c>
      <c r="R555" s="167" t="s">
        <v>2720</v>
      </c>
      <c r="S555" s="167" t="s">
        <v>2720</v>
      </c>
      <c r="T555" s="167"/>
      <c r="U555" s="167"/>
      <c r="V555" s="173">
        <v>0.5</v>
      </c>
      <c r="W555" s="154" t="s">
        <v>3103</v>
      </c>
      <c r="X555" s="174" t="s">
        <v>3093</v>
      </c>
    </row>
    <row r="556" spans="1:24" s="3" customFormat="1" ht="15.6" x14ac:dyDescent="0.3">
      <c r="A556" s="144" t="s">
        <v>1004</v>
      </c>
      <c r="B556" s="163" t="s">
        <v>3091</v>
      </c>
      <c r="C556" s="172" t="s">
        <v>2347</v>
      </c>
      <c r="D556" s="147" t="s">
        <v>2619</v>
      </c>
      <c r="E556" s="148" t="s">
        <v>66</v>
      </c>
      <c r="G556" s="149"/>
      <c r="H556" s="149"/>
      <c r="I556" s="149">
        <v>1</v>
      </c>
      <c r="J556" s="151" t="s">
        <v>2583</v>
      </c>
      <c r="K556" s="151">
        <v>2</v>
      </c>
      <c r="L556" s="149" t="s">
        <v>2641</v>
      </c>
      <c r="M556" s="149">
        <v>1</v>
      </c>
      <c r="N556" s="149"/>
      <c r="O556" s="166"/>
      <c r="P556" s="166"/>
      <c r="Q556" s="167" t="s">
        <v>2750</v>
      </c>
      <c r="R556" s="167"/>
      <c r="S556" s="167" t="s">
        <v>2716</v>
      </c>
      <c r="T556" s="167" t="s">
        <v>2712</v>
      </c>
      <c r="U556" s="167"/>
      <c r="V556" s="173">
        <v>0.8</v>
      </c>
      <c r="W556" s="154" t="s">
        <v>3103</v>
      </c>
      <c r="X556" s="174" t="s">
        <v>3093</v>
      </c>
    </row>
    <row r="557" spans="1:24" s="3" customFormat="1" ht="15.6" x14ac:dyDescent="0.3">
      <c r="A557" s="144" t="s">
        <v>1091</v>
      </c>
      <c r="B557" s="163" t="s">
        <v>3091</v>
      </c>
      <c r="C557" s="172" t="s">
        <v>2347</v>
      </c>
      <c r="D557" s="147" t="s">
        <v>2619</v>
      </c>
      <c r="E557" s="148" t="s">
        <v>68</v>
      </c>
      <c r="G557" s="149"/>
      <c r="H557" s="149"/>
      <c r="I557" s="149">
        <v>1</v>
      </c>
      <c r="J557" s="151" t="s">
        <v>2607</v>
      </c>
      <c r="K557" s="151">
        <v>3</v>
      </c>
      <c r="L557" s="149"/>
      <c r="M557" s="149">
        <v>1</v>
      </c>
      <c r="N557" s="149"/>
      <c r="O557" s="166"/>
      <c r="P557" s="166">
        <v>1</v>
      </c>
      <c r="Q557" s="167" t="s">
        <v>2716</v>
      </c>
      <c r="R557" s="167"/>
      <c r="S557" s="167" t="s">
        <v>2723</v>
      </c>
      <c r="T557" s="167" t="s">
        <v>2712</v>
      </c>
      <c r="U557" s="167" t="s">
        <v>2717</v>
      </c>
      <c r="V557" s="173">
        <v>0.75</v>
      </c>
      <c r="W557" s="154" t="s">
        <v>3103</v>
      </c>
      <c r="X557" s="174" t="s">
        <v>3093</v>
      </c>
    </row>
    <row r="558" spans="1:24" s="3" customFormat="1" ht="15.6" x14ac:dyDescent="0.3">
      <c r="A558" s="144" t="s">
        <v>1043</v>
      </c>
      <c r="B558" s="163" t="s">
        <v>3091</v>
      </c>
      <c r="C558" s="172" t="s">
        <v>2347</v>
      </c>
      <c r="D558" s="147" t="s">
        <v>2619</v>
      </c>
      <c r="E558" s="148" t="s">
        <v>3087</v>
      </c>
      <c r="G558" s="149"/>
      <c r="H558" s="149"/>
      <c r="I558" s="149">
        <v>1</v>
      </c>
      <c r="J558" s="151" t="s">
        <v>2611</v>
      </c>
      <c r="K558" s="151">
        <v>4</v>
      </c>
      <c r="L558" s="149"/>
      <c r="M558" s="149">
        <v>1</v>
      </c>
      <c r="N558" s="149"/>
      <c r="O558" s="166"/>
      <c r="P558" s="166">
        <v>2</v>
      </c>
      <c r="Q558" s="167" t="s">
        <v>3104</v>
      </c>
      <c r="R558" s="167"/>
      <c r="S558" s="167" t="s">
        <v>2720</v>
      </c>
      <c r="T558" s="167" t="s">
        <v>2933</v>
      </c>
      <c r="U558" s="167" t="s">
        <v>2727</v>
      </c>
      <c r="V558" s="173">
        <v>0.22222222222222199</v>
      </c>
      <c r="W558" s="154" t="s">
        <v>3103</v>
      </c>
      <c r="X558" s="174" t="s">
        <v>3093</v>
      </c>
    </row>
    <row r="559" spans="1:24" s="3" customFormat="1" ht="15.6" x14ac:dyDescent="0.3">
      <c r="A559" s="144" t="s">
        <v>3105</v>
      </c>
      <c r="B559" s="163" t="s">
        <v>3091</v>
      </c>
      <c r="C559" s="172" t="s">
        <v>2347</v>
      </c>
      <c r="D559" s="147" t="s">
        <v>2619</v>
      </c>
      <c r="E559" s="148" t="s">
        <v>3087</v>
      </c>
      <c r="G559" s="149"/>
      <c r="H559" s="149"/>
      <c r="I559" s="149">
        <v>1</v>
      </c>
      <c r="J559" s="151" t="s">
        <v>2604</v>
      </c>
      <c r="K559" s="151">
        <v>5</v>
      </c>
      <c r="L559" s="149" t="s">
        <v>2647</v>
      </c>
      <c r="M559" s="149">
        <v>1</v>
      </c>
      <c r="N559" s="149"/>
      <c r="O559" s="166">
        <v>2</v>
      </c>
      <c r="P559" s="166">
        <v>1</v>
      </c>
      <c r="Q559" s="167" t="s">
        <v>2760</v>
      </c>
      <c r="R559" s="167" t="s">
        <v>2717</v>
      </c>
      <c r="S559" s="167" t="s">
        <v>2712</v>
      </c>
      <c r="T559" s="167" t="s">
        <v>2723</v>
      </c>
      <c r="U559" s="167" t="s">
        <v>2724</v>
      </c>
      <c r="V559" s="173">
        <v>0.71428571428571397</v>
      </c>
      <c r="W559" s="154" t="s">
        <v>3103</v>
      </c>
      <c r="X559" s="174" t="s">
        <v>3093</v>
      </c>
    </row>
    <row r="560" spans="1:24" s="3" customFormat="1" ht="15.6" x14ac:dyDescent="0.3">
      <c r="A560" s="144" t="s">
        <v>3106</v>
      </c>
      <c r="B560" s="163" t="s">
        <v>3091</v>
      </c>
      <c r="C560" s="172" t="s">
        <v>2347</v>
      </c>
      <c r="D560" s="147" t="s">
        <v>2619</v>
      </c>
      <c r="E560" s="148" t="s">
        <v>2620</v>
      </c>
      <c r="G560" s="149"/>
      <c r="H560" s="149"/>
      <c r="I560" s="149">
        <v>1</v>
      </c>
      <c r="J560" s="151" t="s">
        <v>2601</v>
      </c>
      <c r="K560" s="151">
        <v>6</v>
      </c>
      <c r="L560" s="149"/>
      <c r="M560" s="149">
        <v>1</v>
      </c>
      <c r="N560" s="149"/>
      <c r="O560" s="166">
        <v>1</v>
      </c>
      <c r="P560" s="166"/>
      <c r="Q560" s="167" t="s">
        <v>2720</v>
      </c>
      <c r="R560" s="167"/>
      <c r="S560" s="167"/>
      <c r="T560" s="167"/>
      <c r="U560" s="167" t="s">
        <v>2720</v>
      </c>
      <c r="V560" s="173">
        <v>0.5</v>
      </c>
      <c r="W560" s="154" t="s">
        <v>3103</v>
      </c>
      <c r="X560" s="174" t="s">
        <v>3093</v>
      </c>
    </row>
    <row r="561" spans="1:24" s="3" customFormat="1" ht="15.6" x14ac:dyDescent="0.3">
      <c r="A561" s="144" t="s">
        <v>1048</v>
      </c>
      <c r="B561" s="163" t="s">
        <v>3091</v>
      </c>
      <c r="C561" s="172" t="s">
        <v>2347</v>
      </c>
      <c r="D561" s="147" t="s">
        <v>2619</v>
      </c>
      <c r="E561" s="148" t="s">
        <v>3087</v>
      </c>
      <c r="G561" s="149"/>
      <c r="H561" s="149"/>
      <c r="I561" s="149">
        <v>1</v>
      </c>
      <c r="J561" s="151" t="s">
        <v>2614</v>
      </c>
      <c r="K561" s="151">
        <v>7</v>
      </c>
      <c r="L561" s="149"/>
      <c r="M561" s="149">
        <v>1</v>
      </c>
      <c r="N561" s="149"/>
      <c r="O561" s="166">
        <v>2</v>
      </c>
      <c r="P561" s="166"/>
      <c r="Q561" s="167" t="s">
        <v>2760</v>
      </c>
      <c r="R561" s="167" t="s">
        <v>2712</v>
      </c>
      <c r="S561" s="167" t="s">
        <v>2717</v>
      </c>
      <c r="T561" s="167" t="s">
        <v>2723</v>
      </c>
      <c r="U561" s="167" t="s">
        <v>2724</v>
      </c>
      <c r="V561" s="173">
        <v>0.71428571428571397</v>
      </c>
      <c r="W561" s="154" t="s">
        <v>3103</v>
      </c>
      <c r="X561" s="174" t="s">
        <v>3093</v>
      </c>
    </row>
    <row r="562" spans="1:24" s="3" customFormat="1" ht="15.6" x14ac:dyDescent="0.3">
      <c r="A562" s="144" t="s">
        <v>1016</v>
      </c>
      <c r="B562" s="163" t="s">
        <v>3091</v>
      </c>
      <c r="C562" s="172" t="s">
        <v>2347</v>
      </c>
      <c r="D562" s="147" t="s">
        <v>2619</v>
      </c>
      <c r="E562" s="148" t="s">
        <v>66</v>
      </c>
      <c r="G562" s="149"/>
      <c r="H562" s="149"/>
      <c r="I562" s="149">
        <v>1</v>
      </c>
      <c r="J562" s="151" t="s">
        <v>2596</v>
      </c>
      <c r="K562" s="151">
        <v>8</v>
      </c>
      <c r="L562" s="149"/>
      <c r="M562" s="149">
        <v>1</v>
      </c>
      <c r="N562" s="149"/>
      <c r="O562" s="166"/>
      <c r="P562" s="166"/>
      <c r="Q562" s="167" t="s">
        <v>2720</v>
      </c>
      <c r="R562" s="167" t="s">
        <v>2717</v>
      </c>
      <c r="S562" s="167" t="s">
        <v>2712</v>
      </c>
      <c r="T562" s="167"/>
      <c r="U562" s="167"/>
      <c r="V562" s="173">
        <v>0.5</v>
      </c>
      <c r="W562" s="154" t="s">
        <v>3103</v>
      </c>
      <c r="X562" s="174" t="s">
        <v>3093</v>
      </c>
    </row>
    <row r="563" spans="1:24" s="3" customFormat="1" ht="15.6" x14ac:dyDescent="0.3">
      <c r="A563" s="144" t="s">
        <v>3107</v>
      </c>
      <c r="B563" s="163" t="s">
        <v>3091</v>
      </c>
      <c r="C563" s="172" t="s">
        <v>2347</v>
      </c>
      <c r="D563" s="147" t="s">
        <v>2619</v>
      </c>
      <c r="E563" s="148" t="s">
        <v>2865</v>
      </c>
      <c r="G563" s="149"/>
      <c r="H563" s="149"/>
      <c r="I563" s="149">
        <v>1</v>
      </c>
      <c r="J563" s="151" t="s">
        <v>2599</v>
      </c>
      <c r="K563" s="151">
        <v>9</v>
      </c>
      <c r="L563" s="149"/>
      <c r="M563" s="149">
        <v>1</v>
      </c>
      <c r="N563" s="149"/>
      <c r="O563" s="166"/>
      <c r="P563" s="166">
        <v>1</v>
      </c>
      <c r="Q563" s="167" t="s">
        <v>2739</v>
      </c>
      <c r="R563" s="167" t="s">
        <v>2712</v>
      </c>
      <c r="S563" s="167" t="s">
        <v>2717</v>
      </c>
      <c r="T563" s="167" t="s">
        <v>2717</v>
      </c>
      <c r="U563" s="167"/>
      <c r="V563" s="173">
        <v>0.33333333333333298</v>
      </c>
      <c r="W563" s="154" t="s">
        <v>3103</v>
      </c>
      <c r="X563" s="174" t="s">
        <v>3093</v>
      </c>
    </row>
    <row r="564" spans="1:24" s="3" customFormat="1" ht="15.6" x14ac:dyDescent="0.3">
      <c r="A564" s="144" t="s">
        <v>1074</v>
      </c>
      <c r="B564" s="163" t="s">
        <v>3091</v>
      </c>
      <c r="C564" s="172" t="s">
        <v>2347</v>
      </c>
      <c r="D564" s="147" t="s">
        <v>2619</v>
      </c>
      <c r="E564" s="148" t="s">
        <v>2865</v>
      </c>
      <c r="G564" s="149"/>
      <c r="H564" s="149"/>
      <c r="I564" s="149">
        <v>1</v>
      </c>
      <c r="J564" s="149"/>
      <c r="K564" s="164" t="s">
        <v>2905</v>
      </c>
      <c r="L564" s="149"/>
      <c r="M564" s="149">
        <v>1</v>
      </c>
      <c r="N564" s="149"/>
      <c r="O564" s="166">
        <v>1</v>
      </c>
      <c r="P564" s="166"/>
      <c r="Q564" s="167" t="s">
        <v>2801</v>
      </c>
      <c r="R564" s="167" t="s">
        <v>2717</v>
      </c>
      <c r="S564" s="167" t="s">
        <v>2717</v>
      </c>
      <c r="T564" s="167"/>
      <c r="U564" s="167" t="s">
        <v>2733</v>
      </c>
      <c r="V564" s="173">
        <v>0.16666666666666699</v>
      </c>
      <c r="W564" s="154" t="s">
        <v>3103</v>
      </c>
      <c r="X564" s="174" t="s">
        <v>3093</v>
      </c>
    </row>
    <row r="565" spans="1:24" s="3" customFormat="1" ht="15.6" x14ac:dyDescent="0.3">
      <c r="A565" s="144" t="s">
        <v>1114</v>
      </c>
      <c r="B565" s="163" t="s">
        <v>3091</v>
      </c>
      <c r="C565" s="172" t="s">
        <v>2347</v>
      </c>
      <c r="D565" s="147" t="s">
        <v>2619</v>
      </c>
      <c r="E565" s="148" t="s">
        <v>2620</v>
      </c>
      <c r="G565" s="149"/>
      <c r="H565" s="149"/>
      <c r="I565" s="149">
        <v>1</v>
      </c>
      <c r="J565" s="149"/>
      <c r="K565" s="151" t="s">
        <v>2905</v>
      </c>
      <c r="L565" s="149"/>
      <c r="M565" s="149">
        <v>1</v>
      </c>
      <c r="N565" s="149"/>
      <c r="O565" s="166"/>
      <c r="P565" s="166"/>
      <c r="Q565" s="167" t="s">
        <v>2739</v>
      </c>
      <c r="R565" s="167" t="s">
        <v>2727</v>
      </c>
      <c r="S565" s="167"/>
      <c r="T565" s="167" t="s">
        <v>2712</v>
      </c>
      <c r="U565" s="167"/>
      <c r="V565" s="173">
        <v>0.33333333333333298</v>
      </c>
      <c r="W565" s="154" t="s">
        <v>3103</v>
      </c>
      <c r="X565" s="174" t="s">
        <v>3093</v>
      </c>
    </row>
    <row r="566" spans="1:24" s="3" customFormat="1" ht="15.6" x14ac:dyDescent="0.3">
      <c r="A566" s="144" t="s">
        <v>1096</v>
      </c>
      <c r="B566" s="163" t="s">
        <v>3091</v>
      </c>
      <c r="C566" s="172" t="s">
        <v>2347</v>
      </c>
      <c r="D566" s="147" t="s">
        <v>2619</v>
      </c>
      <c r="E566" s="148" t="s">
        <v>68</v>
      </c>
      <c r="G566" s="149"/>
      <c r="H566" s="149"/>
      <c r="I566" s="149">
        <v>1</v>
      </c>
      <c r="J566" s="149"/>
      <c r="K566" s="151" t="s">
        <v>2905</v>
      </c>
      <c r="L566" s="149"/>
      <c r="M566" s="149">
        <v>1</v>
      </c>
      <c r="N566" s="149"/>
      <c r="O566" s="166"/>
      <c r="P566" s="166"/>
      <c r="Q566" s="167" t="s">
        <v>2720</v>
      </c>
      <c r="R566" s="167"/>
      <c r="S566" s="167"/>
      <c r="T566" s="167" t="s">
        <v>2712</v>
      </c>
      <c r="U566" s="167" t="s">
        <v>2717</v>
      </c>
      <c r="V566" s="173">
        <v>0.5</v>
      </c>
      <c r="W566" s="154" t="s">
        <v>3103</v>
      </c>
      <c r="X566" s="174" t="s">
        <v>3093</v>
      </c>
    </row>
    <row r="567" spans="1:24" s="3" customFormat="1" ht="15.6" x14ac:dyDescent="0.3">
      <c r="A567" s="144" t="s">
        <v>3108</v>
      </c>
      <c r="B567" s="163" t="s">
        <v>3091</v>
      </c>
      <c r="C567" s="172" t="s">
        <v>2347</v>
      </c>
      <c r="D567" s="147" t="s">
        <v>2619</v>
      </c>
      <c r="E567" s="148" t="s">
        <v>2598</v>
      </c>
      <c r="G567" s="149"/>
      <c r="H567" s="149"/>
      <c r="I567" s="149">
        <v>1</v>
      </c>
      <c r="J567" s="149"/>
      <c r="K567" s="149" t="s">
        <v>2905</v>
      </c>
      <c r="L567" s="149"/>
      <c r="M567" s="149">
        <v>1</v>
      </c>
      <c r="N567" s="149"/>
      <c r="O567" s="166"/>
      <c r="P567" s="166"/>
      <c r="Q567" s="167" t="s">
        <v>2717</v>
      </c>
      <c r="R567" s="167"/>
      <c r="S567" s="167" t="s">
        <v>2717</v>
      </c>
      <c r="T567" s="167"/>
      <c r="U567" s="167"/>
      <c r="V567" s="173">
        <v>0</v>
      </c>
      <c r="W567" s="154" t="s">
        <v>3103</v>
      </c>
      <c r="X567" s="174" t="s">
        <v>3093</v>
      </c>
    </row>
    <row r="568" spans="1:24" s="3" customFormat="1" ht="15.6" x14ac:dyDescent="0.3">
      <c r="A568" s="134" t="s">
        <v>3109</v>
      </c>
      <c r="B568" s="155" t="s">
        <v>3110</v>
      </c>
      <c r="C568" s="156" t="s">
        <v>2355</v>
      </c>
      <c r="D568" s="137" t="s">
        <v>2591</v>
      </c>
      <c r="E568" s="138" t="s">
        <v>2690</v>
      </c>
      <c r="G568" s="139"/>
      <c r="H568" s="139"/>
      <c r="I568" s="139">
        <v>1</v>
      </c>
      <c r="J568" s="139" t="s">
        <v>2609</v>
      </c>
      <c r="K568" s="139">
        <v>1</v>
      </c>
      <c r="L568" s="139" t="s">
        <v>2641</v>
      </c>
      <c r="M568" s="139">
        <v>1</v>
      </c>
      <c r="N568" s="139"/>
      <c r="O568" s="158"/>
      <c r="P568" s="158">
        <v>1</v>
      </c>
      <c r="Q568" s="160" t="s">
        <v>2710</v>
      </c>
      <c r="R568" s="160" t="s">
        <v>2723</v>
      </c>
      <c r="S568" s="160" t="s">
        <v>2723</v>
      </c>
      <c r="T568" s="160" t="s">
        <v>2712</v>
      </c>
      <c r="U568" s="160"/>
      <c r="V568" s="161">
        <v>1</v>
      </c>
      <c r="W568" s="134" t="s">
        <v>3111</v>
      </c>
      <c r="X568" s="162" t="s">
        <v>3112</v>
      </c>
    </row>
    <row r="569" spans="1:24" s="3" customFormat="1" ht="15.6" x14ac:dyDescent="0.3">
      <c r="A569" s="134" t="s">
        <v>3099</v>
      </c>
      <c r="B569" s="155" t="s">
        <v>3110</v>
      </c>
      <c r="C569" s="156" t="s">
        <v>2355</v>
      </c>
      <c r="D569" s="137" t="s">
        <v>2591</v>
      </c>
      <c r="E569" s="138" t="s">
        <v>80</v>
      </c>
      <c r="G569" s="139"/>
      <c r="H569" s="139"/>
      <c r="I569" s="139">
        <v>1</v>
      </c>
      <c r="J569" s="139" t="s">
        <v>2596</v>
      </c>
      <c r="K569" s="139">
        <v>2</v>
      </c>
      <c r="L569" s="139" t="s">
        <v>2647</v>
      </c>
      <c r="M569" s="139">
        <v>1</v>
      </c>
      <c r="N569" s="139"/>
      <c r="O569" s="158">
        <v>1</v>
      </c>
      <c r="P569" s="158"/>
      <c r="Q569" s="160" t="s">
        <v>2769</v>
      </c>
      <c r="R569" s="160" t="s">
        <v>2723</v>
      </c>
      <c r="S569" s="160" t="s">
        <v>2764</v>
      </c>
      <c r="T569" s="160" t="s">
        <v>2712</v>
      </c>
      <c r="U569" s="160" t="s">
        <v>2712</v>
      </c>
      <c r="V569" s="161">
        <v>0.66700000000000004</v>
      </c>
      <c r="W569" s="134" t="s">
        <v>3111</v>
      </c>
      <c r="X569" s="162" t="s">
        <v>3112</v>
      </c>
    </row>
    <row r="570" spans="1:24" s="3" customFormat="1" ht="15.6" x14ac:dyDescent="0.3">
      <c r="A570" s="134" t="s">
        <v>3113</v>
      </c>
      <c r="B570" s="155" t="s">
        <v>3110</v>
      </c>
      <c r="C570" s="156" t="s">
        <v>2355</v>
      </c>
      <c r="D570" s="137" t="s">
        <v>2591</v>
      </c>
      <c r="E570" s="138" t="s">
        <v>2951</v>
      </c>
      <c r="G570" s="139"/>
      <c r="H570" s="139"/>
      <c r="I570" s="139">
        <v>1</v>
      </c>
      <c r="J570" s="139" t="s">
        <v>2599</v>
      </c>
      <c r="K570" s="139">
        <v>3</v>
      </c>
      <c r="L570" s="139"/>
      <c r="M570" s="139">
        <v>1</v>
      </c>
      <c r="N570" s="139"/>
      <c r="O570" s="158">
        <v>1</v>
      </c>
      <c r="P570" s="158"/>
      <c r="Q570" s="160" t="s">
        <v>2774</v>
      </c>
      <c r="R570" s="160" t="s">
        <v>2717</v>
      </c>
      <c r="S570" s="160" t="s">
        <v>2739</v>
      </c>
      <c r="T570" s="160" t="s">
        <v>2723</v>
      </c>
      <c r="U570" s="160" t="s">
        <v>2712</v>
      </c>
      <c r="V570" s="161">
        <v>0.57099999999999995</v>
      </c>
      <c r="W570" s="134" t="s">
        <v>3111</v>
      </c>
      <c r="X570" s="162" t="s">
        <v>3112</v>
      </c>
    </row>
    <row r="571" spans="1:24" s="3" customFormat="1" ht="15.6" x14ac:dyDescent="0.3">
      <c r="A571" s="134" t="s">
        <v>3114</v>
      </c>
      <c r="B571" s="155" t="s">
        <v>3110</v>
      </c>
      <c r="C571" s="156" t="s">
        <v>2355</v>
      </c>
      <c r="D571" s="137" t="s">
        <v>2591</v>
      </c>
      <c r="E571" s="138" t="s">
        <v>2988</v>
      </c>
      <c r="G571" s="139"/>
      <c r="H571" s="139"/>
      <c r="I571" s="139">
        <v>1</v>
      </c>
      <c r="J571" s="139" t="s">
        <v>2583</v>
      </c>
      <c r="K571" s="139">
        <v>4</v>
      </c>
      <c r="L571" s="139"/>
      <c r="M571" s="139">
        <v>1</v>
      </c>
      <c r="N571" s="139"/>
      <c r="O571" s="158"/>
      <c r="P571" s="158"/>
      <c r="Q571" s="160" t="s">
        <v>3115</v>
      </c>
      <c r="R571" s="160"/>
      <c r="S571" s="160" t="s">
        <v>2717</v>
      </c>
      <c r="T571" s="160" t="s">
        <v>2724</v>
      </c>
      <c r="U571" s="160" t="s">
        <v>2741</v>
      </c>
      <c r="V571" s="161">
        <v>0.28599999999999998</v>
      </c>
      <c r="W571" s="134" t="s">
        <v>3111</v>
      </c>
      <c r="X571" s="162" t="s">
        <v>3112</v>
      </c>
    </row>
    <row r="572" spans="1:24" s="3" customFormat="1" ht="15.6" x14ac:dyDescent="0.3">
      <c r="A572" s="134" t="s">
        <v>3116</v>
      </c>
      <c r="B572" s="155" t="s">
        <v>3110</v>
      </c>
      <c r="C572" s="156" t="s">
        <v>2355</v>
      </c>
      <c r="D572" s="137" t="s">
        <v>2591</v>
      </c>
      <c r="E572" s="138" t="s">
        <v>2640</v>
      </c>
      <c r="G572" s="139"/>
      <c r="H572" s="139"/>
      <c r="I572" s="139">
        <v>1</v>
      </c>
      <c r="J572" s="139" t="s">
        <v>2607</v>
      </c>
      <c r="K572" s="139">
        <v>5</v>
      </c>
      <c r="L572" s="139"/>
      <c r="M572" s="139">
        <v>1</v>
      </c>
      <c r="N572" s="139"/>
      <c r="O572" s="158"/>
      <c r="P572" s="158"/>
      <c r="Q572" s="160" t="s">
        <v>2948</v>
      </c>
      <c r="R572" s="160" t="s">
        <v>2720</v>
      </c>
      <c r="S572" s="160"/>
      <c r="T572" s="160"/>
      <c r="U572" s="160" t="s">
        <v>3117</v>
      </c>
      <c r="V572" s="161">
        <v>0.14299999999999999</v>
      </c>
      <c r="W572" s="134" t="s">
        <v>3111</v>
      </c>
      <c r="X572" s="162" t="s">
        <v>3112</v>
      </c>
    </row>
    <row r="573" spans="1:24" s="3" customFormat="1" ht="15.6" x14ac:dyDescent="0.3">
      <c r="A573" s="134" t="s">
        <v>3118</v>
      </c>
      <c r="B573" s="155" t="s">
        <v>3110</v>
      </c>
      <c r="C573" s="156" t="s">
        <v>2355</v>
      </c>
      <c r="D573" s="137" t="s">
        <v>2591</v>
      </c>
      <c r="E573" s="138" t="s">
        <v>2623</v>
      </c>
      <c r="G573" s="139"/>
      <c r="H573" s="139"/>
      <c r="I573" s="139">
        <v>1</v>
      </c>
      <c r="J573" s="139" t="s">
        <v>2614</v>
      </c>
      <c r="K573" s="139">
        <v>6</v>
      </c>
      <c r="L573" s="139"/>
      <c r="M573" s="139">
        <v>1</v>
      </c>
      <c r="N573" s="139"/>
      <c r="O573" s="158">
        <v>1</v>
      </c>
      <c r="P573" s="158"/>
      <c r="Q573" s="160" t="s">
        <v>2782</v>
      </c>
      <c r="R573" s="160" t="s">
        <v>2733</v>
      </c>
      <c r="S573" s="160" t="s">
        <v>2712</v>
      </c>
      <c r="T573" s="160"/>
      <c r="U573" s="160" t="s">
        <v>2712</v>
      </c>
      <c r="V573" s="161">
        <v>0.5</v>
      </c>
      <c r="W573" s="134" t="s">
        <v>3111</v>
      </c>
      <c r="X573" s="162" t="s">
        <v>3112</v>
      </c>
    </row>
    <row r="574" spans="1:24" s="3" customFormat="1" ht="15.6" x14ac:dyDescent="0.3">
      <c r="A574" s="134" t="s">
        <v>3119</v>
      </c>
      <c r="B574" s="155" t="s">
        <v>3110</v>
      </c>
      <c r="C574" s="156" t="s">
        <v>2355</v>
      </c>
      <c r="D574" s="137" t="s">
        <v>2591</v>
      </c>
      <c r="E574" s="138" t="s">
        <v>2623</v>
      </c>
      <c r="G574" s="139"/>
      <c r="H574" s="139"/>
      <c r="I574" s="139">
        <v>1</v>
      </c>
      <c r="J574" s="139" t="s">
        <v>2611</v>
      </c>
      <c r="K574" s="139">
        <v>7</v>
      </c>
      <c r="L574" s="139"/>
      <c r="M574" s="139">
        <v>1</v>
      </c>
      <c r="N574" s="139"/>
      <c r="O574" s="158"/>
      <c r="P574" s="158">
        <v>1</v>
      </c>
      <c r="Q574" s="160" t="s">
        <v>3120</v>
      </c>
      <c r="R574" s="160" t="s">
        <v>2727</v>
      </c>
      <c r="S574" s="160" t="s">
        <v>2716</v>
      </c>
      <c r="T574" s="160" t="s">
        <v>2727</v>
      </c>
      <c r="U574" s="160"/>
      <c r="V574" s="161">
        <v>0.375</v>
      </c>
      <c r="W574" s="134" t="s">
        <v>3111</v>
      </c>
      <c r="X574" s="162" t="s">
        <v>3112</v>
      </c>
    </row>
    <row r="575" spans="1:24" s="3" customFormat="1" ht="15.6" x14ac:dyDescent="0.3">
      <c r="A575" s="134" t="s">
        <v>3121</v>
      </c>
      <c r="B575" s="155" t="s">
        <v>3110</v>
      </c>
      <c r="C575" s="156" t="s">
        <v>2355</v>
      </c>
      <c r="D575" s="137" t="s">
        <v>2591</v>
      </c>
      <c r="E575" s="138" t="s">
        <v>2690</v>
      </c>
      <c r="G575" s="139"/>
      <c r="H575" s="139"/>
      <c r="I575" s="139">
        <v>1</v>
      </c>
      <c r="J575" s="139" t="s">
        <v>2604</v>
      </c>
      <c r="K575" s="139">
        <v>8</v>
      </c>
      <c r="L575" s="139"/>
      <c r="M575" s="139">
        <v>1</v>
      </c>
      <c r="N575" s="139"/>
      <c r="O575" s="158"/>
      <c r="P575" s="158">
        <v>1</v>
      </c>
      <c r="Q575" s="160" t="s">
        <v>2739</v>
      </c>
      <c r="R575" s="160" t="s">
        <v>2727</v>
      </c>
      <c r="S575" s="160"/>
      <c r="T575" s="160" t="s">
        <v>2712</v>
      </c>
      <c r="U575" s="160"/>
      <c r="V575" s="161">
        <v>0.33300000000000002</v>
      </c>
      <c r="W575" s="134" t="s">
        <v>3111</v>
      </c>
      <c r="X575" s="162" t="s">
        <v>3112</v>
      </c>
    </row>
    <row r="576" spans="1:24" s="3" customFormat="1" ht="15.6" x14ac:dyDescent="0.3">
      <c r="A576" s="134" t="s">
        <v>3122</v>
      </c>
      <c r="B576" s="155" t="s">
        <v>3110</v>
      </c>
      <c r="C576" s="156" t="s">
        <v>2355</v>
      </c>
      <c r="D576" s="137" t="s">
        <v>2591</v>
      </c>
      <c r="E576" s="138" t="s">
        <v>2623</v>
      </c>
      <c r="G576" s="139"/>
      <c r="H576" s="139"/>
      <c r="I576" s="139">
        <v>1</v>
      </c>
      <c r="J576" s="139" t="s">
        <v>2601</v>
      </c>
      <c r="K576" s="139">
        <v>9</v>
      </c>
      <c r="L576" s="139"/>
      <c r="M576" s="139">
        <v>1</v>
      </c>
      <c r="N576" s="139"/>
      <c r="O576" s="158"/>
      <c r="P576" s="158"/>
      <c r="Q576" s="160" t="s">
        <v>2733</v>
      </c>
      <c r="R576" s="160" t="s">
        <v>2727</v>
      </c>
      <c r="S576" s="160"/>
      <c r="T576" s="160" t="s">
        <v>2712</v>
      </c>
      <c r="U576" s="160" t="s">
        <v>2717</v>
      </c>
      <c r="V576" s="161">
        <v>0.25</v>
      </c>
      <c r="W576" s="134" t="s">
        <v>3111</v>
      </c>
      <c r="X576" s="162" t="s">
        <v>3112</v>
      </c>
    </row>
    <row r="577" spans="1:24" s="3" customFormat="1" ht="15.6" x14ac:dyDescent="0.3">
      <c r="A577" s="134" t="s">
        <v>3123</v>
      </c>
      <c r="B577" s="155" t="s">
        <v>3110</v>
      </c>
      <c r="C577" s="156" t="s">
        <v>2355</v>
      </c>
      <c r="D577" s="137" t="s">
        <v>2591</v>
      </c>
      <c r="E577" s="138" t="s">
        <v>2613</v>
      </c>
      <c r="G577" s="139"/>
      <c r="H577" s="139"/>
      <c r="I577" s="139">
        <v>1</v>
      </c>
      <c r="J577" s="139"/>
      <c r="K577" s="139" t="s">
        <v>2905</v>
      </c>
      <c r="L577" s="139"/>
      <c r="M577" s="139">
        <v>1</v>
      </c>
      <c r="N577" s="139"/>
      <c r="O577" s="158"/>
      <c r="P577" s="158"/>
      <c r="Q577" s="160" t="s">
        <v>2741</v>
      </c>
      <c r="R577" s="160" t="s">
        <v>2727</v>
      </c>
      <c r="S577" s="160"/>
      <c r="T577" s="160"/>
      <c r="U577" s="160" t="s">
        <v>2717</v>
      </c>
      <c r="V577" s="161">
        <v>0</v>
      </c>
      <c r="W577" s="134" t="s">
        <v>3111</v>
      </c>
      <c r="X577" s="162" t="s">
        <v>3112</v>
      </c>
    </row>
    <row r="578" spans="1:24" s="3" customFormat="1" ht="15.6" x14ac:dyDescent="0.3">
      <c r="A578" s="134" t="s">
        <v>3124</v>
      </c>
      <c r="B578" s="155" t="s">
        <v>3110</v>
      </c>
      <c r="C578" s="156" t="s">
        <v>2355</v>
      </c>
      <c r="D578" s="137" t="s">
        <v>2591</v>
      </c>
      <c r="E578" s="138" t="s">
        <v>80</v>
      </c>
      <c r="G578" s="139"/>
      <c r="H578" s="139"/>
      <c r="I578" s="139">
        <v>1</v>
      </c>
      <c r="J578" s="139"/>
      <c r="K578" s="139" t="s">
        <v>2905</v>
      </c>
      <c r="L578" s="139"/>
      <c r="M578" s="139">
        <v>1</v>
      </c>
      <c r="N578" s="139"/>
      <c r="O578" s="158"/>
      <c r="P578" s="158"/>
      <c r="Q578" s="160" t="s">
        <v>2716</v>
      </c>
      <c r="R578" s="160" t="s">
        <v>2716</v>
      </c>
      <c r="S578" s="160"/>
      <c r="T578" s="160"/>
      <c r="U578" s="160"/>
      <c r="V578" s="161">
        <v>0.75</v>
      </c>
      <c r="W578" s="134" t="s">
        <v>3111</v>
      </c>
      <c r="X578" s="162" t="s">
        <v>3112</v>
      </c>
    </row>
    <row r="579" spans="1:24" s="3" customFormat="1" ht="15.6" x14ac:dyDescent="0.3">
      <c r="A579" s="134" t="s">
        <v>3125</v>
      </c>
      <c r="B579" s="155" t="s">
        <v>3110</v>
      </c>
      <c r="C579" s="156" t="s">
        <v>2355</v>
      </c>
      <c r="D579" s="137" t="s">
        <v>2591</v>
      </c>
      <c r="E579" s="138" t="s">
        <v>2640</v>
      </c>
      <c r="G579" s="139"/>
      <c r="H579" s="139"/>
      <c r="I579" s="139">
        <v>1</v>
      </c>
      <c r="J579" s="139"/>
      <c r="K579" s="139" t="s">
        <v>2905</v>
      </c>
      <c r="L579" s="139"/>
      <c r="M579" s="139">
        <v>1</v>
      </c>
      <c r="N579" s="139"/>
      <c r="O579" s="158"/>
      <c r="P579" s="158"/>
      <c r="Q579" s="160" t="s">
        <v>3117</v>
      </c>
      <c r="R579" s="160" t="s">
        <v>3117</v>
      </c>
      <c r="S579" s="160"/>
      <c r="T579" s="160"/>
      <c r="U579" s="160"/>
      <c r="V579" s="161">
        <v>0</v>
      </c>
      <c r="W579" s="134" t="s">
        <v>3111</v>
      </c>
      <c r="X579" s="162" t="s">
        <v>3112</v>
      </c>
    </row>
    <row r="580" spans="1:24" s="3" customFormat="1" ht="15.6" x14ac:dyDescent="0.3">
      <c r="A580" s="134" t="s">
        <v>3126</v>
      </c>
      <c r="B580" s="155" t="s">
        <v>3110</v>
      </c>
      <c r="C580" s="156" t="s">
        <v>2355</v>
      </c>
      <c r="D580" s="137" t="s">
        <v>2591</v>
      </c>
      <c r="E580" s="138" t="s">
        <v>2613</v>
      </c>
      <c r="G580" s="139"/>
      <c r="H580" s="139"/>
      <c r="I580" s="139">
        <v>1</v>
      </c>
      <c r="J580" s="139"/>
      <c r="K580" s="139" t="s">
        <v>2905</v>
      </c>
      <c r="L580" s="139"/>
      <c r="M580" s="139">
        <v>1</v>
      </c>
      <c r="N580" s="139"/>
      <c r="O580" s="158"/>
      <c r="P580" s="158"/>
      <c r="Q580" s="160" t="s">
        <v>2735</v>
      </c>
      <c r="R580" s="160"/>
      <c r="S580" s="160"/>
      <c r="T580" s="160"/>
      <c r="U580" s="160"/>
      <c r="V580" s="161" t="s">
        <v>3127</v>
      </c>
      <c r="W580" s="134" t="s">
        <v>3111</v>
      </c>
      <c r="X580" s="162" t="s">
        <v>3112</v>
      </c>
    </row>
    <row r="581" spans="1:24" s="3" customFormat="1" ht="15.6" x14ac:dyDescent="0.3">
      <c r="A581" s="144" t="s">
        <v>1084</v>
      </c>
      <c r="B581" s="163" t="s">
        <v>3110</v>
      </c>
      <c r="C581" s="172" t="s">
        <v>2355</v>
      </c>
      <c r="D581" s="147" t="s">
        <v>2619</v>
      </c>
      <c r="E581" s="148" t="s">
        <v>68</v>
      </c>
      <c r="G581" s="149">
        <v>1</v>
      </c>
      <c r="H581" s="149"/>
      <c r="I581" s="149"/>
      <c r="J581" s="149" t="s">
        <v>2596</v>
      </c>
      <c r="K581" s="149">
        <v>1</v>
      </c>
      <c r="L581" s="149"/>
      <c r="M581" s="149">
        <v>1</v>
      </c>
      <c r="N581" s="149"/>
      <c r="O581" s="166"/>
      <c r="P581" s="166">
        <v>1</v>
      </c>
      <c r="Q581" s="167" t="s">
        <v>3128</v>
      </c>
      <c r="R581" s="167" t="s">
        <v>2750</v>
      </c>
      <c r="S581" s="167" t="s">
        <v>2727</v>
      </c>
      <c r="T581" s="167" t="s">
        <v>2727</v>
      </c>
      <c r="U581" s="167"/>
      <c r="V581" s="173">
        <v>0.44400000000000001</v>
      </c>
      <c r="W581" s="154" t="s">
        <v>3129</v>
      </c>
      <c r="X581" s="174" t="s">
        <v>3112</v>
      </c>
    </row>
    <row r="582" spans="1:24" s="3" customFormat="1" ht="15.6" x14ac:dyDescent="0.3">
      <c r="A582" s="144" t="s">
        <v>1091</v>
      </c>
      <c r="B582" s="163" t="s">
        <v>3110</v>
      </c>
      <c r="C582" s="172" t="s">
        <v>2355</v>
      </c>
      <c r="D582" s="147" t="s">
        <v>2619</v>
      </c>
      <c r="E582" s="148" t="s">
        <v>68</v>
      </c>
      <c r="G582" s="149">
        <v>1</v>
      </c>
      <c r="H582" s="149"/>
      <c r="I582" s="149"/>
      <c r="J582" s="149" t="s">
        <v>2601</v>
      </c>
      <c r="K582" s="149">
        <v>2</v>
      </c>
      <c r="L582" s="149"/>
      <c r="M582" s="149">
        <v>1</v>
      </c>
      <c r="N582" s="149"/>
      <c r="O582" s="166">
        <v>1</v>
      </c>
      <c r="P582" s="166">
        <v>5</v>
      </c>
      <c r="Q582" s="167" t="s">
        <v>3130</v>
      </c>
      <c r="R582" s="167" t="s">
        <v>2757</v>
      </c>
      <c r="S582" s="167" t="s">
        <v>2728</v>
      </c>
      <c r="T582" s="167" t="s">
        <v>2720</v>
      </c>
      <c r="U582" s="167" t="s">
        <v>2720</v>
      </c>
      <c r="V582" s="173">
        <v>0.66700000000000004</v>
      </c>
      <c r="W582" s="154" t="s">
        <v>3129</v>
      </c>
      <c r="X582" s="174" t="s">
        <v>3112</v>
      </c>
    </row>
    <row r="583" spans="1:24" s="3" customFormat="1" ht="15.6" x14ac:dyDescent="0.3">
      <c r="A583" s="144" t="s">
        <v>1043</v>
      </c>
      <c r="B583" s="163" t="s">
        <v>3110</v>
      </c>
      <c r="C583" s="172" t="s">
        <v>2355</v>
      </c>
      <c r="D583" s="147" t="s">
        <v>2619</v>
      </c>
      <c r="E583" s="148" t="s">
        <v>3027</v>
      </c>
      <c r="G583" s="149">
        <v>1</v>
      </c>
      <c r="H583" s="149"/>
      <c r="I583" s="149"/>
      <c r="J583" s="149" t="s">
        <v>2611</v>
      </c>
      <c r="K583" s="149">
        <v>3</v>
      </c>
      <c r="L583" s="149" t="s">
        <v>2781</v>
      </c>
      <c r="M583" s="149">
        <v>1</v>
      </c>
      <c r="N583" s="149"/>
      <c r="O583" s="166">
        <v>1</v>
      </c>
      <c r="P583" s="166">
        <v>1</v>
      </c>
      <c r="Q583" s="167" t="s">
        <v>2772</v>
      </c>
      <c r="R583" s="167" t="s">
        <v>2724</v>
      </c>
      <c r="S583" s="167" t="s">
        <v>2716</v>
      </c>
      <c r="T583" s="167" t="s">
        <v>2724</v>
      </c>
      <c r="U583" s="167" t="s">
        <v>2712</v>
      </c>
      <c r="V583" s="173">
        <v>0.72699999999999998</v>
      </c>
      <c r="W583" s="154" t="s">
        <v>3129</v>
      </c>
      <c r="X583" s="174" t="s">
        <v>3112</v>
      </c>
    </row>
    <row r="584" spans="1:24" s="3" customFormat="1" ht="15.6" x14ac:dyDescent="0.3">
      <c r="A584" s="144" t="s">
        <v>999</v>
      </c>
      <c r="B584" s="163" t="s">
        <v>3110</v>
      </c>
      <c r="C584" s="172" t="s">
        <v>2355</v>
      </c>
      <c r="D584" s="147" t="s">
        <v>2619</v>
      </c>
      <c r="E584" s="148" t="s">
        <v>2919</v>
      </c>
      <c r="G584" s="149">
        <v>1</v>
      </c>
      <c r="H584" s="149"/>
      <c r="I584" s="149"/>
      <c r="J584" s="149" t="s">
        <v>2607</v>
      </c>
      <c r="K584" s="149">
        <v>4</v>
      </c>
      <c r="L584" s="149" t="s">
        <v>2647</v>
      </c>
      <c r="M584" s="149">
        <v>1</v>
      </c>
      <c r="N584" s="149"/>
      <c r="O584" s="166"/>
      <c r="P584" s="166">
        <v>2</v>
      </c>
      <c r="Q584" s="167" t="s">
        <v>2715</v>
      </c>
      <c r="R584" s="167"/>
      <c r="S584" s="167" t="s">
        <v>2717</v>
      </c>
      <c r="T584" s="167" t="s">
        <v>2711</v>
      </c>
      <c r="U584" s="167" t="s">
        <v>2717</v>
      </c>
      <c r="V584" s="173">
        <v>0.6</v>
      </c>
      <c r="W584" s="154" t="s">
        <v>3129</v>
      </c>
      <c r="X584" s="174" t="s">
        <v>3112</v>
      </c>
    </row>
    <row r="585" spans="1:24" s="3" customFormat="1" ht="15.6" x14ac:dyDescent="0.3">
      <c r="A585" s="144" t="s">
        <v>1074</v>
      </c>
      <c r="B585" s="163" t="s">
        <v>3110</v>
      </c>
      <c r="C585" s="172" t="s">
        <v>2355</v>
      </c>
      <c r="D585" s="147" t="s">
        <v>2619</v>
      </c>
      <c r="E585" s="148" t="s">
        <v>2865</v>
      </c>
      <c r="G585" s="149">
        <v>1</v>
      </c>
      <c r="H585" s="149"/>
      <c r="I585" s="149"/>
      <c r="J585" s="149" t="s">
        <v>2604</v>
      </c>
      <c r="K585" s="149">
        <v>5</v>
      </c>
      <c r="L585" s="149"/>
      <c r="M585" s="149">
        <v>1</v>
      </c>
      <c r="N585" s="149"/>
      <c r="O585" s="166">
        <v>2</v>
      </c>
      <c r="P585" s="166">
        <v>2</v>
      </c>
      <c r="Q585" s="167" t="s">
        <v>2954</v>
      </c>
      <c r="R585" s="167" t="s">
        <v>2712</v>
      </c>
      <c r="S585" s="167" t="s">
        <v>2712</v>
      </c>
      <c r="T585" s="167" t="s">
        <v>2720</v>
      </c>
      <c r="U585" s="167" t="s">
        <v>2728</v>
      </c>
      <c r="V585" s="173">
        <v>0.625</v>
      </c>
      <c r="W585" s="154" t="s">
        <v>3129</v>
      </c>
      <c r="X585" s="174" t="s">
        <v>3112</v>
      </c>
    </row>
    <row r="586" spans="1:24" s="3" customFormat="1" ht="15.6" x14ac:dyDescent="0.3">
      <c r="A586" s="144" t="s">
        <v>3100</v>
      </c>
      <c r="B586" s="163" t="s">
        <v>3110</v>
      </c>
      <c r="C586" s="172" t="s">
        <v>2355</v>
      </c>
      <c r="D586" s="147" t="s">
        <v>2619</v>
      </c>
      <c r="E586" s="148" t="s">
        <v>3027</v>
      </c>
      <c r="G586" s="149">
        <v>1</v>
      </c>
      <c r="H586" s="149"/>
      <c r="I586" s="149"/>
      <c r="J586" s="149" t="s">
        <v>2614</v>
      </c>
      <c r="K586" s="149">
        <v>6</v>
      </c>
      <c r="L586" s="149"/>
      <c r="M586" s="149">
        <v>1</v>
      </c>
      <c r="N586" s="149"/>
      <c r="O586" s="166">
        <v>1</v>
      </c>
      <c r="P586" s="166">
        <v>4</v>
      </c>
      <c r="Q586" s="167" t="s">
        <v>2723</v>
      </c>
      <c r="R586" s="167"/>
      <c r="S586" s="167" t="s">
        <v>2712</v>
      </c>
      <c r="T586" s="167"/>
      <c r="U586" s="167" t="s">
        <v>2712</v>
      </c>
      <c r="V586" s="173">
        <v>1</v>
      </c>
      <c r="W586" s="154" t="s">
        <v>3129</v>
      </c>
      <c r="X586" s="174" t="s">
        <v>3112</v>
      </c>
    </row>
    <row r="587" spans="1:24" s="3" customFormat="1" ht="15.6" x14ac:dyDescent="0.3">
      <c r="A587" s="144" t="s">
        <v>1071</v>
      </c>
      <c r="B587" s="163" t="s">
        <v>3110</v>
      </c>
      <c r="C587" s="172" t="s">
        <v>2355</v>
      </c>
      <c r="D587" s="147" t="s">
        <v>2619</v>
      </c>
      <c r="E587" s="148" t="s">
        <v>2865</v>
      </c>
      <c r="G587" s="149">
        <v>1</v>
      </c>
      <c r="H587" s="149"/>
      <c r="I587" s="149"/>
      <c r="J587" s="149" t="s">
        <v>2583</v>
      </c>
      <c r="K587" s="149">
        <v>7</v>
      </c>
      <c r="L587" s="149" t="s">
        <v>3131</v>
      </c>
      <c r="M587" s="149">
        <v>1</v>
      </c>
      <c r="N587" s="149"/>
      <c r="O587" s="166">
        <v>1</v>
      </c>
      <c r="P587" s="166">
        <v>2</v>
      </c>
      <c r="Q587" s="167" t="s">
        <v>2730</v>
      </c>
      <c r="R587" s="167" t="s">
        <v>2712</v>
      </c>
      <c r="S587" s="167" t="s">
        <v>2712</v>
      </c>
      <c r="T587" s="167" t="s">
        <v>2723</v>
      </c>
      <c r="U587" s="167" t="s">
        <v>2720</v>
      </c>
      <c r="V587" s="173">
        <v>0.83299999999999996</v>
      </c>
      <c r="W587" s="154" t="s">
        <v>3129</v>
      </c>
      <c r="X587" s="174" t="s">
        <v>3112</v>
      </c>
    </row>
    <row r="588" spans="1:24" s="3" customFormat="1" ht="15.6" x14ac:dyDescent="0.3">
      <c r="A588" s="144" t="s">
        <v>3132</v>
      </c>
      <c r="B588" s="163" t="s">
        <v>3110</v>
      </c>
      <c r="C588" s="172" t="s">
        <v>2355</v>
      </c>
      <c r="D588" s="147" t="s">
        <v>2619</v>
      </c>
      <c r="E588" s="148" t="s">
        <v>2625</v>
      </c>
      <c r="G588" s="149">
        <v>1</v>
      </c>
      <c r="H588" s="149"/>
      <c r="I588" s="149"/>
      <c r="J588" s="149" t="s">
        <v>2599</v>
      </c>
      <c r="K588" s="149">
        <v>8</v>
      </c>
      <c r="L588" s="149"/>
      <c r="M588" s="149">
        <v>1</v>
      </c>
      <c r="N588" s="149"/>
      <c r="O588" s="166">
        <v>3</v>
      </c>
      <c r="P588" s="166">
        <v>2</v>
      </c>
      <c r="Q588" s="167" t="s">
        <v>2772</v>
      </c>
      <c r="R588" s="167"/>
      <c r="S588" s="167"/>
      <c r="T588" s="167" t="s">
        <v>2730</v>
      </c>
      <c r="U588" s="167" t="s">
        <v>2715</v>
      </c>
      <c r="V588" s="173">
        <v>0.72699999999999998</v>
      </c>
      <c r="W588" s="154" t="s">
        <v>3129</v>
      </c>
      <c r="X588" s="174" t="s">
        <v>3112</v>
      </c>
    </row>
    <row r="589" spans="1:24" s="3" customFormat="1" ht="15.6" x14ac:dyDescent="0.3">
      <c r="A589" s="144" t="s">
        <v>3133</v>
      </c>
      <c r="B589" s="163" t="s">
        <v>3110</v>
      </c>
      <c r="C589" s="172" t="s">
        <v>2355</v>
      </c>
      <c r="D589" s="147" t="s">
        <v>2619</v>
      </c>
      <c r="E589" s="148" t="s">
        <v>3084</v>
      </c>
      <c r="G589" s="149">
        <v>1</v>
      </c>
      <c r="H589" s="149"/>
      <c r="I589" s="149"/>
      <c r="J589" s="149" t="s">
        <v>2609</v>
      </c>
      <c r="K589" s="149">
        <v>9</v>
      </c>
      <c r="L589" s="149"/>
      <c r="M589" s="149">
        <v>1</v>
      </c>
      <c r="N589" s="149"/>
      <c r="O589" s="166">
        <v>2</v>
      </c>
      <c r="P589" s="166">
        <v>1</v>
      </c>
      <c r="Q589" s="167" t="s">
        <v>2785</v>
      </c>
      <c r="R589" s="167" t="s">
        <v>2727</v>
      </c>
      <c r="S589" s="167"/>
      <c r="T589" s="167" t="s">
        <v>2723</v>
      </c>
      <c r="U589" s="167" t="s">
        <v>2728</v>
      </c>
      <c r="V589" s="173">
        <v>0.5</v>
      </c>
      <c r="W589" s="154" t="s">
        <v>3129</v>
      </c>
      <c r="X589" s="174" t="s">
        <v>3112</v>
      </c>
    </row>
    <row r="590" spans="1:24" s="3" customFormat="1" ht="15.6" x14ac:dyDescent="0.3">
      <c r="A590" s="144" t="s">
        <v>3134</v>
      </c>
      <c r="B590" s="163" t="s">
        <v>3110</v>
      </c>
      <c r="C590" s="172" t="s">
        <v>2355</v>
      </c>
      <c r="D590" s="147" t="s">
        <v>2619</v>
      </c>
      <c r="E590" s="148" t="s">
        <v>2620</v>
      </c>
      <c r="G590" s="149">
        <v>1</v>
      </c>
      <c r="H590" s="149"/>
      <c r="I590" s="149"/>
      <c r="J590" s="149"/>
      <c r="K590" s="149" t="s">
        <v>2905</v>
      </c>
      <c r="L590" s="149"/>
      <c r="M590" s="149">
        <v>1</v>
      </c>
      <c r="N590" s="149"/>
      <c r="O590" s="166">
        <v>2</v>
      </c>
      <c r="P590" s="166">
        <v>1</v>
      </c>
      <c r="Q590" s="167" t="s">
        <v>2757</v>
      </c>
      <c r="R590" s="167"/>
      <c r="S590" s="167" t="s">
        <v>2712</v>
      </c>
      <c r="T590" s="167" t="s">
        <v>2712</v>
      </c>
      <c r="U590" s="167" t="s">
        <v>2723</v>
      </c>
      <c r="V590" s="173">
        <v>1</v>
      </c>
      <c r="W590" s="154" t="s">
        <v>3129</v>
      </c>
      <c r="X590" s="174" t="s">
        <v>3112</v>
      </c>
    </row>
    <row r="591" spans="1:24" s="3" customFormat="1" ht="15.6" x14ac:dyDescent="0.3">
      <c r="A591" s="144" t="s">
        <v>1068</v>
      </c>
      <c r="B591" s="163" t="s">
        <v>3110</v>
      </c>
      <c r="C591" s="172" t="s">
        <v>2355</v>
      </c>
      <c r="D591" s="147" t="s">
        <v>2619</v>
      </c>
      <c r="E591" s="148" t="s">
        <v>2865</v>
      </c>
      <c r="G591" s="149">
        <v>1</v>
      </c>
      <c r="H591" s="149"/>
      <c r="I591" s="149"/>
      <c r="J591" s="149"/>
      <c r="K591" s="149" t="s">
        <v>2905</v>
      </c>
      <c r="L591" s="149" t="s">
        <v>2641</v>
      </c>
      <c r="M591" s="149">
        <v>1</v>
      </c>
      <c r="N591" s="149"/>
      <c r="O591" s="166">
        <v>6</v>
      </c>
      <c r="P591" s="166">
        <v>1</v>
      </c>
      <c r="Q591" s="167" t="s">
        <v>3020</v>
      </c>
      <c r="R591" s="167"/>
      <c r="S591" s="167" t="s">
        <v>2723</v>
      </c>
      <c r="T591" s="167" t="s">
        <v>2723</v>
      </c>
      <c r="U591" s="167" t="s">
        <v>2719</v>
      </c>
      <c r="V591" s="173">
        <v>0.83299999999999996</v>
      </c>
      <c r="W591" s="154" t="s">
        <v>3129</v>
      </c>
      <c r="X591" s="174" t="s">
        <v>3112</v>
      </c>
    </row>
    <row r="592" spans="1:24" s="3" customFormat="1" ht="15.6" x14ac:dyDescent="0.3">
      <c r="A592" s="144" t="s">
        <v>962</v>
      </c>
      <c r="B592" s="163" t="s">
        <v>3110</v>
      </c>
      <c r="C592" s="172" t="s">
        <v>2355</v>
      </c>
      <c r="D592" s="147" t="s">
        <v>2619</v>
      </c>
      <c r="E592" s="148" t="s">
        <v>3027</v>
      </c>
      <c r="G592" s="149">
        <v>1</v>
      </c>
      <c r="H592" s="149"/>
      <c r="I592" s="149"/>
      <c r="J592" s="149"/>
      <c r="K592" s="149" t="s">
        <v>2905</v>
      </c>
      <c r="L592" s="149"/>
      <c r="M592" s="149">
        <v>1</v>
      </c>
      <c r="N592" s="149"/>
      <c r="O592" s="166">
        <v>3</v>
      </c>
      <c r="P592" s="166"/>
      <c r="Q592" s="167" t="s">
        <v>2787</v>
      </c>
      <c r="R592" s="167" t="s">
        <v>2724</v>
      </c>
      <c r="S592" s="167"/>
      <c r="T592" s="167" t="s">
        <v>2712</v>
      </c>
      <c r="U592" s="167" t="s">
        <v>2711</v>
      </c>
      <c r="V592" s="173">
        <v>0.85699999999999998</v>
      </c>
      <c r="W592" s="154" t="s">
        <v>3129</v>
      </c>
      <c r="X592" s="174" t="s">
        <v>3112</v>
      </c>
    </row>
    <row r="593" spans="1:24" s="3" customFormat="1" ht="15.6" x14ac:dyDescent="0.3">
      <c r="A593" s="144" t="s">
        <v>1057</v>
      </c>
      <c r="B593" s="163" t="s">
        <v>3110</v>
      </c>
      <c r="C593" s="172" t="s">
        <v>2355</v>
      </c>
      <c r="D593" s="147" t="s">
        <v>2619</v>
      </c>
      <c r="E593" s="148" t="s">
        <v>2630</v>
      </c>
      <c r="G593" s="149">
        <v>1</v>
      </c>
      <c r="H593" s="149"/>
      <c r="I593" s="149"/>
      <c r="J593" s="149"/>
      <c r="K593" s="149" t="s">
        <v>2905</v>
      </c>
      <c r="L593" s="149"/>
      <c r="M593" s="149">
        <v>1</v>
      </c>
      <c r="N593" s="149"/>
      <c r="O593" s="166"/>
      <c r="P593" s="166"/>
      <c r="Q593" s="167" t="s">
        <v>2723</v>
      </c>
      <c r="R593" s="167"/>
      <c r="S593" s="167" t="s">
        <v>2712</v>
      </c>
      <c r="T593" s="167" t="s">
        <v>2712</v>
      </c>
      <c r="U593" s="167"/>
      <c r="V593" s="173">
        <v>1</v>
      </c>
      <c r="W593" s="154" t="s">
        <v>3129</v>
      </c>
      <c r="X593" s="174" t="s">
        <v>3112</v>
      </c>
    </row>
    <row r="594" spans="1:24" s="3" customFormat="1" ht="15.6" x14ac:dyDescent="0.3">
      <c r="A594" s="134" t="s">
        <v>3126</v>
      </c>
      <c r="B594" s="155" t="s">
        <v>3135</v>
      </c>
      <c r="C594" s="156" t="s">
        <v>2363</v>
      </c>
      <c r="D594" s="137" t="s">
        <v>2591</v>
      </c>
      <c r="E594" s="138" t="s">
        <v>2613</v>
      </c>
      <c r="G594" s="139">
        <v>1</v>
      </c>
      <c r="H594" s="139"/>
      <c r="I594" s="139"/>
      <c r="J594" s="139" t="s">
        <v>2611</v>
      </c>
      <c r="K594" s="139">
        <v>1</v>
      </c>
      <c r="L594" s="139"/>
      <c r="M594" s="139">
        <v>1</v>
      </c>
      <c r="N594" s="139"/>
      <c r="O594" s="158">
        <v>1</v>
      </c>
      <c r="P594" s="158">
        <v>2</v>
      </c>
      <c r="Q594" s="160" t="s">
        <v>2954</v>
      </c>
      <c r="R594" s="160" t="s">
        <v>2782</v>
      </c>
      <c r="S594" s="160" t="s">
        <v>2712</v>
      </c>
      <c r="T594" s="160"/>
      <c r="U594" s="160" t="s">
        <v>2712</v>
      </c>
      <c r="V594" s="161">
        <v>0.625</v>
      </c>
      <c r="W594" s="134" t="s">
        <v>3136</v>
      </c>
      <c r="X594" s="162" t="s">
        <v>3137</v>
      </c>
    </row>
    <row r="595" spans="1:24" s="3" customFormat="1" ht="15.6" x14ac:dyDescent="0.3">
      <c r="A595" s="134" t="s">
        <v>3138</v>
      </c>
      <c r="B595" s="155" t="s">
        <v>3135</v>
      </c>
      <c r="C595" s="156" t="s">
        <v>2363</v>
      </c>
      <c r="D595" s="137" t="s">
        <v>2591</v>
      </c>
      <c r="E595" s="138" t="s">
        <v>2630</v>
      </c>
      <c r="G595" s="139">
        <v>1</v>
      </c>
      <c r="H595" s="139"/>
      <c r="I595" s="139"/>
      <c r="J595" s="139" t="s">
        <v>2614</v>
      </c>
      <c r="K595" s="139">
        <v>2</v>
      </c>
      <c r="L595" s="139"/>
      <c r="M595" s="139">
        <v>1</v>
      </c>
      <c r="N595" s="139"/>
      <c r="O595" s="158"/>
      <c r="P595" s="158">
        <v>2</v>
      </c>
      <c r="Q595" s="160" t="s">
        <v>2716</v>
      </c>
      <c r="R595" s="160" t="s">
        <v>2720</v>
      </c>
      <c r="S595" s="160" t="s">
        <v>2723</v>
      </c>
      <c r="T595" s="160"/>
      <c r="U595" s="160"/>
      <c r="V595" s="161">
        <v>0.75</v>
      </c>
      <c r="W595" s="134" t="s">
        <v>3136</v>
      </c>
      <c r="X595" s="162" t="s">
        <v>3137</v>
      </c>
    </row>
    <row r="596" spans="1:24" s="3" customFormat="1" ht="15.6" x14ac:dyDescent="0.3">
      <c r="A596" s="134" t="s">
        <v>3139</v>
      </c>
      <c r="B596" s="155" t="s">
        <v>3135</v>
      </c>
      <c r="C596" s="156" t="s">
        <v>2363</v>
      </c>
      <c r="D596" s="137" t="s">
        <v>2591</v>
      </c>
      <c r="E596" s="138" t="s">
        <v>3140</v>
      </c>
      <c r="G596" s="139">
        <v>1</v>
      </c>
      <c r="H596" s="139"/>
      <c r="I596" s="139"/>
      <c r="J596" s="139" t="s">
        <v>2604</v>
      </c>
      <c r="K596" s="139">
        <v>3</v>
      </c>
      <c r="L596" s="139" t="s">
        <v>2647</v>
      </c>
      <c r="M596" s="139">
        <v>1</v>
      </c>
      <c r="N596" s="139"/>
      <c r="O596" s="158"/>
      <c r="P596" s="158">
        <v>1</v>
      </c>
      <c r="Q596" s="160" t="s">
        <v>2771</v>
      </c>
      <c r="R596" s="160" t="s">
        <v>2723</v>
      </c>
      <c r="S596" s="160" t="s">
        <v>2750</v>
      </c>
      <c r="T596" s="160" t="s">
        <v>2712</v>
      </c>
      <c r="U596" s="160" t="s">
        <v>2717</v>
      </c>
      <c r="V596" s="161">
        <v>0.77800000000000002</v>
      </c>
      <c r="W596" s="134" t="s">
        <v>3136</v>
      </c>
      <c r="X596" s="162" t="s">
        <v>3137</v>
      </c>
    </row>
    <row r="597" spans="1:24" s="3" customFormat="1" ht="15.6" x14ac:dyDescent="0.3">
      <c r="A597" s="134" t="s">
        <v>3096</v>
      </c>
      <c r="B597" s="155" t="s">
        <v>3135</v>
      </c>
      <c r="C597" s="156" t="s">
        <v>2363</v>
      </c>
      <c r="D597" s="137" t="s">
        <v>2591</v>
      </c>
      <c r="E597" s="138" t="s">
        <v>2957</v>
      </c>
      <c r="G597" s="139">
        <v>1</v>
      </c>
      <c r="H597" s="139"/>
      <c r="I597" s="139"/>
      <c r="J597" s="139" t="s">
        <v>2583</v>
      </c>
      <c r="K597" s="139">
        <v>4</v>
      </c>
      <c r="L597" s="139" t="s">
        <v>2781</v>
      </c>
      <c r="M597" s="139">
        <v>1</v>
      </c>
      <c r="N597" s="139"/>
      <c r="O597" s="158">
        <v>1</v>
      </c>
      <c r="P597" s="158"/>
      <c r="Q597" s="160" t="s">
        <v>2954</v>
      </c>
      <c r="R597" s="160" t="s">
        <v>2717</v>
      </c>
      <c r="S597" s="160" t="s">
        <v>2723</v>
      </c>
      <c r="T597" s="160" t="s">
        <v>2728</v>
      </c>
      <c r="U597" s="160" t="s">
        <v>2712</v>
      </c>
      <c r="V597" s="161">
        <v>0.625</v>
      </c>
      <c r="W597" s="134" t="s">
        <v>3136</v>
      </c>
      <c r="X597" s="162" t="s">
        <v>3137</v>
      </c>
    </row>
    <row r="598" spans="1:24" s="3" customFormat="1" ht="15.6" x14ac:dyDescent="0.3">
      <c r="A598" s="134" t="s">
        <v>3123</v>
      </c>
      <c r="B598" s="155" t="s">
        <v>3135</v>
      </c>
      <c r="C598" s="156" t="s">
        <v>2363</v>
      </c>
      <c r="D598" s="137" t="s">
        <v>2591</v>
      </c>
      <c r="E598" s="138" t="s">
        <v>2613</v>
      </c>
      <c r="G598" s="139">
        <v>1</v>
      </c>
      <c r="H598" s="139"/>
      <c r="I598" s="139"/>
      <c r="J598" s="139" t="s">
        <v>2601</v>
      </c>
      <c r="K598" s="139">
        <v>5</v>
      </c>
      <c r="L598" s="139"/>
      <c r="M598" s="139">
        <v>1</v>
      </c>
      <c r="N598" s="139"/>
      <c r="O598" s="158">
        <v>1</v>
      </c>
      <c r="P598" s="158"/>
      <c r="Q598" s="160" t="s">
        <v>2954</v>
      </c>
      <c r="R598" s="160"/>
      <c r="S598" s="160" t="s">
        <v>2712</v>
      </c>
      <c r="T598" s="160" t="s">
        <v>2716</v>
      </c>
      <c r="U598" s="160" t="s">
        <v>2739</v>
      </c>
      <c r="V598" s="161">
        <v>0.625</v>
      </c>
      <c r="W598" s="134" t="s">
        <v>3136</v>
      </c>
      <c r="X598" s="162" t="s">
        <v>3137</v>
      </c>
    </row>
    <row r="599" spans="1:24" s="3" customFormat="1" ht="15.6" x14ac:dyDescent="0.3">
      <c r="A599" s="134" t="s">
        <v>3141</v>
      </c>
      <c r="B599" s="155" t="s">
        <v>3135</v>
      </c>
      <c r="C599" s="156" t="s">
        <v>2363</v>
      </c>
      <c r="D599" s="137" t="s">
        <v>2591</v>
      </c>
      <c r="E599" s="138" t="s">
        <v>3142</v>
      </c>
      <c r="G599" s="139">
        <v>1</v>
      </c>
      <c r="H599" s="139"/>
      <c r="I599" s="139"/>
      <c r="J599" s="139" t="s">
        <v>2607</v>
      </c>
      <c r="K599" s="139">
        <v>6</v>
      </c>
      <c r="L599" s="139"/>
      <c r="M599" s="139">
        <v>1</v>
      </c>
      <c r="N599" s="139"/>
      <c r="O599" s="158">
        <v>1</v>
      </c>
      <c r="P599" s="158"/>
      <c r="Q599" s="160" t="s">
        <v>2716</v>
      </c>
      <c r="R599" s="160" t="s">
        <v>2712</v>
      </c>
      <c r="S599" s="160"/>
      <c r="T599" s="160" t="s">
        <v>2712</v>
      </c>
      <c r="U599" s="160" t="s">
        <v>2720</v>
      </c>
      <c r="V599" s="161">
        <v>0.75</v>
      </c>
      <c r="W599" s="134" t="s">
        <v>3136</v>
      </c>
      <c r="X599" s="162" t="s">
        <v>3137</v>
      </c>
    </row>
    <row r="600" spans="1:24" s="3" customFormat="1" ht="15.6" x14ac:dyDescent="0.3">
      <c r="A600" s="134" t="s">
        <v>3143</v>
      </c>
      <c r="B600" s="155" t="s">
        <v>3135</v>
      </c>
      <c r="C600" s="156" t="s">
        <v>2363</v>
      </c>
      <c r="D600" s="137" t="s">
        <v>2591</v>
      </c>
      <c r="E600" s="138" t="s">
        <v>3144</v>
      </c>
      <c r="G600" s="139">
        <v>1</v>
      </c>
      <c r="H600" s="139"/>
      <c r="I600" s="139"/>
      <c r="J600" s="139" t="s">
        <v>2599</v>
      </c>
      <c r="K600" s="139">
        <v>7</v>
      </c>
      <c r="L600" s="139"/>
      <c r="M600" s="139">
        <v>1</v>
      </c>
      <c r="N600" s="139"/>
      <c r="O600" s="158"/>
      <c r="P600" s="158"/>
      <c r="Q600" s="160" t="s">
        <v>2728</v>
      </c>
      <c r="R600" s="160"/>
      <c r="S600" s="160" t="s">
        <v>2712</v>
      </c>
      <c r="T600" s="160" t="s">
        <v>2720</v>
      </c>
      <c r="U600" s="160" t="s">
        <v>2717</v>
      </c>
      <c r="V600" s="161">
        <v>0.5</v>
      </c>
      <c r="W600" s="134" t="s">
        <v>3136</v>
      </c>
      <c r="X600" s="162" t="s">
        <v>3137</v>
      </c>
    </row>
    <row r="601" spans="1:24" s="3" customFormat="1" ht="15.6" x14ac:dyDescent="0.3">
      <c r="A601" s="134" t="s">
        <v>3145</v>
      </c>
      <c r="B601" s="155" t="s">
        <v>3135</v>
      </c>
      <c r="C601" s="156" t="s">
        <v>2363</v>
      </c>
      <c r="D601" s="137" t="s">
        <v>2591</v>
      </c>
      <c r="E601" s="138" t="s">
        <v>2939</v>
      </c>
      <c r="G601" s="139">
        <v>1</v>
      </c>
      <c r="H601" s="139"/>
      <c r="I601" s="139"/>
      <c r="J601" s="139" t="s">
        <v>2609</v>
      </c>
      <c r="K601" s="139">
        <v>8</v>
      </c>
      <c r="L601" s="139"/>
      <c r="M601" s="139">
        <v>1</v>
      </c>
      <c r="N601" s="139"/>
      <c r="O601" s="158"/>
      <c r="P601" s="158">
        <v>1</v>
      </c>
      <c r="Q601" s="160" t="s">
        <v>2733</v>
      </c>
      <c r="R601" s="160"/>
      <c r="S601" s="160" t="s">
        <v>2717</v>
      </c>
      <c r="T601" s="160" t="s">
        <v>2712</v>
      </c>
      <c r="U601" s="160" t="s">
        <v>2727</v>
      </c>
      <c r="V601" s="161">
        <v>0.25</v>
      </c>
      <c r="W601" s="134" t="s">
        <v>3136</v>
      </c>
      <c r="X601" s="162" t="s">
        <v>3137</v>
      </c>
    </row>
    <row r="602" spans="1:24" s="3" customFormat="1" ht="15.6" x14ac:dyDescent="0.3">
      <c r="A602" s="134" t="s">
        <v>3146</v>
      </c>
      <c r="B602" s="155" t="s">
        <v>3135</v>
      </c>
      <c r="C602" s="156" t="s">
        <v>2363</v>
      </c>
      <c r="D602" s="137" t="s">
        <v>2591</v>
      </c>
      <c r="E602" s="138" t="s">
        <v>2995</v>
      </c>
      <c r="G602" s="139">
        <v>1</v>
      </c>
      <c r="H602" s="139"/>
      <c r="I602" s="139"/>
      <c r="J602" s="139" t="s">
        <v>2596</v>
      </c>
      <c r="K602" s="139">
        <v>9</v>
      </c>
      <c r="L602" s="139"/>
      <c r="M602" s="139">
        <v>1</v>
      </c>
      <c r="N602" s="139"/>
      <c r="O602" s="158">
        <v>1</v>
      </c>
      <c r="P602" s="158"/>
      <c r="Q602" s="160" t="s">
        <v>2814</v>
      </c>
      <c r="R602" s="160" t="s">
        <v>2727</v>
      </c>
      <c r="S602" s="160" t="s">
        <v>2717</v>
      </c>
      <c r="T602" s="160" t="s">
        <v>2720</v>
      </c>
      <c r="U602" s="160" t="s">
        <v>2712</v>
      </c>
      <c r="V602" s="161">
        <v>0.33300000000000002</v>
      </c>
      <c r="W602" s="134" t="s">
        <v>3136</v>
      </c>
      <c r="X602" s="162" t="s">
        <v>3137</v>
      </c>
    </row>
    <row r="603" spans="1:24" s="3" customFormat="1" ht="15.6" x14ac:dyDescent="0.3">
      <c r="A603" s="134" t="s">
        <v>3116</v>
      </c>
      <c r="B603" s="155" t="s">
        <v>3135</v>
      </c>
      <c r="C603" s="156" t="s">
        <v>2363</v>
      </c>
      <c r="D603" s="137" t="s">
        <v>2591</v>
      </c>
      <c r="E603" s="138" t="s">
        <v>80</v>
      </c>
      <c r="G603" s="139">
        <v>1</v>
      </c>
      <c r="H603" s="139"/>
      <c r="I603" s="139"/>
      <c r="J603" s="139"/>
      <c r="K603" s="139" t="s">
        <v>2905</v>
      </c>
      <c r="L603" s="139" t="s">
        <v>2641</v>
      </c>
      <c r="M603" s="139">
        <v>1</v>
      </c>
      <c r="N603" s="139"/>
      <c r="O603" s="158">
        <v>3</v>
      </c>
      <c r="P603" s="158">
        <v>2</v>
      </c>
      <c r="Q603" s="160" t="s">
        <v>2787</v>
      </c>
      <c r="R603" s="160"/>
      <c r="S603" s="160" t="s">
        <v>2723</v>
      </c>
      <c r="T603" s="160" t="s">
        <v>2712</v>
      </c>
      <c r="U603" s="160" t="s">
        <v>2716</v>
      </c>
      <c r="V603" s="161">
        <v>0.85699999999999998</v>
      </c>
      <c r="W603" s="134" t="s">
        <v>3136</v>
      </c>
      <c r="X603" s="162" t="s">
        <v>3137</v>
      </c>
    </row>
    <row r="604" spans="1:24" s="3" customFormat="1" ht="15.6" x14ac:dyDescent="0.3">
      <c r="A604" s="134" t="s">
        <v>3147</v>
      </c>
      <c r="B604" s="155" t="s">
        <v>3135</v>
      </c>
      <c r="C604" s="156" t="s">
        <v>2363</v>
      </c>
      <c r="D604" s="177" t="s">
        <v>2591</v>
      </c>
      <c r="E604" s="178" t="s">
        <v>3144</v>
      </c>
      <c r="G604" s="157">
        <v>1</v>
      </c>
      <c r="H604" s="158"/>
      <c r="I604" s="158"/>
      <c r="J604" s="159"/>
      <c r="K604" s="159" t="s">
        <v>2905</v>
      </c>
      <c r="L604" s="140"/>
      <c r="M604" s="159">
        <v>1</v>
      </c>
      <c r="N604" s="157"/>
      <c r="O604" s="158"/>
      <c r="P604" s="158">
        <v>1</v>
      </c>
      <c r="Q604" s="160" t="s">
        <v>3120</v>
      </c>
      <c r="R604" s="160" t="s">
        <v>2728</v>
      </c>
      <c r="S604" s="160" t="s">
        <v>2727</v>
      </c>
      <c r="T604" s="160" t="s">
        <v>2720</v>
      </c>
      <c r="U604" s="160"/>
      <c r="V604" s="161">
        <v>0.375</v>
      </c>
      <c r="W604" s="134" t="s">
        <v>3136</v>
      </c>
      <c r="X604" s="162" t="s">
        <v>3137</v>
      </c>
    </row>
    <row r="605" spans="1:24" s="3" customFormat="1" ht="15.6" x14ac:dyDescent="0.3">
      <c r="A605" s="134" t="s">
        <v>3148</v>
      </c>
      <c r="B605" s="155" t="s">
        <v>3135</v>
      </c>
      <c r="C605" s="156" t="s">
        <v>2363</v>
      </c>
      <c r="D605" s="177" t="s">
        <v>2591</v>
      </c>
      <c r="E605" s="178" t="s">
        <v>2630</v>
      </c>
      <c r="G605" s="157">
        <v>1</v>
      </c>
      <c r="H605" s="158"/>
      <c r="I605" s="158"/>
      <c r="J605" s="159"/>
      <c r="K605" s="159" t="s">
        <v>2905</v>
      </c>
      <c r="L605" s="140"/>
      <c r="M605" s="159">
        <v>1</v>
      </c>
      <c r="N605" s="157"/>
      <c r="O605" s="158"/>
      <c r="P605" s="158"/>
      <c r="Q605" s="160" t="s">
        <v>2717</v>
      </c>
      <c r="R605" s="160"/>
      <c r="S605" s="160" t="s">
        <v>2717</v>
      </c>
      <c r="T605" s="160"/>
      <c r="U605" s="160"/>
      <c r="V605" s="161">
        <v>0</v>
      </c>
      <c r="W605" s="134" t="s">
        <v>3136</v>
      </c>
      <c r="X605" s="162" t="s">
        <v>3137</v>
      </c>
    </row>
    <row r="606" spans="1:24" s="3" customFormat="1" ht="15.6" x14ac:dyDescent="0.3">
      <c r="A606" s="134" t="s">
        <v>3149</v>
      </c>
      <c r="B606" s="155" t="s">
        <v>3135</v>
      </c>
      <c r="C606" s="156" t="s">
        <v>2363</v>
      </c>
      <c r="D606" s="177" t="s">
        <v>2591</v>
      </c>
      <c r="E606" s="178" t="s">
        <v>2995</v>
      </c>
      <c r="G606" s="157">
        <v>1</v>
      </c>
      <c r="H606" s="158"/>
      <c r="I606" s="158"/>
      <c r="J606" s="159"/>
      <c r="K606" s="159" t="s">
        <v>2905</v>
      </c>
      <c r="L606" s="140"/>
      <c r="M606" s="159">
        <v>1</v>
      </c>
      <c r="N606" s="157"/>
      <c r="O606" s="158"/>
      <c r="P606" s="158"/>
      <c r="Q606" s="160" t="s">
        <v>2717</v>
      </c>
      <c r="R606" s="160"/>
      <c r="S606" s="160"/>
      <c r="T606" s="160"/>
      <c r="U606" s="160" t="s">
        <v>2717</v>
      </c>
      <c r="V606" s="161">
        <v>0</v>
      </c>
      <c r="W606" s="134" t="s">
        <v>3136</v>
      </c>
      <c r="X606" s="162" t="s">
        <v>3137</v>
      </c>
    </row>
    <row r="607" spans="1:24" s="3" customFormat="1" ht="15.6" x14ac:dyDescent="0.3">
      <c r="A607" s="144" t="s">
        <v>1125</v>
      </c>
      <c r="B607" s="163" t="s">
        <v>3135</v>
      </c>
      <c r="C607" s="172" t="s">
        <v>2363</v>
      </c>
      <c r="D607" s="147" t="s">
        <v>2619</v>
      </c>
      <c r="E607" s="148" t="s">
        <v>3084</v>
      </c>
      <c r="G607" s="149"/>
      <c r="H607" s="149"/>
      <c r="I607" s="149">
        <v>1</v>
      </c>
      <c r="J607" s="149" t="s">
        <v>2611</v>
      </c>
      <c r="K607" s="149">
        <v>1</v>
      </c>
      <c r="L607" s="149"/>
      <c r="M607" s="149">
        <v>1</v>
      </c>
      <c r="N607" s="149"/>
      <c r="O607" s="166"/>
      <c r="P607" s="166"/>
      <c r="Q607" s="167" t="s">
        <v>2812</v>
      </c>
      <c r="R607" s="167" t="s">
        <v>2733</v>
      </c>
      <c r="S607" s="167" t="s">
        <v>2712</v>
      </c>
      <c r="T607" s="167" t="s">
        <v>2720</v>
      </c>
      <c r="U607" s="167"/>
      <c r="V607" s="173">
        <v>0.42899999999999999</v>
      </c>
      <c r="W607" s="154" t="s">
        <v>3150</v>
      </c>
      <c r="X607" s="174" t="s">
        <v>3137</v>
      </c>
    </row>
    <row r="608" spans="1:24" s="3" customFormat="1" ht="15.6" x14ac:dyDescent="0.3">
      <c r="A608" s="144" t="s">
        <v>1108</v>
      </c>
      <c r="B608" s="163" t="s">
        <v>3135</v>
      </c>
      <c r="C608" s="172" t="s">
        <v>2363</v>
      </c>
      <c r="D608" s="147" t="s">
        <v>2619</v>
      </c>
      <c r="E608" s="148" t="s">
        <v>3027</v>
      </c>
      <c r="G608" s="149"/>
      <c r="H608" s="149"/>
      <c r="I608" s="149">
        <v>1</v>
      </c>
      <c r="J608" s="149" t="s">
        <v>2614</v>
      </c>
      <c r="K608" s="149">
        <v>2</v>
      </c>
      <c r="L608" s="149" t="s">
        <v>2647</v>
      </c>
      <c r="M608" s="149">
        <v>1</v>
      </c>
      <c r="N608" s="149"/>
      <c r="O608" s="166"/>
      <c r="P608" s="166">
        <v>1</v>
      </c>
      <c r="Q608" s="167" t="s">
        <v>2771</v>
      </c>
      <c r="R608" s="167" t="s">
        <v>2710</v>
      </c>
      <c r="S608" s="167" t="s">
        <v>2724</v>
      </c>
      <c r="T608" s="167" t="s">
        <v>2717</v>
      </c>
      <c r="U608" s="167"/>
      <c r="V608" s="173">
        <v>0.77800000000000002</v>
      </c>
      <c r="W608" s="154" t="s">
        <v>3150</v>
      </c>
      <c r="X608" s="174" t="s">
        <v>3137</v>
      </c>
    </row>
    <row r="609" spans="1:24" s="3" customFormat="1" ht="15.6" x14ac:dyDescent="0.3">
      <c r="A609" s="144" t="s">
        <v>1134</v>
      </c>
      <c r="B609" s="163" t="s">
        <v>3135</v>
      </c>
      <c r="C609" s="172" t="s">
        <v>2363</v>
      </c>
      <c r="D609" s="147" t="s">
        <v>2619</v>
      </c>
      <c r="E609" s="148" t="s">
        <v>3084</v>
      </c>
      <c r="G609" s="149"/>
      <c r="H609" s="149"/>
      <c r="I609" s="149">
        <v>1</v>
      </c>
      <c r="J609" s="149" t="s">
        <v>2599</v>
      </c>
      <c r="K609" s="149">
        <v>3</v>
      </c>
      <c r="L609" s="149"/>
      <c r="M609" s="149">
        <v>1</v>
      </c>
      <c r="N609" s="149"/>
      <c r="O609" s="166"/>
      <c r="P609" s="166">
        <v>1</v>
      </c>
      <c r="Q609" s="167" t="s">
        <v>3151</v>
      </c>
      <c r="R609" s="167"/>
      <c r="S609" s="167" t="s">
        <v>2812</v>
      </c>
      <c r="T609" s="167" t="s">
        <v>2741</v>
      </c>
      <c r="U609" s="167"/>
      <c r="V609" s="173">
        <v>0.3</v>
      </c>
      <c r="W609" s="154" t="s">
        <v>3150</v>
      </c>
      <c r="X609" s="174" t="s">
        <v>3137</v>
      </c>
    </row>
    <row r="610" spans="1:24" s="3" customFormat="1" ht="15.6" x14ac:dyDescent="0.3">
      <c r="A610" s="144" t="s">
        <v>1111</v>
      </c>
      <c r="B610" s="163" t="s">
        <v>3135</v>
      </c>
      <c r="C610" s="172" t="s">
        <v>2363</v>
      </c>
      <c r="D610" s="147" t="s">
        <v>2619</v>
      </c>
      <c r="E610" s="148" t="s">
        <v>3087</v>
      </c>
      <c r="G610" s="149"/>
      <c r="H610" s="149"/>
      <c r="I610" s="149">
        <v>1</v>
      </c>
      <c r="J610" s="149" t="s">
        <v>2596</v>
      </c>
      <c r="K610" s="149">
        <v>4</v>
      </c>
      <c r="L610" s="149"/>
      <c r="M610" s="149">
        <v>1</v>
      </c>
      <c r="N610" s="149"/>
      <c r="O610" s="166"/>
      <c r="P610" s="166"/>
      <c r="Q610" s="167" t="s">
        <v>2812</v>
      </c>
      <c r="R610" s="167"/>
      <c r="S610" s="167" t="s">
        <v>2724</v>
      </c>
      <c r="T610" s="167" t="s">
        <v>2739</v>
      </c>
      <c r="U610" s="167" t="s">
        <v>2717</v>
      </c>
      <c r="V610" s="173">
        <v>0.42899999999999999</v>
      </c>
      <c r="W610" s="154" t="s">
        <v>3150</v>
      </c>
      <c r="X610" s="174" t="s">
        <v>3137</v>
      </c>
    </row>
    <row r="611" spans="1:24" s="3" customFormat="1" ht="15.6" x14ac:dyDescent="0.3">
      <c r="A611" s="144" t="s">
        <v>1133</v>
      </c>
      <c r="B611" s="163" t="s">
        <v>3135</v>
      </c>
      <c r="C611" s="172" t="s">
        <v>2363</v>
      </c>
      <c r="D611" s="147" t="s">
        <v>2619</v>
      </c>
      <c r="E611" s="148" t="s">
        <v>2919</v>
      </c>
      <c r="G611" s="149"/>
      <c r="H611" s="149"/>
      <c r="I611" s="149">
        <v>1</v>
      </c>
      <c r="J611" s="149" t="s">
        <v>2604</v>
      </c>
      <c r="K611" s="149">
        <v>5</v>
      </c>
      <c r="L611" s="149" t="s">
        <v>2641</v>
      </c>
      <c r="M611" s="149">
        <v>1</v>
      </c>
      <c r="N611" s="149"/>
      <c r="O611" s="166"/>
      <c r="P611" s="166">
        <v>1</v>
      </c>
      <c r="Q611" s="167" t="s">
        <v>2940</v>
      </c>
      <c r="R611" s="167" t="s">
        <v>2712</v>
      </c>
      <c r="S611" s="167" t="s">
        <v>2711</v>
      </c>
      <c r="T611" s="167" t="s">
        <v>2711</v>
      </c>
      <c r="U611" s="167"/>
      <c r="V611" s="173">
        <v>1</v>
      </c>
      <c r="W611" s="154" t="s">
        <v>3150</v>
      </c>
      <c r="X611" s="174" t="s">
        <v>3137</v>
      </c>
    </row>
    <row r="612" spans="1:24" s="3" customFormat="1" ht="15.6" x14ac:dyDescent="0.3">
      <c r="A612" s="144" t="s">
        <v>1110</v>
      </c>
      <c r="B612" s="163" t="s">
        <v>3135</v>
      </c>
      <c r="C612" s="172" t="s">
        <v>2363</v>
      </c>
      <c r="D612" s="147" t="s">
        <v>2619</v>
      </c>
      <c r="E612" s="148" t="s">
        <v>68</v>
      </c>
      <c r="G612" s="149"/>
      <c r="H612" s="149"/>
      <c r="I612" s="149">
        <v>1</v>
      </c>
      <c r="J612" s="149" t="s">
        <v>2609</v>
      </c>
      <c r="K612" s="149">
        <v>6</v>
      </c>
      <c r="L612" s="149"/>
      <c r="M612" s="149">
        <v>1</v>
      </c>
      <c r="N612" s="149"/>
      <c r="O612" s="166">
        <v>1</v>
      </c>
      <c r="P612" s="166">
        <v>1</v>
      </c>
      <c r="Q612" s="167" t="s">
        <v>2764</v>
      </c>
      <c r="R612" s="167" t="s">
        <v>2717</v>
      </c>
      <c r="S612" s="167"/>
      <c r="T612" s="167" t="s">
        <v>2720</v>
      </c>
      <c r="U612" s="167" t="s">
        <v>2720</v>
      </c>
      <c r="V612" s="173">
        <v>0.4</v>
      </c>
      <c r="W612" s="154" t="s">
        <v>3150</v>
      </c>
      <c r="X612" s="174" t="s">
        <v>3137</v>
      </c>
    </row>
    <row r="613" spans="1:24" s="3" customFormat="1" ht="15.6" x14ac:dyDescent="0.3">
      <c r="A613" s="144" t="s">
        <v>1116</v>
      </c>
      <c r="B613" s="163" t="s">
        <v>3135</v>
      </c>
      <c r="C613" s="172" t="s">
        <v>2363</v>
      </c>
      <c r="D613" s="147" t="s">
        <v>2619</v>
      </c>
      <c r="E613" s="148" t="s">
        <v>68</v>
      </c>
      <c r="G613" s="149"/>
      <c r="H613" s="149"/>
      <c r="I613" s="149">
        <v>1</v>
      </c>
      <c r="J613" s="149" t="s">
        <v>2601</v>
      </c>
      <c r="K613" s="149">
        <v>7</v>
      </c>
      <c r="L613" s="149"/>
      <c r="M613" s="149">
        <v>1</v>
      </c>
      <c r="N613" s="149"/>
      <c r="O613" s="166"/>
      <c r="P613" s="166"/>
      <c r="Q613" s="167" t="s">
        <v>2727</v>
      </c>
      <c r="R613" s="167" t="s">
        <v>2717</v>
      </c>
      <c r="S613" s="167"/>
      <c r="T613" s="167" t="s">
        <v>2717</v>
      </c>
      <c r="U613" s="167"/>
      <c r="V613" s="173">
        <v>0</v>
      </c>
      <c r="W613" s="154" t="s">
        <v>3150</v>
      </c>
      <c r="X613" s="174" t="s">
        <v>3137</v>
      </c>
    </row>
    <row r="614" spans="1:24" s="3" customFormat="1" ht="15.6" x14ac:dyDescent="0.3">
      <c r="A614" s="144" t="s">
        <v>1143</v>
      </c>
      <c r="B614" s="163" t="s">
        <v>3135</v>
      </c>
      <c r="C614" s="172" t="s">
        <v>2363</v>
      </c>
      <c r="D614" s="147" t="s">
        <v>2619</v>
      </c>
      <c r="E614" s="148" t="s">
        <v>2919</v>
      </c>
      <c r="G614" s="149"/>
      <c r="H614" s="149"/>
      <c r="I614" s="149">
        <v>1</v>
      </c>
      <c r="J614" s="149" t="s">
        <v>2607</v>
      </c>
      <c r="K614" s="149">
        <v>8</v>
      </c>
      <c r="L614" s="149"/>
      <c r="M614" s="149">
        <v>1</v>
      </c>
      <c r="N614" s="149"/>
      <c r="O614" s="166">
        <v>2</v>
      </c>
      <c r="P614" s="166"/>
      <c r="Q614" s="167" t="s">
        <v>2909</v>
      </c>
      <c r="R614" s="167" t="s">
        <v>2727</v>
      </c>
      <c r="S614" s="167" t="s">
        <v>2712</v>
      </c>
      <c r="T614" s="167" t="s">
        <v>2712</v>
      </c>
      <c r="U614" s="167" t="s">
        <v>2723</v>
      </c>
      <c r="V614" s="173">
        <v>0.66700000000000004</v>
      </c>
      <c r="W614" s="154" t="s">
        <v>3150</v>
      </c>
      <c r="X614" s="174" t="s">
        <v>3137</v>
      </c>
    </row>
    <row r="615" spans="1:24" s="3" customFormat="1" ht="15.6" x14ac:dyDescent="0.3">
      <c r="A615" s="144" t="s">
        <v>1071</v>
      </c>
      <c r="B615" s="163" t="s">
        <v>3135</v>
      </c>
      <c r="C615" s="172" t="s">
        <v>2363</v>
      </c>
      <c r="D615" s="147" t="s">
        <v>2619</v>
      </c>
      <c r="E615" s="148" t="s">
        <v>2865</v>
      </c>
      <c r="G615" s="149"/>
      <c r="H615" s="149"/>
      <c r="I615" s="149">
        <v>1</v>
      </c>
      <c r="J615" s="149" t="s">
        <v>2583</v>
      </c>
      <c r="K615" s="149">
        <v>9</v>
      </c>
      <c r="L615" s="149"/>
      <c r="M615" s="149">
        <v>1</v>
      </c>
      <c r="N615" s="149"/>
      <c r="O615" s="166">
        <v>1</v>
      </c>
      <c r="P615" s="166"/>
      <c r="Q615" s="167" t="s">
        <v>2723</v>
      </c>
      <c r="R615" s="167" t="s">
        <v>2712</v>
      </c>
      <c r="S615" s="167"/>
      <c r="T615" s="167"/>
      <c r="U615" s="167" t="s">
        <v>2712</v>
      </c>
      <c r="V615" s="173">
        <v>1</v>
      </c>
      <c r="W615" s="154" t="s">
        <v>3150</v>
      </c>
      <c r="X615" s="174" t="s">
        <v>3137</v>
      </c>
    </row>
    <row r="616" spans="1:24" s="3" customFormat="1" ht="15.6" x14ac:dyDescent="0.3">
      <c r="A616" s="144" t="s">
        <v>1075</v>
      </c>
      <c r="B616" s="163" t="s">
        <v>3135</v>
      </c>
      <c r="C616" s="172" t="s">
        <v>2363</v>
      </c>
      <c r="D616" s="147" t="s">
        <v>2619</v>
      </c>
      <c r="E616" s="148" t="s">
        <v>2865</v>
      </c>
      <c r="G616" s="149"/>
      <c r="H616" s="149"/>
      <c r="I616" s="149">
        <v>1</v>
      </c>
      <c r="J616" s="149"/>
      <c r="K616" s="149" t="s">
        <v>2905</v>
      </c>
      <c r="L616" s="149"/>
      <c r="M616" s="149">
        <v>1</v>
      </c>
      <c r="N616" s="149"/>
      <c r="O616" s="166"/>
      <c r="P616" s="166"/>
      <c r="Q616" s="167" t="s">
        <v>2735</v>
      </c>
      <c r="R616" s="167"/>
      <c r="S616" s="167"/>
      <c r="T616" s="167"/>
      <c r="U616" s="167"/>
      <c r="V616" s="173" t="s">
        <v>2736</v>
      </c>
      <c r="W616" s="154" t="s">
        <v>3150</v>
      </c>
      <c r="X616" s="174" t="s">
        <v>3137</v>
      </c>
    </row>
    <row r="617" spans="1:24" s="3" customFormat="1" ht="15.6" x14ac:dyDescent="0.3">
      <c r="A617" s="144" t="s">
        <v>1215</v>
      </c>
      <c r="B617" s="163" t="s">
        <v>3135</v>
      </c>
      <c r="C617" s="172" t="s">
        <v>2363</v>
      </c>
      <c r="D617" s="147" t="s">
        <v>2619</v>
      </c>
      <c r="E617" s="148" t="s">
        <v>3152</v>
      </c>
      <c r="G617" s="149"/>
      <c r="H617" s="149"/>
      <c r="I617" s="149">
        <v>1</v>
      </c>
      <c r="J617" s="149"/>
      <c r="K617" s="149" t="s">
        <v>2905</v>
      </c>
      <c r="L617" s="149"/>
      <c r="M617" s="149">
        <v>1</v>
      </c>
      <c r="N617" s="149"/>
      <c r="O617" s="166"/>
      <c r="P617" s="166">
        <v>2</v>
      </c>
      <c r="Q617" s="167" t="s">
        <v>2723</v>
      </c>
      <c r="R617" s="167" t="s">
        <v>2712</v>
      </c>
      <c r="S617" s="167" t="s">
        <v>2712</v>
      </c>
      <c r="T617" s="167"/>
      <c r="U617" s="167"/>
      <c r="V617" s="173">
        <v>1</v>
      </c>
      <c r="W617" s="154" t="s">
        <v>3150</v>
      </c>
      <c r="X617" s="174" t="s">
        <v>3137</v>
      </c>
    </row>
    <row r="618" spans="1:24" s="3" customFormat="1" ht="15.6" x14ac:dyDescent="0.3">
      <c r="A618" s="144" t="s">
        <v>3153</v>
      </c>
      <c r="B618" s="163" t="s">
        <v>3135</v>
      </c>
      <c r="C618" s="172" t="s">
        <v>2363</v>
      </c>
      <c r="D618" s="147" t="s">
        <v>2619</v>
      </c>
      <c r="E618" s="148" t="s">
        <v>66</v>
      </c>
      <c r="G618" s="149"/>
      <c r="H618" s="149"/>
      <c r="I618" s="149">
        <v>1</v>
      </c>
      <c r="J618" s="149"/>
      <c r="K618" s="149" t="s">
        <v>2905</v>
      </c>
      <c r="L618" s="149"/>
      <c r="M618" s="149">
        <v>1</v>
      </c>
      <c r="N618" s="149"/>
      <c r="O618" s="166"/>
      <c r="P618" s="166"/>
      <c r="Q618" s="167" t="s">
        <v>2735</v>
      </c>
      <c r="R618" s="167"/>
      <c r="S618" s="167"/>
      <c r="T618" s="167"/>
      <c r="U618" s="167"/>
      <c r="V618" s="173" t="s">
        <v>2736</v>
      </c>
      <c r="W618" s="154" t="s">
        <v>3150</v>
      </c>
      <c r="X618" s="174" t="s">
        <v>3137</v>
      </c>
    </row>
    <row r="619" spans="1:24" s="3" customFormat="1" ht="15.6" x14ac:dyDescent="0.3">
      <c r="A619" s="144" t="s">
        <v>1176</v>
      </c>
      <c r="B619" s="163" t="s">
        <v>3135</v>
      </c>
      <c r="C619" s="172" t="s">
        <v>2363</v>
      </c>
      <c r="D619" s="147" t="s">
        <v>2619</v>
      </c>
      <c r="E619" s="148" t="s">
        <v>68</v>
      </c>
      <c r="G619" s="149"/>
      <c r="H619" s="149"/>
      <c r="I619" s="149">
        <v>1</v>
      </c>
      <c r="J619" s="149"/>
      <c r="K619" s="149" t="s">
        <v>2905</v>
      </c>
      <c r="L619" s="149"/>
      <c r="M619" s="149">
        <v>1</v>
      </c>
      <c r="N619" s="149"/>
      <c r="O619" s="166">
        <v>1</v>
      </c>
      <c r="P619" s="166"/>
      <c r="Q619" s="167" t="s">
        <v>2739</v>
      </c>
      <c r="R619" s="167"/>
      <c r="S619" s="167"/>
      <c r="T619" s="167"/>
      <c r="U619" s="167" t="s">
        <v>2739</v>
      </c>
      <c r="V619" s="173">
        <v>0.33300000000000002</v>
      </c>
      <c r="W619" s="154" t="s">
        <v>3150</v>
      </c>
      <c r="X619" s="174" t="s">
        <v>3137</v>
      </c>
    </row>
    <row r="620" spans="1:24" s="3" customFormat="1" ht="15.6" x14ac:dyDescent="0.3">
      <c r="A620" s="134" t="s">
        <v>3126</v>
      </c>
      <c r="B620" s="155" t="s">
        <v>3154</v>
      </c>
      <c r="C620" s="156" t="s">
        <v>2371</v>
      </c>
      <c r="D620" s="137" t="s">
        <v>2591</v>
      </c>
      <c r="E620" s="138" t="s">
        <v>2613</v>
      </c>
      <c r="G620" s="139"/>
      <c r="H620" s="139"/>
      <c r="I620" s="139">
        <v>1</v>
      </c>
      <c r="J620" s="139" t="s">
        <v>2611</v>
      </c>
      <c r="K620" s="139">
        <v>1</v>
      </c>
      <c r="L620" s="139"/>
      <c r="M620" s="139">
        <v>1</v>
      </c>
      <c r="N620" s="139"/>
      <c r="O620" s="158"/>
      <c r="P620" s="158">
        <v>1</v>
      </c>
      <c r="Q620" s="160" t="s">
        <v>3128</v>
      </c>
      <c r="R620" s="160" t="s">
        <v>2716</v>
      </c>
      <c r="S620" s="160" t="s">
        <v>2733</v>
      </c>
      <c r="T620" s="160"/>
      <c r="U620" s="160" t="s">
        <v>2717</v>
      </c>
      <c r="V620" s="161">
        <v>0.44400000000000001</v>
      </c>
      <c r="W620" s="134" t="s">
        <v>3155</v>
      </c>
      <c r="X620" s="162" t="s">
        <v>3156</v>
      </c>
    </row>
    <row r="621" spans="1:24" s="3" customFormat="1" ht="15.6" x14ac:dyDescent="0.3">
      <c r="A621" s="134" t="s">
        <v>3157</v>
      </c>
      <c r="B621" s="155" t="s">
        <v>3154</v>
      </c>
      <c r="C621" s="156" t="s">
        <v>2371</v>
      </c>
      <c r="D621" s="137" t="s">
        <v>2591</v>
      </c>
      <c r="E621" s="138" t="s">
        <v>3144</v>
      </c>
      <c r="G621" s="139"/>
      <c r="H621" s="139"/>
      <c r="I621" s="139">
        <v>1</v>
      </c>
      <c r="J621" s="139" t="s">
        <v>2599</v>
      </c>
      <c r="K621" s="139">
        <v>2</v>
      </c>
      <c r="L621" s="139"/>
      <c r="M621" s="139">
        <v>1</v>
      </c>
      <c r="N621" s="139"/>
      <c r="O621" s="158"/>
      <c r="P621" s="158">
        <v>1</v>
      </c>
      <c r="Q621" s="160" t="s">
        <v>2711</v>
      </c>
      <c r="R621" s="160" t="s">
        <v>2723</v>
      </c>
      <c r="S621" s="160"/>
      <c r="T621" s="160" t="s">
        <v>2712</v>
      </c>
      <c r="U621" s="160"/>
      <c r="V621" s="161">
        <v>1</v>
      </c>
      <c r="W621" s="134" t="s">
        <v>3155</v>
      </c>
      <c r="X621" s="162" t="s">
        <v>3156</v>
      </c>
    </row>
    <row r="622" spans="1:24" s="3" customFormat="1" ht="15.6" x14ac:dyDescent="0.3">
      <c r="A622" s="134" t="s">
        <v>3145</v>
      </c>
      <c r="B622" s="155" t="s">
        <v>3154</v>
      </c>
      <c r="C622" s="156" t="s">
        <v>2371</v>
      </c>
      <c r="D622" s="137" t="s">
        <v>2591</v>
      </c>
      <c r="E622" s="138" t="s">
        <v>2939</v>
      </c>
      <c r="G622" s="139"/>
      <c r="H622" s="139"/>
      <c r="I622" s="139">
        <v>1</v>
      </c>
      <c r="J622" s="139" t="s">
        <v>2607</v>
      </c>
      <c r="K622" s="139">
        <v>3</v>
      </c>
      <c r="L622" s="139" t="s">
        <v>2641</v>
      </c>
      <c r="M622" s="139">
        <v>1</v>
      </c>
      <c r="N622" s="139"/>
      <c r="O622" s="158"/>
      <c r="P622" s="158">
        <v>1</v>
      </c>
      <c r="Q622" s="160" t="s">
        <v>2909</v>
      </c>
      <c r="R622" s="160" t="s">
        <v>2712</v>
      </c>
      <c r="S622" s="160" t="s">
        <v>2716</v>
      </c>
      <c r="T622" s="160" t="s">
        <v>2717</v>
      </c>
      <c r="U622" s="160"/>
      <c r="V622" s="161">
        <v>0.66700000000000004</v>
      </c>
      <c r="W622" s="134" t="s">
        <v>3155</v>
      </c>
      <c r="X622" s="162" t="s">
        <v>3156</v>
      </c>
    </row>
    <row r="623" spans="1:24" s="3" customFormat="1" ht="15.6" x14ac:dyDescent="0.3">
      <c r="A623" s="134" t="s">
        <v>3149</v>
      </c>
      <c r="B623" s="155" t="s">
        <v>3154</v>
      </c>
      <c r="C623" s="156" t="s">
        <v>2371</v>
      </c>
      <c r="D623" s="137" t="s">
        <v>2591</v>
      </c>
      <c r="E623" s="138" t="s">
        <v>2995</v>
      </c>
      <c r="G623" s="139"/>
      <c r="H623" s="139"/>
      <c r="I623" s="139">
        <v>1</v>
      </c>
      <c r="J623" s="139" t="s">
        <v>2604</v>
      </c>
      <c r="K623" s="139">
        <v>4</v>
      </c>
      <c r="L623" s="139"/>
      <c r="M623" s="139">
        <v>1</v>
      </c>
      <c r="N623" s="139"/>
      <c r="O623" s="158"/>
      <c r="P623" s="158">
        <v>1</v>
      </c>
      <c r="Q623" s="160" t="s">
        <v>2909</v>
      </c>
      <c r="R623" s="160" t="s">
        <v>2717</v>
      </c>
      <c r="S623" s="160" t="s">
        <v>2712</v>
      </c>
      <c r="T623" s="160" t="s">
        <v>2716</v>
      </c>
      <c r="U623" s="160"/>
      <c r="V623" s="161">
        <v>0.66700000000000004</v>
      </c>
      <c r="W623" s="134" t="s">
        <v>3155</v>
      </c>
      <c r="X623" s="162" t="s">
        <v>3156</v>
      </c>
    </row>
    <row r="624" spans="1:24" s="3" customFormat="1" ht="15.6" x14ac:dyDescent="0.3">
      <c r="A624" s="134" t="s">
        <v>3116</v>
      </c>
      <c r="B624" s="155" t="s">
        <v>3154</v>
      </c>
      <c r="C624" s="156" t="s">
        <v>2371</v>
      </c>
      <c r="D624" s="137" t="s">
        <v>2591</v>
      </c>
      <c r="E624" s="138" t="s">
        <v>80</v>
      </c>
      <c r="G624" s="139"/>
      <c r="H624" s="139"/>
      <c r="I624" s="139">
        <v>1</v>
      </c>
      <c r="J624" s="139" t="s">
        <v>2596</v>
      </c>
      <c r="K624" s="139">
        <v>5</v>
      </c>
      <c r="L624" s="139"/>
      <c r="M624" s="139">
        <v>1</v>
      </c>
      <c r="N624" s="139"/>
      <c r="O624" s="158">
        <v>2</v>
      </c>
      <c r="P624" s="158"/>
      <c r="Q624" s="160" t="s">
        <v>2716</v>
      </c>
      <c r="R624" s="160"/>
      <c r="S624" s="160" t="s">
        <v>2717</v>
      </c>
      <c r="T624" s="160" t="s">
        <v>2712</v>
      </c>
      <c r="U624" s="160" t="s">
        <v>2723</v>
      </c>
      <c r="V624" s="161">
        <v>0.75</v>
      </c>
      <c r="W624" s="134" t="s">
        <v>3155</v>
      </c>
      <c r="X624" s="162" t="s">
        <v>3156</v>
      </c>
    </row>
    <row r="625" spans="1:24" s="3" customFormat="1" ht="15.6" x14ac:dyDescent="0.3">
      <c r="A625" s="134" t="s">
        <v>3158</v>
      </c>
      <c r="B625" s="155" t="s">
        <v>3154</v>
      </c>
      <c r="C625" s="156" t="s">
        <v>2371</v>
      </c>
      <c r="D625" s="137" t="s">
        <v>2591</v>
      </c>
      <c r="E625" s="138" t="s">
        <v>3101</v>
      </c>
      <c r="G625" s="139"/>
      <c r="H625" s="139"/>
      <c r="I625" s="139">
        <v>1</v>
      </c>
      <c r="J625" s="139" t="s">
        <v>2601</v>
      </c>
      <c r="K625" s="139">
        <v>6</v>
      </c>
      <c r="L625" s="139"/>
      <c r="M625" s="139">
        <v>1</v>
      </c>
      <c r="N625" s="139"/>
      <c r="O625" s="158">
        <v>1</v>
      </c>
      <c r="P625" s="158"/>
      <c r="Q625" s="160" t="s">
        <v>2801</v>
      </c>
      <c r="R625" s="160" t="s">
        <v>2717</v>
      </c>
      <c r="S625" s="160" t="s">
        <v>2717</v>
      </c>
      <c r="T625" s="160"/>
      <c r="U625" s="160" t="s">
        <v>2733</v>
      </c>
      <c r="V625" s="161">
        <v>0.16700000000000001</v>
      </c>
      <c r="W625" s="134" t="s">
        <v>3155</v>
      </c>
      <c r="X625" s="162" t="s">
        <v>3156</v>
      </c>
    </row>
    <row r="626" spans="1:24" s="3" customFormat="1" ht="15.6" x14ac:dyDescent="0.3">
      <c r="A626" s="134" t="s">
        <v>3159</v>
      </c>
      <c r="B626" s="155" t="s">
        <v>3154</v>
      </c>
      <c r="C626" s="156" t="s">
        <v>2371</v>
      </c>
      <c r="D626" s="137" t="s">
        <v>2591</v>
      </c>
      <c r="E626" s="138" t="s">
        <v>3101</v>
      </c>
      <c r="G626" s="139"/>
      <c r="H626" s="139"/>
      <c r="I626" s="139">
        <v>1</v>
      </c>
      <c r="J626" s="139" t="s">
        <v>2583</v>
      </c>
      <c r="K626" s="139">
        <v>7</v>
      </c>
      <c r="L626" s="139" t="s">
        <v>2647</v>
      </c>
      <c r="M626" s="139">
        <v>1</v>
      </c>
      <c r="N626" s="139"/>
      <c r="O626" s="158">
        <v>1</v>
      </c>
      <c r="P626" s="158">
        <v>1</v>
      </c>
      <c r="Q626" s="160" t="s">
        <v>2782</v>
      </c>
      <c r="R626" s="160" t="s">
        <v>2720</v>
      </c>
      <c r="S626" s="160" t="s">
        <v>2720</v>
      </c>
      <c r="T626" s="160" t="s">
        <v>2717</v>
      </c>
      <c r="U626" s="160" t="s">
        <v>2712</v>
      </c>
      <c r="V626" s="161">
        <v>0.5</v>
      </c>
      <c r="W626" s="134" t="s">
        <v>3155</v>
      </c>
      <c r="X626" s="162" t="s">
        <v>3156</v>
      </c>
    </row>
    <row r="627" spans="1:24" s="3" customFormat="1" ht="15.6" x14ac:dyDescent="0.3">
      <c r="A627" s="134" t="s">
        <v>3160</v>
      </c>
      <c r="B627" s="155" t="s">
        <v>3154</v>
      </c>
      <c r="C627" s="156" t="s">
        <v>2371</v>
      </c>
      <c r="D627" s="137" t="s">
        <v>2591</v>
      </c>
      <c r="E627" s="138" t="s">
        <v>3161</v>
      </c>
      <c r="G627" s="139"/>
      <c r="H627" s="139"/>
      <c r="I627" s="139">
        <v>1</v>
      </c>
      <c r="J627" s="139" t="s">
        <v>2609</v>
      </c>
      <c r="K627" s="139">
        <v>8</v>
      </c>
      <c r="L627" s="139"/>
      <c r="M627" s="139">
        <v>1</v>
      </c>
      <c r="N627" s="139"/>
      <c r="O627" s="158"/>
      <c r="P627" s="158"/>
      <c r="Q627" s="160" t="s">
        <v>2723</v>
      </c>
      <c r="R627" s="160" t="s">
        <v>2712</v>
      </c>
      <c r="S627" s="160" t="s">
        <v>2712</v>
      </c>
      <c r="T627" s="160"/>
      <c r="U627" s="160"/>
      <c r="V627" s="161">
        <v>1</v>
      </c>
      <c r="W627" s="134" t="s">
        <v>3155</v>
      </c>
      <c r="X627" s="162" t="s">
        <v>3156</v>
      </c>
    </row>
    <row r="628" spans="1:24" s="3" customFormat="1" ht="15.6" x14ac:dyDescent="0.3">
      <c r="A628" s="134" t="s">
        <v>1255</v>
      </c>
      <c r="B628" s="155" t="s">
        <v>3154</v>
      </c>
      <c r="C628" s="156" t="s">
        <v>2371</v>
      </c>
      <c r="D628" s="137" t="s">
        <v>2591</v>
      </c>
      <c r="E628" s="138" t="s">
        <v>2957</v>
      </c>
      <c r="G628" s="139"/>
      <c r="H628" s="139"/>
      <c r="I628" s="139">
        <v>1</v>
      </c>
      <c r="J628" s="139" t="s">
        <v>2614</v>
      </c>
      <c r="K628" s="139">
        <v>9</v>
      </c>
      <c r="L628" s="139"/>
      <c r="M628" s="139">
        <v>1</v>
      </c>
      <c r="N628" s="139"/>
      <c r="O628" s="158">
        <v>1</v>
      </c>
      <c r="P628" s="158"/>
      <c r="Q628" s="160" t="s">
        <v>2728</v>
      </c>
      <c r="R628" s="160" t="s">
        <v>2712</v>
      </c>
      <c r="S628" s="160" t="s">
        <v>2727</v>
      </c>
      <c r="T628" s="160"/>
      <c r="U628" s="160" t="s">
        <v>2712</v>
      </c>
      <c r="V628" s="161">
        <v>0.5</v>
      </c>
      <c r="W628" s="134" t="s">
        <v>3155</v>
      </c>
      <c r="X628" s="162" t="s">
        <v>3156</v>
      </c>
    </row>
    <row r="629" spans="1:24" s="3" customFormat="1" ht="15.6" x14ac:dyDescent="0.3">
      <c r="A629" s="134" t="s">
        <v>1256</v>
      </c>
      <c r="B629" s="155" t="s">
        <v>3154</v>
      </c>
      <c r="C629" s="156" t="s">
        <v>2371</v>
      </c>
      <c r="D629" s="137" t="s">
        <v>2591</v>
      </c>
      <c r="E629" s="138" t="s">
        <v>2957</v>
      </c>
      <c r="G629" s="139"/>
      <c r="H629" s="139"/>
      <c r="I629" s="139">
        <v>1</v>
      </c>
      <c r="J629" s="139"/>
      <c r="K629" s="139" t="s">
        <v>2905</v>
      </c>
      <c r="L629" s="139"/>
      <c r="M629" s="139">
        <v>1</v>
      </c>
      <c r="N629" s="139"/>
      <c r="O629" s="158"/>
      <c r="P629" s="158"/>
      <c r="Q629" s="160" t="s">
        <v>2997</v>
      </c>
      <c r="R629" s="160" t="s">
        <v>2727</v>
      </c>
      <c r="S629" s="160" t="s">
        <v>2717</v>
      </c>
      <c r="T629" s="160" t="s">
        <v>2717</v>
      </c>
      <c r="U629" s="160"/>
      <c r="V629" s="161">
        <v>0</v>
      </c>
      <c r="W629" s="134" t="s">
        <v>3155</v>
      </c>
      <c r="X629" s="162" t="s">
        <v>3156</v>
      </c>
    </row>
    <row r="630" spans="1:24" s="3" customFormat="1" ht="15.6" x14ac:dyDescent="0.3">
      <c r="A630" s="134" t="s">
        <v>3162</v>
      </c>
      <c r="B630" s="155" t="s">
        <v>3154</v>
      </c>
      <c r="C630" s="156" t="s">
        <v>2371</v>
      </c>
      <c r="D630" s="137" t="s">
        <v>2591</v>
      </c>
      <c r="E630" s="138" t="s">
        <v>2613</v>
      </c>
      <c r="G630" s="139"/>
      <c r="H630" s="139"/>
      <c r="I630" s="139">
        <v>1</v>
      </c>
      <c r="J630" s="139"/>
      <c r="K630" s="139" t="s">
        <v>2905</v>
      </c>
      <c r="L630" s="139"/>
      <c r="M630" s="139">
        <v>1</v>
      </c>
      <c r="N630" s="139"/>
      <c r="O630" s="158"/>
      <c r="P630" s="158"/>
      <c r="Q630" s="160" t="s">
        <v>2739</v>
      </c>
      <c r="R630" s="160"/>
      <c r="S630" s="160"/>
      <c r="T630" s="160" t="s">
        <v>2712</v>
      </c>
      <c r="U630" s="160" t="s">
        <v>2727</v>
      </c>
      <c r="V630" s="161">
        <v>0.33300000000000002</v>
      </c>
      <c r="W630" s="134" t="s">
        <v>3155</v>
      </c>
      <c r="X630" s="162" t="s">
        <v>3156</v>
      </c>
    </row>
    <row r="631" spans="1:24" s="3" customFormat="1" ht="15.6" x14ac:dyDescent="0.3">
      <c r="A631" s="134" t="s">
        <v>1151</v>
      </c>
      <c r="B631" s="155" t="s">
        <v>3154</v>
      </c>
      <c r="C631" s="156" t="s">
        <v>2371</v>
      </c>
      <c r="D631" s="137" t="s">
        <v>2591</v>
      </c>
      <c r="E631" s="138" t="s">
        <v>2995</v>
      </c>
      <c r="G631" s="139"/>
      <c r="H631" s="139"/>
      <c r="I631" s="139">
        <v>1</v>
      </c>
      <c r="J631" s="139"/>
      <c r="K631" s="139" t="s">
        <v>2905</v>
      </c>
      <c r="L631" s="139"/>
      <c r="M631" s="139">
        <v>1</v>
      </c>
      <c r="N631" s="139"/>
      <c r="O631" s="158"/>
      <c r="P631" s="158"/>
      <c r="Q631" s="160" t="s">
        <v>2997</v>
      </c>
      <c r="R631" s="160" t="s">
        <v>2717</v>
      </c>
      <c r="S631" s="160" t="s">
        <v>2717</v>
      </c>
      <c r="T631" s="160" t="s">
        <v>2717</v>
      </c>
      <c r="U631" s="160" t="s">
        <v>2717</v>
      </c>
      <c r="V631" s="161">
        <v>0</v>
      </c>
      <c r="W631" s="134" t="s">
        <v>3155</v>
      </c>
      <c r="X631" s="162" t="s">
        <v>3156</v>
      </c>
    </row>
    <row r="632" spans="1:24" s="3" customFormat="1" ht="15.6" x14ac:dyDescent="0.3">
      <c r="A632" s="144" t="s">
        <v>1125</v>
      </c>
      <c r="B632" s="163" t="s">
        <v>3154</v>
      </c>
      <c r="C632" s="172" t="s">
        <v>2371</v>
      </c>
      <c r="D632" s="147" t="s">
        <v>2619</v>
      </c>
      <c r="E632" s="148" t="s">
        <v>3084</v>
      </c>
      <c r="G632" s="149">
        <v>1</v>
      </c>
      <c r="H632" s="149"/>
      <c r="I632" s="149"/>
      <c r="J632" s="149" t="s">
        <v>2611</v>
      </c>
      <c r="K632" s="149">
        <v>1</v>
      </c>
      <c r="L632" s="149"/>
      <c r="M632" s="149">
        <v>1</v>
      </c>
      <c r="N632" s="149"/>
      <c r="O632" s="166"/>
      <c r="P632" s="166">
        <v>1</v>
      </c>
      <c r="Q632" s="167" t="s">
        <v>2716</v>
      </c>
      <c r="R632" s="167" t="s">
        <v>2711</v>
      </c>
      <c r="S632" s="167"/>
      <c r="T632" s="167"/>
      <c r="U632" s="167" t="s">
        <v>2717</v>
      </c>
      <c r="V632" s="173">
        <v>0.75</v>
      </c>
      <c r="W632" s="154" t="s">
        <v>3163</v>
      </c>
      <c r="X632" s="174" t="s">
        <v>3156</v>
      </c>
    </row>
    <row r="633" spans="1:24" s="3" customFormat="1" ht="15.6" x14ac:dyDescent="0.3">
      <c r="A633" s="144" t="s">
        <v>1112</v>
      </c>
      <c r="B633" s="163" t="s">
        <v>3154</v>
      </c>
      <c r="C633" s="172" t="s">
        <v>2371</v>
      </c>
      <c r="D633" s="147" t="s">
        <v>2619</v>
      </c>
      <c r="E633" s="148" t="s">
        <v>68</v>
      </c>
      <c r="G633" s="149">
        <v>1</v>
      </c>
      <c r="H633" s="149"/>
      <c r="I633" s="149"/>
      <c r="J633" s="149" t="s">
        <v>2599</v>
      </c>
      <c r="K633" s="149">
        <v>2</v>
      </c>
      <c r="L633" s="149" t="s">
        <v>3131</v>
      </c>
      <c r="M633" s="149">
        <v>1</v>
      </c>
      <c r="N633" s="149"/>
      <c r="O633" s="166"/>
      <c r="P633" s="166"/>
      <c r="Q633" s="167" t="s">
        <v>2750</v>
      </c>
      <c r="R633" s="167"/>
      <c r="S633" s="167" t="s">
        <v>2716</v>
      </c>
      <c r="T633" s="167" t="s">
        <v>2712</v>
      </c>
      <c r="U633" s="167"/>
      <c r="V633" s="173">
        <v>0.8</v>
      </c>
      <c r="W633" s="154" t="s">
        <v>3163</v>
      </c>
      <c r="X633" s="174" t="s">
        <v>3156</v>
      </c>
    </row>
    <row r="634" spans="1:24" s="3" customFormat="1" ht="15.6" x14ac:dyDescent="0.3">
      <c r="A634" s="144" t="s">
        <v>3133</v>
      </c>
      <c r="B634" s="163" t="s">
        <v>3154</v>
      </c>
      <c r="C634" s="172" t="s">
        <v>2371</v>
      </c>
      <c r="D634" s="147" t="s">
        <v>2619</v>
      </c>
      <c r="E634" s="148" t="s">
        <v>3087</v>
      </c>
      <c r="G634" s="149">
        <v>1</v>
      </c>
      <c r="H634" s="149"/>
      <c r="I634" s="149"/>
      <c r="J634" s="149" t="s">
        <v>2583</v>
      </c>
      <c r="K634" s="149">
        <v>3</v>
      </c>
      <c r="L634" s="149" t="s">
        <v>2781</v>
      </c>
      <c r="M634" s="149">
        <v>1</v>
      </c>
      <c r="N634" s="149"/>
      <c r="O634" s="166"/>
      <c r="P634" s="166">
        <v>2</v>
      </c>
      <c r="Q634" s="167" t="s">
        <v>2720</v>
      </c>
      <c r="R634" s="167"/>
      <c r="S634" s="167"/>
      <c r="T634" s="167" t="s">
        <v>2712</v>
      </c>
      <c r="U634" s="167" t="s">
        <v>2717</v>
      </c>
      <c r="V634" s="173">
        <v>0.5</v>
      </c>
      <c r="W634" s="154" t="s">
        <v>3163</v>
      </c>
      <c r="X634" s="174" t="s">
        <v>3156</v>
      </c>
    </row>
    <row r="635" spans="1:24" s="3" customFormat="1" ht="15.6" x14ac:dyDescent="0.3">
      <c r="A635" s="144" t="s">
        <v>1260</v>
      </c>
      <c r="B635" s="163" t="s">
        <v>3154</v>
      </c>
      <c r="C635" s="172" t="s">
        <v>2371</v>
      </c>
      <c r="D635" s="147" t="s">
        <v>2619</v>
      </c>
      <c r="E635" s="148" t="s">
        <v>66</v>
      </c>
      <c r="G635" s="149">
        <v>1</v>
      </c>
      <c r="H635" s="149"/>
      <c r="I635" s="149"/>
      <c r="J635" s="149" t="s">
        <v>2596</v>
      </c>
      <c r="K635" s="149">
        <v>4</v>
      </c>
      <c r="L635" s="149"/>
      <c r="M635" s="149">
        <v>1</v>
      </c>
      <c r="N635" s="149"/>
      <c r="O635" s="166">
        <v>1</v>
      </c>
      <c r="P635" s="166"/>
      <c r="Q635" s="167" t="s">
        <v>2733</v>
      </c>
      <c r="R635" s="167"/>
      <c r="S635" s="167" t="s">
        <v>2717</v>
      </c>
      <c r="T635" s="167"/>
      <c r="U635" s="167" t="s">
        <v>2739</v>
      </c>
      <c r="V635" s="173">
        <v>0.25</v>
      </c>
      <c r="W635" s="154" t="s">
        <v>3163</v>
      </c>
      <c r="X635" s="174" t="s">
        <v>3156</v>
      </c>
    </row>
    <row r="636" spans="1:24" s="3" customFormat="1" ht="15.6" x14ac:dyDescent="0.3">
      <c r="A636" s="144" t="s">
        <v>1139</v>
      </c>
      <c r="B636" s="163" t="s">
        <v>3154</v>
      </c>
      <c r="C636" s="172" t="s">
        <v>2371</v>
      </c>
      <c r="D636" s="147" t="s">
        <v>2619</v>
      </c>
      <c r="E636" s="148" t="s">
        <v>3084</v>
      </c>
      <c r="G636" s="149">
        <v>1</v>
      </c>
      <c r="H636" s="149"/>
      <c r="I636" s="149"/>
      <c r="J636" s="149" t="s">
        <v>2614</v>
      </c>
      <c r="K636" s="149">
        <v>5</v>
      </c>
      <c r="L636" s="149" t="s">
        <v>2647</v>
      </c>
      <c r="M636" s="149">
        <v>1</v>
      </c>
      <c r="N636" s="149"/>
      <c r="O636" s="166">
        <v>1</v>
      </c>
      <c r="P636" s="166">
        <v>2</v>
      </c>
      <c r="Q636" s="167" t="s">
        <v>2730</v>
      </c>
      <c r="R636" s="167"/>
      <c r="S636" s="167" t="s">
        <v>2723</v>
      </c>
      <c r="T636" s="167" t="s">
        <v>2723</v>
      </c>
      <c r="U636" s="167" t="s">
        <v>2720</v>
      </c>
      <c r="V636" s="173">
        <v>0.83299999999999996</v>
      </c>
      <c r="W636" s="154" t="s">
        <v>3163</v>
      </c>
      <c r="X636" s="174" t="s">
        <v>3156</v>
      </c>
    </row>
    <row r="637" spans="1:24" s="3" customFormat="1" ht="15.6" x14ac:dyDescent="0.3">
      <c r="A637" s="144" t="s">
        <v>1127</v>
      </c>
      <c r="B637" s="163" t="s">
        <v>3154</v>
      </c>
      <c r="C637" s="172" t="s">
        <v>2371</v>
      </c>
      <c r="D637" s="169" t="s">
        <v>2619</v>
      </c>
      <c r="E637" s="179" t="s">
        <v>2919</v>
      </c>
      <c r="G637" s="165">
        <v>1</v>
      </c>
      <c r="H637" s="166"/>
      <c r="I637" s="166"/>
      <c r="J637" s="164" t="s">
        <v>2609</v>
      </c>
      <c r="K637" s="164">
        <v>6</v>
      </c>
      <c r="L637" s="151"/>
      <c r="M637" s="164">
        <v>1</v>
      </c>
      <c r="N637" s="165"/>
      <c r="O637" s="166">
        <v>2</v>
      </c>
      <c r="P637" s="166">
        <v>1</v>
      </c>
      <c r="Q637" s="167" t="s">
        <v>2782</v>
      </c>
      <c r="R637" s="167" t="s">
        <v>2717</v>
      </c>
      <c r="S637" s="167"/>
      <c r="T637" s="167" t="s">
        <v>2720</v>
      </c>
      <c r="U637" s="167" t="s">
        <v>2724</v>
      </c>
      <c r="V637" s="173">
        <v>0.5</v>
      </c>
      <c r="W637" s="154" t="s">
        <v>3163</v>
      </c>
      <c r="X637" s="174" t="s">
        <v>3156</v>
      </c>
    </row>
    <row r="638" spans="1:24" s="3" customFormat="1" ht="15.6" x14ac:dyDescent="0.3">
      <c r="A638" s="144" t="s">
        <v>1108</v>
      </c>
      <c r="B638" s="163" t="s">
        <v>3154</v>
      </c>
      <c r="C638" s="172" t="s">
        <v>2371</v>
      </c>
      <c r="D638" s="147" t="s">
        <v>2619</v>
      </c>
      <c r="E638" s="148" t="s">
        <v>3027</v>
      </c>
      <c r="G638" s="149">
        <v>1</v>
      </c>
      <c r="H638" s="149"/>
      <c r="I638" s="149"/>
      <c r="J638" s="149" t="s">
        <v>2601</v>
      </c>
      <c r="K638" s="149">
        <v>7</v>
      </c>
      <c r="L638" s="149"/>
      <c r="M638" s="149">
        <v>1</v>
      </c>
      <c r="N638" s="149"/>
      <c r="O638" s="166"/>
      <c r="P638" s="166">
        <v>1</v>
      </c>
      <c r="Q638" s="167" t="s">
        <v>2782</v>
      </c>
      <c r="R638" s="167" t="s">
        <v>2717</v>
      </c>
      <c r="S638" s="167" t="s">
        <v>2712</v>
      </c>
      <c r="T638" s="167" t="s">
        <v>2723</v>
      </c>
      <c r="U638" s="167" t="s">
        <v>2727</v>
      </c>
      <c r="V638" s="173">
        <v>0.5</v>
      </c>
      <c r="W638" s="154" t="s">
        <v>3163</v>
      </c>
      <c r="X638" s="174" t="s">
        <v>3156</v>
      </c>
    </row>
    <row r="639" spans="1:24" s="3" customFormat="1" ht="15.6" x14ac:dyDescent="0.3">
      <c r="A639" s="144" t="s">
        <v>1215</v>
      </c>
      <c r="B639" s="163" t="s">
        <v>3154</v>
      </c>
      <c r="C639" s="172" t="s">
        <v>2371</v>
      </c>
      <c r="D639" s="147" t="s">
        <v>2619</v>
      </c>
      <c r="E639" s="148" t="s">
        <v>3152</v>
      </c>
      <c r="G639" s="149">
        <v>1</v>
      </c>
      <c r="H639" s="149"/>
      <c r="I639" s="149"/>
      <c r="J639" s="149" t="s">
        <v>2607</v>
      </c>
      <c r="K639" s="149">
        <v>8</v>
      </c>
      <c r="L639" s="149" t="s">
        <v>2641</v>
      </c>
      <c r="M639" s="149">
        <v>1</v>
      </c>
      <c r="N639" s="149"/>
      <c r="O639" s="166">
        <v>2</v>
      </c>
      <c r="P639" s="166">
        <v>1</v>
      </c>
      <c r="Q639" s="167" t="s">
        <v>2715</v>
      </c>
      <c r="R639" s="167" t="s">
        <v>2717</v>
      </c>
      <c r="S639" s="167" t="s">
        <v>2712</v>
      </c>
      <c r="T639" s="167"/>
      <c r="U639" s="167" t="s">
        <v>2724</v>
      </c>
      <c r="V639" s="173">
        <v>0.6</v>
      </c>
      <c r="W639" s="154" t="s">
        <v>3163</v>
      </c>
      <c r="X639" s="174" t="s">
        <v>3156</v>
      </c>
    </row>
    <row r="640" spans="1:24" s="3" customFormat="1" ht="15.6" x14ac:dyDescent="0.3">
      <c r="A640" s="144" t="s">
        <v>1147</v>
      </c>
      <c r="B640" s="163" t="s">
        <v>3154</v>
      </c>
      <c r="C640" s="172" t="s">
        <v>2371</v>
      </c>
      <c r="D640" s="147" t="s">
        <v>2619</v>
      </c>
      <c r="E640" s="148" t="s">
        <v>68</v>
      </c>
      <c r="G640" s="149">
        <v>1</v>
      </c>
      <c r="H640" s="149"/>
      <c r="I640" s="149"/>
      <c r="J640" s="149" t="s">
        <v>2604</v>
      </c>
      <c r="K640" s="149">
        <v>9</v>
      </c>
      <c r="L640" s="149"/>
      <c r="M640" s="149">
        <v>1</v>
      </c>
      <c r="N640" s="149"/>
      <c r="O640" s="166">
        <v>2</v>
      </c>
      <c r="P640" s="166"/>
      <c r="Q640" s="167" t="s">
        <v>3120</v>
      </c>
      <c r="R640" s="167"/>
      <c r="S640" s="167" t="s">
        <v>2717</v>
      </c>
      <c r="T640" s="167" t="s">
        <v>2739</v>
      </c>
      <c r="U640" s="167" t="s">
        <v>2728</v>
      </c>
      <c r="V640" s="173">
        <v>0.375</v>
      </c>
      <c r="W640" s="154" t="s">
        <v>3163</v>
      </c>
      <c r="X640" s="174" t="s">
        <v>3156</v>
      </c>
    </row>
    <row r="641" spans="1:24" s="3" customFormat="1" ht="15.6" x14ac:dyDescent="0.3">
      <c r="A641" s="144" t="s">
        <v>1135</v>
      </c>
      <c r="B641" s="163" t="s">
        <v>3154</v>
      </c>
      <c r="C641" s="172" t="s">
        <v>2371</v>
      </c>
      <c r="D641" s="147" t="s">
        <v>2619</v>
      </c>
      <c r="E641" s="148" t="s">
        <v>2919</v>
      </c>
      <c r="G641" s="149">
        <v>1</v>
      </c>
      <c r="H641" s="149"/>
      <c r="I641" s="149"/>
      <c r="J641" s="149"/>
      <c r="K641" s="149" t="s">
        <v>2905</v>
      </c>
      <c r="L641" s="149"/>
      <c r="M641" s="149">
        <v>1</v>
      </c>
      <c r="N641" s="149"/>
      <c r="O641" s="166"/>
      <c r="P641" s="166">
        <v>1</v>
      </c>
      <c r="Q641" s="167" t="s">
        <v>2724</v>
      </c>
      <c r="R641" s="167" t="s">
        <v>2720</v>
      </c>
      <c r="S641" s="167"/>
      <c r="T641" s="167" t="s">
        <v>2712</v>
      </c>
      <c r="U641" s="167"/>
      <c r="V641" s="173">
        <v>0.66700000000000004</v>
      </c>
      <c r="W641" s="154" t="s">
        <v>3163</v>
      </c>
      <c r="X641" s="174" t="s">
        <v>3156</v>
      </c>
    </row>
    <row r="642" spans="1:24" s="3" customFormat="1" ht="15.6" x14ac:dyDescent="0.3">
      <c r="A642" s="144" t="s">
        <v>3164</v>
      </c>
      <c r="B642" s="163" t="s">
        <v>3154</v>
      </c>
      <c r="C642" s="172" t="s">
        <v>2371</v>
      </c>
      <c r="D642" s="147" t="s">
        <v>2619</v>
      </c>
      <c r="E642" s="148" t="s">
        <v>66</v>
      </c>
      <c r="G642" s="149">
        <v>1</v>
      </c>
      <c r="H642" s="149"/>
      <c r="I642" s="149"/>
      <c r="J642" s="149"/>
      <c r="K642" s="149" t="s">
        <v>2905</v>
      </c>
      <c r="L642" s="149"/>
      <c r="M642" s="149">
        <v>1</v>
      </c>
      <c r="N642" s="149"/>
      <c r="O642" s="166"/>
      <c r="P642" s="166"/>
      <c r="Q642" s="167" t="s">
        <v>2723</v>
      </c>
      <c r="R642" s="167"/>
      <c r="S642" s="167"/>
      <c r="T642" s="167" t="s">
        <v>2723</v>
      </c>
      <c r="U642" s="167"/>
      <c r="V642" s="173">
        <v>1</v>
      </c>
      <c r="W642" s="154" t="s">
        <v>3163</v>
      </c>
      <c r="X642" s="174" t="s">
        <v>3156</v>
      </c>
    </row>
    <row r="643" spans="1:24" s="3" customFormat="1" ht="15.6" x14ac:dyDescent="0.3">
      <c r="A643" s="144" t="s">
        <v>1211</v>
      </c>
      <c r="B643" s="163" t="s">
        <v>3154</v>
      </c>
      <c r="C643" s="172" t="s">
        <v>2371</v>
      </c>
      <c r="D643" s="147" t="s">
        <v>2619</v>
      </c>
      <c r="E643" s="148" t="s">
        <v>3152</v>
      </c>
      <c r="G643" s="149">
        <v>1</v>
      </c>
      <c r="H643" s="149"/>
      <c r="I643" s="149"/>
      <c r="J643" s="149"/>
      <c r="K643" s="149" t="s">
        <v>2905</v>
      </c>
      <c r="L643" s="149"/>
      <c r="M643" s="149">
        <v>1</v>
      </c>
      <c r="N643" s="149"/>
      <c r="O643" s="166"/>
      <c r="P643" s="166">
        <v>1</v>
      </c>
      <c r="Q643" s="167" t="s">
        <v>2782</v>
      </c>
      <c r="R643" s="167" t="s">
        <v>2712</v>
      </c>
      <c r="S643" s="167" t="s">
        <v>2712</v>
      </c>
      <c r="T643" s="167" t="s">
        <v>2712</v>
      </c>
      <c r="U643" s="167" t="s">
        <v>2741</v>
      </c>
      <c r="V643" s="173">
        <v>0.5</v>
      </c>
      <c r="W643" s="154" t="s">
        <v>3163</v>
      </c>
      <c r="X643" s="174" t="s">
        <v>3156</v>
      </c>
    </row>
    <row r="644" spans="1:24" s="3" customFormat="1" ht="15.6" x14ac:dyDescent="0.3">
      <c r="A644" s="134" t="s">
        <v>3165</v>
      </c>
      <c r="B644" s="155" t="s">
        <v>3166</v>
      </c>
      <c r="C644" s="156" t="s">
        <v>2379</v>
      </c>
      <c r="D644" s="137" t="s">
        <v>2591</v>
      </c>
      <c r="E644" s="138" t="s">
        <v>2995</v>
      </c>
      <c r="G644" s="139"/>
      <c r="H644" s="139"/>
      <c r="I644" s="139">
        <v>1</v>
      </c>
      <c r="J644" s="139" t="s">
        <v>2607</v>
      </c>
      <c r="K644" s="139">
        <v>1</v>
      </c>
      <c r="L644" s="139"/>
      <c r="M644" s="139">
        <v>1</v>
      </c>
      <c r="N644" s="139"/>
      <c r="O644" s="158"/>
      <c r="P644" s="158">
        <v>2</v>
      </c>
      <c r="Q644" s="160" t="s">
        <v>2812</v>
      </c>
      <c r="R644" s="160" t="s">
        <v>2716</v>
      </c>
      <c r="S644" s="160" t="s">
        <v>2717</v>
      </c>
      <c r="T644" s="160"/>
      <c r="U644" s="160" t="s">
        <v>2727</v>
      </c>
      <c r="V644" s="161">
        <v>0.42899999999999999</v>
      </c>
      <c r="W644" s="134" t="s">
        <v>3167</v>
      </c>
      <c r="X644" s="162" t="s">
        <v>3168</v>
      </c>
    </row>
    <row r="645" spans="1:24" s="3" customFormat="1" ht="15.6" x14ac:dyDescent="0.3">
      <c r="A645" s="134" t="s">
        <v>1252</v>
      </c>
      <c r="B645" s="155" t="s">
        <v>3166</v>
      </c>
      <c r="C645" s="156" t="s">
        <v>2379</v>
      </c>
      <c r="D645" s="137" t="s">
        <v>2591</v>
      </c>
      <c r="E645" s="138" t="s">
        <v>2957</v>
      </c>
      <c r="G645" s="139"/>
      <c r="H645" s="139"/>
      <c r="I645" s="139">
        <v>1</v>
      </c>
      <c r="J645" s="139" t="s">
        <v>2599</v>
      </c>
      <c r="K645" s="139">
        <v>2</v>
      </c>
      <c r="L645" s="139"/>
      <c r="M645" s="139">
        <v>1</v>
      </c>
      <c r="N645" s="139"/>
      <c r="O645" s="158"/>
      <c r="P645" s="158"/>
      <c r="Q645" s="160" t="s">
        <v>2715</v>
      </c>
      <c r="R645" s="160" t="s">
        <v>2717</v>
      </c>
      <c r="S645" s="160" t="s">
        <v>2716</v>
      </c>
      <c r="T645" s="160"/>
      <c r="U645" s="160"/>
      <c r="V645" s="161">
        <v>0.6</v>
      </c>
      <c r="W645" s="134" t="s">
        <v>3167</v>
      </c>
      <c r="X645" s="162" t="s">
        <v>3168</v>
      </c>
    </row>
    <row r="646" spans="1:24" s="3" customFormat="1" ht="15.6" x14ac:dyDescent="0.3">
      <c r="A646" s="134" t="s">
        <v>3169</v>
      </c>
      <c r="B646" s="155" t="s">
        <v>3166</v>
      </c>
      <c r="C646" s="156" t="s">
        <v>2379</v>
      </c>
      <c r="D646" s="137" t="s">
        <v>2591</v>
      </c>
      <c r="E646" s="138" t="s">
        <v>2939</v>
      </c>
      <c r="G646" s="139"/>
      <c r="H646" s="139"/>
      <c r="I646" s="139">
        <v>1</v>
      </c>
      <c r="J646" s="139" t="s">
        <v>2583</v>
      </c>
      <c r="K646" s="139">
        <v>3</v>
      </c>
      <c r="L646" s="139" t="s">
        <v>2641</v>
      </c>
      <c r="M646" s="139">
        <v>1</v>
      </c>
      <c r="N646" s="139"/>
      <c r="O646" s="158"/>
      <c r="P646" s="158"/>
      <c r="Q646" s="160" t="s">
        <v>2954</v>
      </c>
      <c r="R646" s="160"/>
      <c r="S646" s="160" t="s">
        <v>2728</v>
      </c>
      <c r="T646" s="160" t="s">
        <v>2711</v>
      </c>
      <c r="U646" s="160" t="s">
        <v>2717</v>
      </c>
      <c r="V646" s="161">
        <v>0.625</v>
      </c>
      <c r="W646" s="134" t="s">
        <v>3167</v>
      </c>
      <c r="X646" s="162" t="s">
        <v>3168</v>
      </c>
    </row>
    <row r="647" spans="1:24" s="3" customFormat="1" ht="15.6" x14ac:dyDescent="0.3">
      <c r="A647" s="134" t="s">
        <v>3149</v>
      </c>
      <c r="B647" s="155" t="s">
        <v>3166</v>
      </c>
      <c r="C647" s="156" t="s">
        <v>2379</v>
      </c>
      <c r="D647" s="137" t="s">
        <v>2591</v>
      </c>
      <c r="E647" s="138" t="s">
        <v>2957</v>
      </c>
      <c r="G647" s="139"/>
      <c r="H647" s="139"/>
      <c r="I647" s="139">
        <v>1</v>
      </c>
      <c r="J647" s="139" t="s">
        <v>2604</v>
      </c>
      <c r="K647" s="139">
        <v>4</v>
      </c>
      <c r="L647" s="139" t="s">
        <v>2647</v>
      </c>
      <c r="M647" s="139">
        <v>1</v>
      </c>
      <c r="N647" s="139"/>
      <c r="O647" s="158">
        <v>1</v>
      </c>
      <c r="P647" s="158"/>
      <c r="Q647" s="160" t="s">
        <v>2774</v>
      </c>
      <c r="R647" s="160" t="s">
        <v>2712</v>
      </c>
      <c r="S647" s="160" t="s">
        <v>2727</v>
      </c>
      <c r="T647" s="160" t="s">
        <v>2723</v>
      </c>
      <c r="U647" s="160" t="s">
        <v>2720</v>
      </c>
      <c r="V647" s="161">
        <v>0.57099999999999995</v>
      </c>
      <c r="W647" s="134" t="s">
        <v>3167</v>
      </c>
      <c r="X647" s="162" t="s">
        <v>3168</v>
      </c>
    </row>
    <row r="648" spans="1:24" s="3" customFormat="1" ht="15.6" x14ac:dyDescent="0.3">
      <c r="A648" s="134" t="s">
        <v>3170</v>
      </c>
      <c r="B648" s="155" t="s">
        <v>3166</v>
      </c>
      <c r="C648" s="156" t="s">
        <v>2379</v>
      </c>
      <c r="D648" s="137" t="s">
        <v>2591</v>
      </c>
      <c r="E648" s="138" t="s">
        <v>3171</v>
      </c>
      <c r="G648" s="139"/>
      <c r="H648" s="139"/>
      <c r="I648" s="139">
        <v>1</v>
      </c>
      <c r="J648" s="139" t="s">
        <v>2601</v>
      </c>
      <c r="K648" s="139">
        <v>5</v>
      </c>
      <c r="L648" s="139"/>
      <c r="M648" s="139">
        <v>1</v>
      </c>
      <c r="N648" s="139"/>
      <c r="O648" s="158"/>
      <c r="P648" s="158"/>
      <c r="Q648" s="160" t="s">
        <v>2959</v>
      </c>
      <c r="R648" s="160" t="s">
        <v>2717</v>
      </c>
      <c r="S648" s="160"/>
      <c r="T648" s="160" t="s">
        <v>2739</v>
      </c>
      <c r="U648" s="160" t="s">
        <v>2997</v>
      </c>
      <c r="V648" s="161">
        <v>0.125</v>
      </c>
      <c r="W648" s="134" t="s">
        <v>3167</v>
      </c>
      <c r="X648" s="162" t="s">
        <v>3168</v>
      </c>
    </row>
    <row r="649" spans="1:24" s="3" customFormat="1" ht="15.6" x14ac:dyDescent="0.3">
      <c r="A649" s="134" t="s">
        <v>3157</v>
      </c>
      <c r="B649" s="155" t="s">
        <v>3166</v>
      </c>
      <c r="C649" s="156" t="s">
        <v>2379</v>
      </c>
      <c r="D649" s="137" t="s">
        <v>2591</v>
      </c>
      <c r="E649" s="138" t="s">
        <v>3144</v>
      </c>
      <c r="G649" s="139"/>
      <c r="H649" s="139"/>
      <c r="I649" s="139">
        <v>1</v>
      </c>
      <c r="J649" s="139" t="s">
        <v>2611</v>
      </c>
      <c r="K649" s="139">
        <v>6</v>
      </c>
      <c r="L649" s="139"/>
      <c r="M649" s="139">
        <v>1</v>
      </c>
      <c r="N649" s="139"/>
      <c r="O649" s="158"/>
      <c r="P649" s="158"/>
      <c r="Q649" s="160" t="s">
        <v>2774</v>
      </c>
      <c r="R649" s="160" t="s">
        <v>2716</v>
      </c>
      <c r="S649" s="160"/>
      <c r="T649" s="160" t="s">
        <v>2720</v>
      </c>
      <c r="U649" s="160" t="s">
        <v>2717</v>
      </c>
      <c r="V649" s="161">
        <v>0.57099999999999995</v>
      </c>
      <c r="W649" s="134" t="s">
        <v>3167</v>
      </c>
      <c r="X649" s="162" t="s">
        <v>3168</v>
      </c>
    </row>
    <row r="650" spans="1:24" s="3" customFormat="1" ht="15.6" x14ac:dyDescent="0.3">
      <c r="A650" s="134" t="s">
        <v>3141</v>
      </c>
      <c r="B650" s="155" t="s">
        <v>3166</v>
      </c>
      <c r="C650" s="156" t="s">
        <v>2379</v>
      </c>
      <c r="D650" s="137" t="s">
        <v>2591</v>
      </c>
      <c r="E650" s="138" t="s">
        <v>3171</v>
      </c>
      <c r="G650" s="139"/>
      <c r="H650" s="139"/>
      <c r="I650" s="139">
        <v>1</v>
      </c>
      <c r="J650" s="139" t="s">
        <v>2596</v>
      </c>
      <c r="K650" s="139">
        <v>7</v>
      </c>
      <c r="L650" s="139"/>
      <c r="M650" s="139">
        <v>1</v>
      </c>
      <c r="N650" s="139"/>
      <c r="O650" s="158"/>
      <c r="P650" s="158"/>
      <c r="Q650" s="160" t="s">
        <v>2782</v>
      </c>
      <c r="R650" s="160"/>
      <c r="S650" s="160" t="s">
        <v>2728</v>
      </c>
      <c r="T650" s="160" t="s">
        <v>2712</v>
      </c>
      <c r="U650" s="160" t="s">
        <v>2717</v>
      </c>
      <c r="V650" s="161">
        <v>0.5</v>
      </c>
      <c r="W650" s="134" t="s">
        <v>3167</v>
      </c>
      <c r="X650" s="162" t="s">
        <v>3168</v>
      </c>
    </row>
    <row r="651" spans="1:24" s="3" customFormat="1" ht="15.6" x14ac:dyDescent="0.3">
      <c r="A651" s="134" t="s">
        <v>1255</v>
      </c>
      <c r="B651" s="155" t="s">
        <v>3166</v>
      </c>
      <c r="C651" s="156" t="s">
        <v>2379</v>
      </c>
      <c r="D651" s="137" t="s">
        <v>2591</v>
      </c>
      <c r="E651" s="138" t="s">
        <v>2957</v>
      </c>
      <c r="G651" s="139"/>
      <c r="H651" s="139"/>
      <c r="I651" s="139">
        <v>1</v>
      </c>
      <c r="J651" s="139" t="s">
        <v>2614</v>
      </c>
      <c r="K651" s="139">
        <v>8</v>
      </c>
      <c r="L651" s="139"/>
      <c r="M651" s="139">
        <v>1</v>
      </c>
      <c r="N651" s="139"/>
      <c r="O651" s="158">
        <v>1</v>
      </c>
      <c r="P651" s="158"/>
      <c r="Q651" s="160" t="s">
        <v>2730</v>
      </c>
      <c r="R651" s="160" t="s">
        <v>2711</v>
      </c>
      <c r="S651" s="160" t="s">
        <v>2717</v>
      </c>
      <c r="T651" s="160" t="s">
        <v>2712</v>
      </c>
      <c r="U651" s="160" t="s">
        <v>2712</v>
      </c>
      <c r="V651" s="161">
        <v>0.83</v>
      </c>
      <c r="W651" s="134" t="s">
        <v>3167</v>
      </c>
      <c r="X651" s="162" t="s">
        <v>3168</v>
      </c>
    </row>
    <row r="652" spans="1:24" s="3" customFormat="1" ht="15.6" x14ac:dyDescent="0.3">
      <c r="A652" s="134" t="s">
        <v>3160</v>
      </c>
      <c r="B652" s="155" t="s">
        <v>3166</v>
      </c>
      <c r="C652" s="156" t="s">
        <v>2379</v>
      </c>
      <c r="D652" s="137" t="s">
        <v>2591</v>
      </c>
      <c r="E652" s="138" t="s">
        <v>3161</v>
      </c>
      <c r="G652" s="139"/>
      <c r="H652" s="139"/>
      <c r="I652" s="139">
        <v>1</v>
      </c>
      <c r="J652" s="139" t="s">
        <v>2609</v>
      </c>
      <c r="K652" s="139">
        <v>9</v>
      </c>
      <c r="L652" s="139"/>
      <c r="M652" s="139">
        <v>1</v>
      </c>
      <c r="N652" s="139"/>
      <c r="O652" s="158"/>
      <c r="P652" s="158">
        <v>2</v>
      </c>
      <c r="Q652" s="160" t="s">
        <v>2711</v>
      </c>
      <c r="R652" s="160" t="s">
        <v>2712</v>
      </c>
      <c r="S652" s="160" t="s">
        <v>2723</v>
      </c>
      <c r="T652" s="160"/>
      <c r="U652" s="160"/>
      <c r="V652" s="161">
        <v>1</v>
      </c>
      <c r="W652" s="134" t="s">
        <v>3167</v>
      </c>
      <c r="X652" s="162" t="s">
        <v>3168</v>
      </c>
    </row>
    <row r="653" spans="1:24" s="3" customFormat="1" ht="15.6" x14ac:dyDescent="0.3">
      <c r="A653" s="134" t="s">
        <v>3172</v>
      </c>
      <c r="B653" s="155" t="s">
        <v>3166</v>
      </c>
      <c r="C653" s="156" t="s">
        <v>2379</v>
      </c>
      <c r="D653" s="137" t="s">
        <v>2591</v>
      </c>
      <c r="E653" s="138" t="s">
        <v>2995</v>
      </c>
      <c r="G653" s="139"/>
      <c r="H653" s="139"/>
      <c r="I653" s="139">
        <v>1</v>
      </c>
      <c r="J653" s="139"/>
      <c r="K653" s="139" t="s">
        <v>2905</v>
      </c>
      <c r="L653" s="139"/>
      <c r="M653" s="139">
        <v>1</v>
      </c>
      <c r="N653" s="139"/>
      <c r="O653" s="158"/>
      <c r="P653" s="158">
        <v>1</v>
      </c>
      <c r="Q653" s="160" t="s">
        <v>2764</v>
      </c>
      <c r="R653" s="160" t="s">
        <v>2724</v>
      </c>
      <c r="S653" s="160" t="s">
        <v>2717</v>
      </c>
      <c r="T653" s="160" t="s">
        <v>2717</v>
      </c>
      <c r="U653" s="160"/>
      <c r="V653" s="161">
        <v>0.4</v>
      </c>
      <c r="W653" s="134" t="s">
        <v>3167</v>
      </c>
      <c r="X653" s="162" t="s">
        <v>3168</v>
      </c>
    </row>
    <row r="654" spans="1:24" s="3" customFormat="1" ht="15.6" x14ac:dyDescent="0.3">
      <c r="A654" s="134" t="s">
        <v>3173</v>
      </c>
      <c r="B654" s="155" t="s">
        <v>3166</v>
      </c>
      <c r="C654" s="156" t="s">
        <v>2379</v>
      </c>
      <c r="D654" s="137" t="s">
        <v>2591</v>
      </c>
      <c r="E654" s="138" t="s">
        <v>3171</v>
      </c>
      <c r="G654" s="139"/>
      <c r="H654" s="139"/>
      <c r="I654" s="139">
        <v>1</v>
      </c>
      <c r="J654" s="139"/>
      <c r="K654" s="139" t="s">
        <v>2905</v>
      </c>
      <c r="L654" s="139"/>
      <c r="M654" s="139">
        <v>1</v>
      </c>
      <c r="N654" s="139"/>
      <c r="O654" s="158"/>
      <c r="P654" s="158"/>
      <c r="Q654" s="160" t="s">
        <v>2715</v>
      </c>
      <c r="R654" s="160" t="s">
        <v>2712</v>
      </c>
      <c r="S654" s="160" t="s">
        <v>2723</v>
      </c>
      <c r="T654" s="160" t="s">
        <v>2727</v>
      </c>
      <c r="U654" s="160"/>
      <c r="V654" s="161">
        <v>0.6</v>
      </c>
      <c r="W654" s="134" t="s">
        <v>3167</v>
      </c>
      <c r="X654" s="162" t="s">
        <v>3168</v>
      </c>
    </row>
    <row r="655" spans="1:24" s="3" customFormat="1" ht="15.6" x14ac:dyDescent="0.3">
      <c r="A655" s="134" t="s">
        <v>3174</v>
      </c>
      <c r="B655" s="155" t="s">
        <v>3166</v>
      </c>
      <c r="C655" s="156" t="s">
        <v>2379</v>
      </c>
      <c r="D655" s="137" t="s">
        <v>2591</v>
      </c>
      <c r="E655" s="138" t="s">
        <v>2613</v>
      </c>
      <c r="G655" s="139"/>
      <c r="H655" s="139"/>
      <c r="I655" s="139">
        <v>1</v>
      </c>
      <c r="J655" s="139"/>
      <c r="K655" s="139" t="s">
        <v>2905</v>
      </c>
      <c r="L655" s="139"/>
      <c r="M655" s="139">
        <v>1</v>
      </c>
      <c r="N655" s="139"/>
      <c r="O655" s="158"/>
      <c r="P655" s="158"/>
      <c r="Q655" s="160" t="s">
        <v>2712</v>
      </c>
      <c r="R655" s="160"/>
      <c r="S655" s="160"/>
      <c r="T655" s="160" t="s">
        <v>2712</v>
      </c>
      <c r="U655" s="160"/>
      <c r="V655" s="161">
        <v>1</v>
      </c>
      <c r="W655" s="134" t="s">
        <v>3167</v>
      </c>
      <c r="X655" s="162" t="s">
        <v>3168</v>
      </c>
    </row>
    <row r="656" spans="1:24" s="3" customFormat="1" ht="15.6" x14ac:dyDescent="0.3">
      <c r="A656" s="144" t="s">
        <v>1127</v>
      </c>
      <c r="B656" s="163" t="s">
        <v>3166</v>
      </c>
      <c r="C656" s="172" t="s">
        <v>2379</v>
      </c>
      <c r="D656" s="147" t="s">
        <v>2619</v>
      </c>
      <c r="E656" s="148" t="s">
        <v>2919</v>
      </c>
      <c r="G656" s="149">
        <v>1</v>
      </c>
      <c r="H656" s="149"/>
      <c r="I656" s="149"/>
      <c r="J656" s="149" t="s">
        <v>2601</v>
      </c>
      <c r="K656" s="149">
        <v>1</v>
      </c>
      <c r="L656" s="149"/>
      <c r="M656" s="149">
        <v>1</v>
      </c>
      <c r="N656" s="149"/>
      <c r="O656" s="166"/>
      <c r="P656" s="166"/>
      <c r="Q656" s="167" t="s">
        <v>2933</v>
      </c>
      <c r="R656" s="167" t="s">
        <v>2733</v>
      </c>
      <c r="S656" s="167" t="s">
        <v>2717</v>
      </c>
      <c r="T656" s="167"/>
      <c r="U656" s="167"/>
      <c r="V656" s="173">
        <v>0.2</v>
      </c>
      <c r="W656" s="154" t="s">
        <v>3175</v>
      </c>
      <c r="X656" s="174" t="s">
        <v>3168</v>
      </c>
    </row>
    <row r="657" spans="1:24" s="3" customFormat="1" ht="15.6" x14ac:dyDescent="0.3">
      <c r="A657" s="144" t="s">
        <v>1125</v>
      </c>
      <c r="B657" s="163" t="s">
        <v>3166</v>
      </c>
      <c r="C657" s="172" t="s">
        <v>2379</v>
      </c>
      <c r="D657" s="147" t="s">
        <v>2619</v>
      </c>
      <c r="E657" s="148" t="s">
        <v>3084</v>
      </c>
      <c r="G657" s="149">
        <v>1</v>
      </c>
      <c r="H657" s="149"/>
      <c r="I657" s="149"/>
      <c r="J657" s="149" t="s">
        <v>2611</v>
      </c>
      <c r="K657" s="149">
        <v>2</v>
      </c>
      <c r="L657" s="149" t="s">
        <v>2781</v>
      </c>
      <c r="M657" s="149">
        <v>1</v>
      </c>
      <c r="N657" s="149"/>
      <c r="O657" s="166">
        <v>1</v>
      </c>
      <c r="P657" s="166">
        <v>2</v>
      </c>
      <c r="Q657" s="167" t="s">
        <v>2787</v>
      </c>
      <c r="R657" s="167" t="s">
        <v>2724</v>
      </c>
      <c r="S657" s="167" t="s">
        <v>2723</v>
      </c>
      <c r="T657" s="167" t="s">
        <v>2712</v>
      </c>
      <c r="U657" s="167" t="s">
        <v>2712</v>
      </c>
      <c r="V657" s="173">
        <v>0.85699999999999998</v>
      </c>
      <c r="W657" s="154" t="s">
        <v>3175</v>
      </c>
      <c r="X657" s="174" t="s">
        <v>3168</v>
      </c>
    </row>
    <row r="658" spans="1:24" s="3" customFormat="1" ht="15.6" x14ac:dyDescent="0.3">
      <c r="A658" s="144" t="s">
        <v>1131</v>
      </c>
      <c r="B658" s="163" t="s">
        <v>3166</v>
      </c>
      <c r="C658" s="172" t="s">
        <v>2379</v>
      </c>
      <c r="D658" s="147" t="s">
        <v>2619</v>
      </c>
      <c r="E658" s="148" t="s">
        <v>3084</v>
      </c>
      <c r="G658" s="149">
        <v>1</v>
      </c>
      <c r="H658" s="149"/>
      <c r="I658" s="149"/>
      <c r="J658" s="149" t="s">
        <v>2596</v>
      </c>
      <c r="K658" s="149">
        <v>3</v>
      </c>
      <c r="L658" s="149"/>
      <c r="M658" s="149">
        <v>1</v>
      </c>
      <c r="N658" s="149"/>
      <c r="O658" s="166"/>
      <c r="P658" s="166">
        <v>2</v>
      </c>
      <c r="Q658" s="167" t="s">
        <v>2782</v>
      </c>
      <c r="R658" s="167"/>
      <c r="S658" s="167" t="s">
        <v>2720</v>
      </c>
      <c r="T658" s="167" t="s">
        <v>2723</v>
      </c>
      <c r="U658" s="167" t="s">
        <v>2727</v>
      </c>
      <c r="V658" s="173">
        <v>0.5</v>
      </c>
      <c r="W658" s="154" t="s">
        <v>3175</v>
      </c>
      <c r="X658" s="174" t="s">
        <v>3168</v>
      </c>
    </row>
    <row r="659" spans="1:24" s="3" customFormat="1" ht="15.6" x14ac:dyDescent="0.3">
      <c r="A659" s="144" t="s">
        <v>1147</v>
      </c>
      <c r="B659" s="163" t="s">
        <v>3166</v>
      </c>
      <c r="C659" s="172" t="s">
        <v>2379</v>
      </c>
      <c r="D659" s="147" t="s">
        <v>2619</v>
      </c>
      <c r="E659" s="148" t="s">
        <v>68</v>
      </c>
      <c r="G659" s="149">
        <v>1</v>
      </c>
      <c r="H659" s="149"/>
      <c r="I659" s="149"/>
      <c r="J659" s="149" t="s">
        <v>2604</v>
      </c>
      <c r="K659" s="149">
        <v>4</v>
      </c>
      <c r="L659" s="149" t="s">
        <v>2641</v>
      </c>
      <c r="M659" s="149">
        <v>1</v>
      </c>
      <c r="N659" s="149">
        <v>1</v>
      </c>
      <c r="O659" s="166">
        <v>3</v>
      </c>
      <c r="P659" s="166">
        <v>1</v>
      </c>
      <c r="Q659" s="167" t="s">
        <v>2771</v>
      </c>
      <c r="R659" s="167"/>
      <c r="S659" s="167" t="s">
        <v>2712</v>
      </c>
      <c r="T659" s="167" t="s">
        <v>2723</v>
      </c>
      <c r="U659" s="167" t="s">
        <v>2909</v>
      </c>
      <c r="V659" s="173">
        <v>0.77800000000000002</v>
      </c>
      <c r="W659" s="154" t="s">
        <v>3175</v>
      </c>
      <c r="X659" s="174" t="s">
        <v>3168</v>
      </c>
    </row>
    <row r="660" spans="1:24" s="3" customFormat="1" ht="15.6" x14ac:dyDescent="0.3">
      <c r="A660" s="144" t="s">
        <v>1260</v>
      </c>
      <c r="B660" s="163" t="s">
        <v>3166</v>
      </c>
      <c r="C660" s="172" t="s">
        <v>2379</v>
      </c>
      <c r="D660" s="147" t="s">
        <v>2619</v>
      </c>
      <c r="E660" s="148" t="s">
        <v>66</v>
      </c>
      <c r="G660" s="149">
        <v>1</v>
      </c>
      <c r="H660" s="149"/>
      <c r="I660" s="149"/>
      <c r="J660" s="149" t="s">
        <v>2609</v>
      </c>
      <c r="K660" s="149">
        <v>5</v>
      </c>
      <c r="L660" s="149"/>
      <c r="M660" s="149">
        <v>1</v>
      </c>
      <c r="N660" s="149"/>
      <c r="O660" s="166">
        <v>2</v>
      </c>
      <c r="P660" s="166"/>
      <c r="Q660" s="167" t="s">
        <v>2909</v>
      </c>
      <c r="R660" s="167"/>
      <c r="S660" s="167" t="s">
        <v>2720</v>
      </c>
      <c r="T660" s="167" t="s">
        <v>2720</v>
      </c>
      <c r="U660" s="167" t="s">
        <v>2723</v>
      </c>
      <c r="V660" s="173">
        <v>0.66700000000000004</v>
      </c>
      <c r="W660" s="154" t="s">
        <v>3175</v>
      </c>
      <c r="X660" s="174" t="s">
        <v>3168</v>
      </c>
    </row>
    <row r="661" spans="1:24" s="3" customFormat="1" ht="15.6" x14ac:dyDescent="0.3">
      <c r="A661" s="144" t="s">
        <v>1112</v>
      </c>
      <c r="B661" s="163" t="s">
        <v>3166</v>
      </c>
      <c r="C661" s="172" t="s">
        <v>2379</v>
      </c>
      <c r="D661" s="147" t="s">
        <v>2619</v>
      </c>
      <c r="E661" s="148" t="s">
        <v>68</v>
      </c>
      <c r="G661" s="149">
        <v>1</v>
      </c>
      <c r="H661" s="149"/>
      <c r="I661" s="149"/>
      <c r="J661" s="149" t="s">
        <v>2599</v>
      </c>
      <c r="K661" s="149">
        <v>6</v>
      </c>
      <c r="L661" s="149"/>
      <c r="M661" s="149">
        <v>1</v>
      </c>
      <c r="N661" s="149"/>
      <c r="O661" s="166"/>
      <c r="P661" s="166"/>
      <c r="Q661" s="167" t="s">
        <v>3120</v>
      </c>
      <c r="R661" s="167" t="s">
        <v>2728</v>
      </c>
      <c r="S661" s="167" t="s">
        <v>2717</v>
      </c>
      <c r="T661" s="167" t="s">
        <v>2739</v>
      </c>
      <c r="U661" s="167"/>
      <c r="V661" s="173">
        <v>0.375</v>
      </c>
      <c r="W661" s="154" t="s">
        <v>3175</v>
      </c>
      <c r="X661" s="174" t="s">
        <v>3168</v>
      </c>
    </row>
    <row r="662" spans="1:24" s="3" customFormat="1" ht="15.6" x14ac:dyDescent="0.3">
      <c r="A662" s="144" t="s">
        <v>1215</v>
      </c>
      <c r="B662" s="163" t="s">
        <v>3166</v>
      </c>
      <c r="C662" s="172" t="s">
        <v>2379</v>
      </c>
      <c r="D662" s="147" t="s">
        <v>2619</v>
      </c>
      <c r="E662" s="148" t="s">
        <v>3152</v>
      </c>
      <c r="G662" s="149">
        <v>1</v>
      </c>
      <c r="H662" s="149"/>
      <c r="I662" s="149"/>
      <c r="J662" s="149" t="s">
        <v>2607</v>
      </c>
      <c r="K662" s="149">
        <v>7</v>
      </c>
      <c r="L662" s="149"/>
      <c r="M662" s="149">
        <v>1</v>
      </c>
      <c r="N662" s="149"/>
      <c r="O662" s="166"/>
      <c r="P662" s="166">
        <v>1</v>
      </c>
      <c r="Q662" s="167" t="s">
        <v>2723</v>
      </c>
      <c r="R662" s="167" t="s">
        <v>2723</v>
      </c>
      <c r="S662" s="167"/>
      <c r="T662" s="167"/>
      <c r="U662" s="167"/>
      <c r="V662" s="173">
        <v>1</v>
      </c>
      <c r="W662" s="154" t="s">
        <v>3175</v>
      </c>
      <c r="X662" s="174" t="s">
        <v>3168</v>
      </c>
    </row>
    <row r="663" spans="1:24" s="3" customFormat="1" ht="15.6" x14ac:dyDescent="0.3">
      <c r="A663" s="144" t="s">
        <v>3164</v>
      </c>
      <c r="B663" s="163" t="s">
        <v>3166</v>
      </c>
      <c r="C663" s="172" t="s">
        <v>2379</v>
      </c>
      <c r="D663" s="147" t="s">
        <v>2619</v>
      </c>
      <c r="E663" s="148" t="s">
        <v>66</v>
      </c>
      <c r="G663" s="149">
        <v>1</v>
      </c>
      <c r="H663" s="149"/>
      <c r="I663" s="149"/>
      <c r="J663" s="149" t="s">
        <v>2583</v>
      </c>
      <c r="K663" s="149">
        <v>8</v>
      </c>
      <c r="L663" s="149"/>
      <c r="M663" s="149">
        <v>1</v>
      </c>
      <c r="N663" s="149"/>
      <c r="O663" s="166"/>
      <c r="P663" s="166"/>
      <c r="Q663" s="167" t="s">
        <v>2739</v>
      </c>
      <c r="R663" s="167"/>
      <c r="S663" s="167" t="s">
        <v>2739</v>
      </c>
      <c r="T663" s="167"/>
      <c r="U663" s="167"/>
      <c r="V663" s="173">
        <v>0.33300000000000002</v>
      </c>
      <c r="W663" s="154" t="s">
        <v>3175</v>
      </c>
      <c r="X663" s="174" t="s">
        <v>3168</v>
      </c>
    </row>
    <row r="664" spans="1:24" s="3" customFormat="1" ht="15.6" x14ac:dyDescent="0.3">
      <c r="A664" s="144" t="s">
        <v>1108</v>
      </c>
      <c r="B664" s="163" t="s">
        <v>3166</v>
      </c>
      <c r="C664" s="172" t="s">
        <v>2379</v>
      </c>
      <c r="D664" s="147" t="s">
        <v>2619</v>
      </c>
      <c r="E664" s="148" t="s">
        <v>3027</v>
      </c>
      <c r="G664" s="149">
        <v>1</v>
      </c>
      <c r="H664" s="149"/>
      <c r="I664" s="149"/>
      <c r="J664" s="149" t="s">
        <v>2614</v>
      </c>
      <c r="K664" s="149">
        <v>9</v>
      </c>
      <c r="L664" s="149" t="s">
        <v>2647</v>
      </c>
      <c r="M664" s="149">
        <v>1</v>
      </c>
      <c r="N664" s="149"/>
      <c r="O664" s="166">
        <v>1</v>
      </c>
      <c r="P664" s="166">
        <v>2</v>
      </c>
      <c r="Q664" s="167" t="s">
        <v>2760</v>
      </c>
      <c r="R664" s="167" t="s">
        <v>2712</v>
      </c>
      <c r="S664" s="167" t="s">
        <v>2739</v>
      </c>
      <c r="T664" s="167" t="s">
        <v>2723</v>
      </c>
      <c r="U664" s="167" t="s">
        <v>2712</v>
      </c>
      <c r="V664" s="173">
        <v>0.71399999999999997</v>
      </c>
      <c r="W664" s="154" t="s">
        <v>3175</v>
      </c>
      <c r="X664" s="174" t="s">
        <v>3168</v>
      </c>
    </row>
    <row r="665" spans="1:24" s="3" customFormat="1" ht="15.6" x14ac:dyDescent="0.3">
      <c r="A665" s="144" t="s">
        <v>1211</v>
      </c>
      <c r="B665" s="163" t="s">
        <v>3166</v>
      </c>
      <c r="C665" s="172" t="s">
        <v>2379</v>
      </c>
      <c r="D665" s="147" t="s">
        <v>2619</v>
      </c>
      <c r="E665" s="148" t="s">
        <v>3152</v>
      </c>
      <c r="G665" s="149">
        <v>1</v>
      </c>
      <c r="H665" s="149"/>
      <c r="I665" s="149"/>
      <c r="J665" s="149"/>
      <c r="K665" s="149" t="s">
        <v>2905</v>
      </c>
      <c r="L665" s="149"/>
      <c r="M665" s="149">
        <v>1</v>
      </c>
      <c r="N665" s="149"/>
      <c r="O665" s="166">
        <v>1</v>
      </c>
      <c r="P665" s="166"/>
      <c r="Q665" s="167" t="s">
        <v>2942</v>
      </c>
      <c r="R665" s="167"/>
      <c r="S665" s="167" t="s">
        <v>2720</v>
      </c>
      <c r="T665" s="167" t="s">
        <v>2720</v>
      </c>
      <c r="U665" s="167" t="s">
        <v>2933</v>
      </c>
      <c r="V665" s="173">
        <v>0.33300000000000002</v>
      </c>
      <c r="W665" s="154" t="s">
        <v>3175</v>
      </c>
      <c r="X665" s="174" t="s">
        <v>3168</v>
      </c>
    </row>
    <row r="666" spans="1:24" s="3" customFormat="1" ht="15.6" x14ac:dyDescent="0.3">
      <c r="A666" s="144" t="s">
        <v>1138</v>
      </c>
      <c r="B666" s="163" t="s">
        <v>3166</v>
      </c>
      <c r="C666" s="172" t="s">
        <v>2379</v>
      </c>
      <c r="D666" s="147" t="s">
        <v>2619</v>
      </c>
      <c r="E666" s="148" t="s">
        <v>68</v>
      </c>
      <c r="G666" s="149">
        <v>1</v>
      </c>
      <c r="H666" s="149"/>
      <c r="I666" s="149"/>
      <c r="J666" s="149"/>
      <c r="K666" s="149" t="s">
        <v>2905</v>
      </c>
      <c r="L666" s="149"/>
      <c r="M666" s="149">
        <v>1</v>
      </c>
      <c r="N666" s="149"/>
      <c r="O666" s="166"/>
      <c r="P666" s="166"/>
      <c r="Q666" s="167" t="s">
        <v>2741</v>
      </c>
      <c r="R666" s="167" t="s">
        <v>2717</v>
      </c>
      <c r="S666" s="167" t="s">
        <v>2717</v>
      </c>
      <c r="T666" s="167"/>
      <c r="U666" s="167" t="s">
        <v>2717</v>
      </c>
      <c r="V666" s="173">
        <v>0</v>
      </c>
      <c r="W666" s="154" t="s">
        <v>3175</v>
      </c>
      <c r="X666" s="174" t="s">
        <v>3168</v>
      </c>
    </row>
    <row r="667" spans="1:24" s="3" customFormat="1" ht="15.6" x14ac:dyDescent="0.3">
      <c r="A667" s="144" t="s">
        <v>1135</v>
      </c>
      <c r="B667" s="163" t="s">
        <v>3166</v>
      </c>
      <c r="C667" s="172" t="s">
        <v>2379</v>
      </c>
      <c r="D667" s="147" t="s">
        <v>2619</v>
      </c>
      <c r="E667" s="148" t="s">
        <v>2919</v>
      </c>
      <c r="G667" s="149">
        <v>1</v>
      </c>
      <c r="H667" s="149"/>
      <c r="I667" s="149"/>
      <c r="J667" s="149"/>
      <c r="K667" s="149" t="s">
        <v>2905</v>
      </c>
      <c r="L667" s="149"/>
      <c r="M667" s="149">
        <v>1</v>
      </c>
      <c r="N667" s="149"/>
      <c r="O667" s="166"/>
      <c r="P667" s="166">
        <v>1</v>
      </c>
      <c r="Q667" s="167" t="s">
        <v>2720</v>
      </c>
      <c r="R667" s="167" t="s">
        <v>2712</v>
      </c>
      <c r="S667" s="167"/>
      <c r="T667" s="167"/>
      <c r="U667" s="167" t="s">
        <v>2717</v>
      </c>
      <c r="V667" s="173">
        <v>0.5</v>
      </c>
      <c r="W667" s="154" t="s">
        <v>3175</v>
      </c>
      <c r="X667" s="174" t="s">
        <v>3168</v>
      </c>
    </row>
    <row r="668" spans="1:24" s="3" customFormat="1" ht="15.6" x14ac:dyDescent="0.3">
      <c r="A668" s="134" t="s">
        <v>1137</v>
      </c>
      <c r="B668" s="155" t="s">
        <v>3176</v>
      </c>
      <c r="C668" s="156" t="s">
        <v>2387</v>
      </c>
      <c r="D668" s="137" t="s">
        <v>2591</v>
      </c>
      <c r="E668" s="138" t="s">
        <v>2630</v>
      </c>
      <c r="G668" s="139">
        <v>1</v>
      </c>
      <c r="H668" s="139"/>
      <c r="I668" s="139"/>
      <c r="J668" s="139" t="s">
        <v>2596</v>
      </c>
      <c r="K668" s="139">
        <v>1</v>
      </c>
      <c r="L668" s="139"/>
      <c r="M668" s="139">
        <v>1</v>
      </c>
      <c r="N668" s="139"/>
      <c r="O668" s="158">
        <v>1</v>
      </c>
      <c r="P668" s="158">
        <v>1</v>
      </c>
      <c r="Q668" s="160" t="s">
        <v>3130</v>
      </c>
      <c r="R668" s="160" t="s">
        <v>2789</v>
      </c>
      <c r="S668" s="160" t="s">
        <v>2727</v>
      </c>
      <c r="T668" s="160"/>
      <c r="U668" s="160" t="s">
        <v>2720</v>
      </c>
      <c r="V668" s="161">
        <v>0.66700000000000004</v>
      </c>
      <c r="W668" s="134" t="s">
        <v>3177</v>
      </c>
      <c r="X668" s="162" t="s">
        <v>3112</v>
      </c>
    </row>
    <row r="669" spans="1:24" s="3" customFormat="1" ht="15.6" x14ac:dyDescent="0.3">
      <c r="A669" s="134" t="s">
        <v>3165</v>
      </c>
      <c r="B669" s="155" t="s">
        <v>3176</v>
      </c>
      <c r="C669" s="156" t="s">
        <v>2387</v>
      </c>
      <c r="D669" s="137" t="s">
        <v>2591</v>
      </c>
      <c r="E669" s="138" t="s">
        <v>2995</v>
      </c>
      <c r="G669" s="139">
        <v>1</v>
      </c>
      <c r="H669" s="139"/>
      <c r="I669" s="139"/>
      <c r="J669" s="139" t="s">
        <v>2609</v>
      </c>
      <c r="K669" s="139">
        <v>2</v>
      </c>
      <c r="L669" s="139" t="s">
        <v>2647</v>
      </c>
      <c r="M669" s="139">
        <v>1</v>
      </c>
      <c r="N669" s="139"/>
      <c r="O669" s="158"/>
      <c r="P669" s="158">
        <v>3</v>
      </c>
      <c r="Q669" s="160" t="s">
        <v>2771</v>
      </c>
      <c r="R669" s="160" t="s">
        <v>2712</v>
      </c>
      <c r="S669" s="160" t="s">
        <v>2719</v>
      </c>
      <c r="T669" s="160"/>
      <c r="U669" s="160"/>
      <c r="V669" s="161">
        <v>0.77800000000000002</v>
      </c>
      <c r="W669" s="134" t="s">
        <v>3177</v>
      </c>
      <c r="X669" s="162" t="s">
        <v>3112</v>
      </c>
    </row>
    <row r="670" spans="1:24" s="3" customFormat="1" ht="15.6" x14ac:dyDescent="0.3">
      <c r="A670" s="134" t="s">
        <v>1252</v>
      </c>
      <c r="B670" s="155" t="s">
        <v>3176</v>
      </c>
      <c r="C670" s="156" t="s">
        <v>2387</v>
      </c>
      <c r="D670" s="137" t="s">
        <v>2591</v>
      </c>
      <c r="E670" s="138" t="s">
        <v>2957</v>
      </c>
      <c r="G670" s="139">
        <v>1</v>
      </c>
      <c r="H670" s="139"/>
      <c r="I670" s="139"/>
      <c r="J670" s="139" t="s">
        <v>2599</v>
      </c>
      <c r="K670" s="139">
        <v>3</v>
      </c>
      <c r="L670" s="139" t="s">
        <v>2781</v>
      </c>
      <c r="M670" s="139">
        <v>1</v>
      </c>
      <c r="N670" s="139"/>
      <c r="O670" s="158">
        <v>2</v>
      </c>
      <c r="P670" s="158"/>
      <c r="Q670" s="160" t="s">
        <v>2772</v>
      </c>
      <c r="R670" s="160" t="s">
        <v>2712</v>
      </c>
      <c r="S670" s="160" t="s">
        <v>2724</v>
      </c>
      <c r="T670" s="160" t="s">
        <v>2715</v>
      </c>
      <c r="U670" s="160" t="s">
        <v>2723</v>
      </c>
      <c r="V670" s="161">
        <v>0.72699999999999998</v>
      </c>
      <c r="W670" s="134" t="s">
        <v>3177</v>
      </c>
      <c r="X670" s="162" t="s">
        <v>3112</v>
      </c>
    </row>
    <row r="671" spans="1:24" s="3" customFormat="1" ht="15.6" x14ac:dyDescent="0.3">
      <c r="A671" s="134" t="s">
        <v>1211</v>
      </c>
      <c r="B671" s="155" t="s">
        <v>3176</v>
      </c>
      <c r="C671" s="156" t="s">
        <v>2387</v>
      </c>
      <c r="D671" s="137" t="s">
        <v>2591</v>
      </c>
      <c r="E671" s="138" t="s">
        <v>2613</v>
      </c>
      <c r="G671" s="139">
        <v>1</v>
      </c>
      <c r="H671" s="139"/>
      <c r="I671" s="139"/>
      <c r="J671" s="139" t="s">
        <v>2611</v>
      </c>
      <c r="K671" s="139">
        <v>4</v>
      </c>
      <c r="L671" s="139"/>
      <c r="M671" s="139">
        <v>1</v>
      </c>
      <c r="N671" s="139"/>
      <c r="O671" s="158"/>
      <c r="P671" s="158">
        <v>2</v>
      </c>
      <c r="Q671" s="160" t="s">
        <v>3178</v>
      </c>
      <c r="R671" s="160" t="s">
        <v>2712</v>
      </c>
      <c r="S671" s="160" t="s">
        <v>2723</v>
      </c>
      <c r="T671" s="160" t="s">
        <v>2715</v>
      </c>
      <c r="U671" s="160" t="s">
        <v>3117</v>
      </c>
      <c r="V671" s="161">
        <v>0.46200000000000002</v>
      </c>
      <c r="W671" s="134" t="s">
        <v>3177</v>
      </c>
      <c r="X671" s="162" t="s">
        <v>3112</v>
      </c>
    </row>
    <row r="672" spans="1:24" s="3" customFormat="1" ht="15.6" x14ac:dyDescent="0.3">
      <c r="A672" s="134" t="s">
        <v>3149</v>
      </c>
      <c r="B672" s="155" t="s">
        <v>3176</v>
      </c>
      <c r="C672" s="156" t="s">
        <v>2387</v>
      </c>
      <c r="D672" s="137" t="s">
        <v>2591</v>
      </c>
      <c r="E672" s="138" t="s">
        <v>2995</v>
      </c>
      <c r="G672" s="139">
        <v>1</v>
      </c>
      <c r="H672" s="139"/>
      <c r="I672" s="139"/>
      <c r="J672" s="139" t="s">
        <v>2607</v>
      </c>
      <c r="K672" s="139">
        <v>5</v>
      </c>
      <c r="L672" s="139"/>
      <c r="M672" s="139">
        <v>1</v>
      </c>
      <c r="N672" s="139"/>
      <c r="O672" s="158">
        <v>2</v>
      </c>
      <c r="P672" s="158">
        <v>2</v>
      </c>
      <c r="Q672" s="160" t="s">
        <v>3085</v>
      </c>
      <c r="R672" s="160"/>
      <c r="S672" s="160" t="s">
        <v>2723</v>
      </c>
      <c r="T672" s="160" t="s">
        <v>2720</v>
      </c>
      <c r="U672" s="160" t="s">
        <v>2764</v>
      </c>
      <c r="V672" s="161">
        <v>0.55600000000000005</v>
      </c>
      <c r="W672" s="134" t="s">
        <v>3177</v>
      </c>
      <c r="X672" s="162" t="s">
        <v>3112</v>
      </c>
    </row>
    <row r="673" spans="1:24" s="3" customFormat="1" ht="15.6" x14ac:dyDescent="0.3">
      <c r="A673" s="134" t="s">
        <v>1256</v>
      </c>
      <c r="B673" s="155" t="s">
        <v>3176</v>
      </c>
      <c r="C673" s="156" t="s">
        <v>2387</v>
      </c>
      <c r="D673" s="137" t="s">
        <v>2591</v>
      </c>
      <c r="E673" s="138" t="s">
        <v>2957</v>
      </c>
      <c r="G673" s="139">
        <v>1</v>
      </c>
      <c r="H673" s="139"/>
      <c r="I673" s="139"/>
      <c r="J673" s="139" t="s">
        <v>2604</v>
      </c>
      <c r="K673" s="139">
        <v>5</v>
      </c>
      <c r="L673" s="139"/>
      <c r="M673" s="139">
        <v>1</v>
      </c>
      <c r="N673" s="139"/>
      <c r="O673" s="158">
        <v>1</v>
      </c>
      <c r="P673" s="158">
        <v>3</v>
      </c>
      <c r="Q673" s="160" t="s">
        <v>2909</v>
      </c>
      <c r="R673" s="160" t="s">
        <v>2723</v>
      </c>
      <c r="S673" s="160"/>
      <c r="T673" s="160" t="s">
        <v>2720</v>
      </c>
      <c r="U673" s="160" t="s">
        <v>2720</v>
      </c>
      <c r="V673" s="161">
        <v>0.66700000000000004</v>
      </c>
      <c r="W673" s="134" t="s">
        <v>3177</v>
      </c>
      <c r="X673" s="162" t="s">
        <v>3112</v>
      </c>
    </row>
    <row r="674" spans="1:24" s="3" customFormat="1" ht="15.6" x14ac:dyDescent="0.3">
      <c r="A674" s="134" t="s">
        <v>1219</v>
      </c>
      <c r="B674" s="155" t="s">
        <v>3176</v>
      </c>
      <c r="C674" s="156" t="s">
        <v>2387</v>
      </c>
      <c r="D674" s="137" t="s">
        <v>2591</v>
      </c>
      <c r="E674" s="138" t="s">
        <v>2957</v>
      </c>
      <c r="G674" s="139">
        <v>1</v>
      </c>
      <c r="H674" s="139"/>
      <c r="I674" s="139"/>
      <c r="J674" s="139" t="s">
        <v>2583</v>
      </c>
      <c r="K674" s="139">
        <v>7</v>
      </c>
      <c r="L674" s="139"/>
      <c r="M674" s="139">
        <v>1</v>
      </c>
      <c r="N674" s="139"/>
      <c r="O674" s="158">
        <v>2</v>
      </c>
      <c r="P674" s="158">
        <v>2</v>
      </c>
      <c r="Q674" s="160" t="s">
        <v>2789</v>
      </c>
      <c r="R674" s="160" t="s">
        <v>2717</v>
      </c>
      <c r="S674" s="160" t="s">
        <v>2712</v>
      </c>
      <c r="T674" s="160" t="s">
        <v>2757</v>
      </c>
      <c r="U674" s="160" t="s">
        <v>2723</v>
      </c>
      <c r="V674" s="161">
        <v>0.875</v>
      </c>
      <c r="W674" s="134" t="s">
        <v>3177</v>
      </c>
      <c r="X674" s="162" t="s">
        <v>3112</v>
      </c>
    </row>
    <row r="675" spans="1:24" s="3" customFormat="1" ht="15.6" x14ac:dyDescent="0.3">
      <c r="A675" s="134" t="s">
        <v>1255</v>
      </c>
      <c r="B675" s="155" t="s">
        <v>3176</v>
      </c>
      <c r="C675" s="156" t="s">
        <v>2387</v>
      </c>
      <c r="D675" s="137" t="s">
        <v>2591</v>
      </c>
      <c r="E675" s="138" t="s">
        <v>2957</v>
      </c>
      <c r="G675" s="139">
        <v>1</v>
      </c>
      <c r="H675" s="139"/>
      <c r="I675" s="139"/>
      <c r="J675" s="139" t="s">
        <v>2614</v>
      </c>
      <c r="K675" s="139">
        <v>8</v>
      </c>
      <c r="L675" s="139" t="s">
        <v>2641</v>
      </c>
      <c r="M675" s="139">
        <v>1</v>
      </c>
      <c r="N675" s="139">
        <v>1</v>
      </c>
      <c r="O675" s="158">
        <v>4</v>
      </c>
      <c r="P675" s="158">
        <v>1</v>
      </c>
      <c r="Q675" s="160" t="s">
        <v>2982</v>
      </c>
      <c r="R675" s="160" t="s">
        <v>2717</v>
      </c>
      <c r="S675" s="160" t="s">
        <v>2712</v>
      </c>
      <c r="T675" s="160" t="s">
        <v>2720</v>
      </c>
      <c r="U675" s="160" t="s">
        <v>2760</v>
      </c>
      <c r="V675" s="161">
        <v>0.63600000000000001</v>
      </c>
      <c r="W675" s="134" t="s">
        <v>3177</v>
      </c>
      <c r="X675" s="162" t="s">
        <v>3112</v>
      </c>
    </row>
    <row r="676" spans="1:24" s="3" customFormat="1" ht="15.6" x14ac:dyDescent="0.3">
      <c r="A676" s="134" t="s">
        <v>3170</v>
      </c>
      <c r="B676" s="155" t="s">
        <v>3176</v>
      </c>
      <c r="C676" s="156" t="s">
        <v>2387</v>
      </c>
      <c r="D676" s="137" t="s">
        <v>2591</v>
      </c>
      <c r="E676" s="138" t="s">
        <v>3171</v>
      </c>
      <c r="G676" s="139">
        <v>1</v>
      </c>
      <c r="H676" s="139"/>
      <c r="I676" s="139"/>
      <c r="J676" s="139" t="s">
        <v>2601</v>
      </c>
      <c r="K676" s="139">
        <v>9</v>
      </c>
      <c r="L676" s="139"/>
      <c r="M676" s="139">
        <v>1</v>
      </c>
      <c r="N676" s="139"/>
      <c r="O676" s="158">
        <v>2</v>
      </c>
      <c r="P676" s="158">
        <v>1</v>
      </c>
      <c r="Q676" s="160" t="s">
        <v>2787</v>
      </c>
      <c r="R676" s="160" t="s">
        <v>2720</v>
      </c>
      <c r="S676" s="160" t="s">
        <v>2712</v>
      </c>
      <c r="T676" s="160" t="s">
        <v>2723</v>
      </c>
      <c r="U676" s="160" t="s">
        <v>2723</v>
      </c>
      <c r="V676" s="161">
        <v>0.85699999999999998</v>
      </c>
      <c r="W676" s="134" t="s">
        <v>3177</v>
      </c>
      <c r="X676" s="162" t="s">
        <v>3112</v>
      </c>
    </row>
    <row r="677" spans="1:24" s="3" customFormat="1" ht="15.6" x14ac:dyDescent="0.3">
      <c r="A677" s="134" t="s">
        <v>1251</v>
      </c>
      <c r="B677" s="155" t="s">
        <v>3176</v>
      </c>
      <c r="C677" s="156" t="s">
        <v>2387</v>
      </c>
      <c r="D677" s="137" t="s">
        <v>2591</v>
      </c>
      <c r="E677" s="138" t="s">
        <v>2630</v>
      </c>
      <c r="G677" s="139">
        <v>1</v>
      </c>
      <c r="H677" s="139"/>
      <c r="I677" s="139"/>
      <c r="J677" s="139"/>
      <c r="K677" s="139" t="s">
        <v>2905</v>
      </c>
      <c r="L677" s="139"/>
      <c r="M677" s="139">
        <v>1</v>
      </c>
      <c r="N677" s="139"/>
      <c r="O677" s="158">
        <v>3</v>
      </c>
      <c r="P677" s="158">
        <v>1</v>
      </c>
      <c r="Q677" s="160" t="s">
        <v>3179</v>
      </c>
      <c r="R677" s="160" t="s">
        <v>2728</v>
      </c>
      <c r="S677" s="160" t="s">
        <v>2712</v>
      </c>
      <c r="T677" s="160" t="s">
        <v>2727</v>
      </c>
      <c r="U677" s="160" t="s">
        <v>2715</v>
      </c>
      <c r="V677" s="161">
        <v>0.5</v>
      </c>
      <c r="W677" s="134" t="s">
        <v>3177</v>
      </c>
      <c r="X677" s="162" t="s">
        <v>3112</v>
      </c>
    </row>
    <row r="678" spans="1:24" s="3" customFormat="1" ht="15.6" x14ac:dyDescent="0.3">
      <c r="A678" s="134" t="s">
        <v>3141</v>
      </c>
      <c r="B678" s="155" t="s">
        <v>3176</v>
      </c>
      <c r="C678" s="156" t="s">
        <v>2387</v>
      </c>
      <c r="D678" s="137" t="s">
        <v>2591</v>
      </c>
      <c r="E678" s="138" t="s">
        <v>3171</v>
      </c>
      <c r="G678" s="139">
        <v>1</v>
      </c>
      <c r="H678" s="139"/>
      <c r="I678" s="139"/>
      <c r="J678" s="139"/>
      <c r="K678" s="139" t="s">
        <v>2905</v>
      </c>
      <c r="L678" s="139"/>
      <c r="M678" s="139">
        <v>1</v>
      </c>
      <c r="N678" s="139"/>
      <c r="O678" s="158"/>
      <c r="P678" s="158">
        <v>2</v>
      </c>
      <c r="Q678" s="160" t="s">
        <v>3003</v>
      </c>
      <c r="R678" s="160" t="s">
        <v>2727</v>
      </c>
      <c r="S678" s="160" t="s">
        <v>2715</v>
      </c>
      <c r="T678" s="160" t="s">
        <v>2716</v>
      </c>
      <c r="U678" s="160"/>
      <c r="V678" s="161">
        <v>0.55600000000000005</v>
      </c>
      <c r="W678" s="134" t="s">
        <v>3177</v>
      </c>
      <c r="X678" s="162" t="s">
        <v>3112</v>
      </c>
    </row>
    <row r="679" spans="1:24" s="3" customFormat="1" ht="15.6" x14ac:dyDescent="0.3">
      <c r="A679" s="134" t="s">
        <v>3160</v>
      </c>
      <c r="B679" s="155" t="s">
        <v>3176</v>
      </c>
      <c r="C679" s="156" t="s">
        <v>2387</v>
      </c>
      <c r="D679" s="137" t="s">
        <v>2591</v>
      </c>
      <c r="E679" s="138" t="s">
        <v>3161</v>
      </c>
      <c r="G679" s="139">
        <v>1</v>
      </c>
      <c r="H679" s="139"/>
      <c r="I679" s="139"/>
      <c r="J679" s="139"/>
      <c r="K679" s="139" t="s">
        <v>2905</v>
      </c>
      <c r="L679" s="139"/>
      <c r="M679" s="139">
        <v>1</v>
      </c>
      <c r="N679" s="139"/>
      <c r="O679" s="158">
        <v>1</v>
      </c>
      <c r="P679" s="158">
        <v>2</v>
      </c>
      <c r="Q679" s="160" t="s">
        <v>2794</v>
      </c>
      <c r="R679" s="160" t="s">
        <v>2723</v>
      </c>
      <c r="S679" s="160"/>
      <c r="T679" s="160" t="s">
        <v>2711</v>
      </c>
      <c r="U679" s="160" t="s">
        <v>2712</v>
      </c>
      <c r="V679" s="161">
        <v>1</v>
      </c>
      <c r="W679" s="134" t="s">
        <v>3177</v>
      </c>
      <c r="X679" s="162" t="s">
        <v>3112</v>
      </c>
    </row>
    <row r="680" spans="1:24" s="3" customFormat="1" ht="15.6" x14ac:dyDescent="0.3">
      <c r="A680" s="144" t="s">
        <v>1127</v>
      </c>
      <c r="B680" s="163" t="s">
        <v>3176</v>
      </c>
      <c r="C680" s="172" t="s">
        <v>2387</v>
      </c>
      <c r="D680" s="147" t="s">
        <v>2619</v>
      </c>
      <c r="E680" s="148" t="s">
        <v>66</v>
      </c>
      <c r="G680" s="149"/>
      <c r="H680" s="149"/>
      <c r="I680" s="149">
        <v>1</v>
      </c>
      <c r="J680" s="149" t="s">
        <v>2609</v>
      </c>
      <c r="K680" s="149">
        <v>1</v>
      </c>
      <c r="L680" s="149"/>
      <c r="M680" s="149">
        <v>1</v>
      </c>
      <c r="N680" s="149"/>
      <c r="O680" s="166"/>
      <c r="P680" s="166"/>
      <c r="Q680" s="167" t="s">
        <v>3151</v>
      </c>
      <c r="R680" s="167" t="s">
        <v>2997</v>
      </c>
      <c r="S680" s="167" t="s">
        <v>2716</v>
      </c>
      <c r="T680" s="167" t="s">
        <v>2727</v>
      </c>
      <c r="U680" s="167"/>
      <c r="V680" s="173">
        <v>0.3</v>
      </c>
      <c r="W680" s="154" t="s">
        <v>2441</v>
      </c>
      <c r="X680" s="174" t="s">
        <v>3112</v>
      </c>
    </row>
    <row r="681" spans="1:24" s="3" customFormat="1" ht="15.6" x14ac:dyDescent="0.3">
      <c r="A681" s="144" t="s">
        <v>1215</v>
      </c>
      <c r="B681" s="163" t="s">
        <v>3176</v>
      </c>
      <c r="C681" s="172" t="s">
        <v>2387</v>
      </c>
      <c r="D681" s="169" t="s">
        <v>2619</v>
      </c>
      <c r="E681" s="179" t="s">
        <v>3152</v>
      </c>
      <c r="G681" s="165"/>
      <c r="H681" s="166"/>
      <c r="I681" s="166">
        <v>1</v>
      </c>
      <c r="J681" s="164" t="s">
        <v>2604</v>
      </c>
      <c r="K681" s="164">
        <v>2</v>
      </c>
      <c r="L681" s="151" t="s">
        <v>2641</v>
      </c>
      <c r="M681" s="164">
        <v>1</v>
      </c>
      <c r="N681" s="165"/>
      <c r="O681" s="166"/>
      <c r="P681" s="166">
        <v>1</v>
      </c>
      <c r="Q681" s="167" t="s">
        <v>2771</v>
      </c>
      <c r="R681" s="167" t="s">
        <v>2794</v>
      </c>
      <c r="S681" s="167"/>
      <c r="T681" s="167" t="s">
        <v>2739</v>
      </c>
      <c r="U681" s="167"/>
      <c r="V681" s="173">
        <v>0.77800000000000002</v>
      </c>
      <c r="W681" s="154" t="s">
        <v>2441</v>
      </c>
      <c r="X681" s="174" t="s">
        <v>3112</v>
      </c>
    </row>
    <row r="682" spans="1:24" s="3" customFormat="1" ht="15.6" x14ac:dyDescent="0.3">
      <c r="A682" s="144" t="s">
        <v>1270</v>
      </c>
      <c r="B682" s="163" t="s">
        <v>3176</v>
      </c>
      <c r="C682" s="172" t="s">
        <v>2387</v>
      </c>
      <c r="D682" s="147" t="s">
        <v>2619</v>
      </c>
      <c r="E682" s="148" t="s">
        <v>66</v>
      </c>
      <c r="G682" s="149"/>
      <c r="H682" s="149"/>
      <c r="I682" s="149">
        <v>1</v>
      </c>
      <c r="J682" s="149" t="s">
        <v>2607</v>
      </c>
      <c r="K682" s="149">
        <v>3</v>
      </c>
      <c r="L682" s="149"/>
      <c r="M682" s="149">
        <v>1</v>
      </c>
      <c r="N682" s="149"/>
      <c r="O682" s="166"/>
      <c r="P682" s="166">
        <v>1</v>
      </c>
      <c r="Q682" s="167" t="s">
        <v>2942</v>
      </c>
      <c r="R682" s="167" t="s">
        <v>2741</v>
      </c>
      <c r="S682" s="167" t="s">
        <v>2764</v>
      </c>
      <c r="T682" s="167" t="s">
        <v>2712</v>
      </c>
      <c r="U682" s="167"/>
      <c r="V682" s="173">
        <v>0.33300000000000002</v>
      </c>
      <c r="W682" s="154" t="s">
        <v>2441</v>
      </c>
      <c r="X682" s="174" t="s">
        <v>3112</v>
      </c>
    </row>
    <row r="683" spans="1:24" s="3" customFormat="1" ht="15.6" x14ac:dyDescent="0.3">
      <c r="A683" s="144" t="s">
        <v>1260</v>
      </c>
      <c r="B683" s="163" t="s">
        <v>3176</v>
      </c>
      <c r="C683" s="172" t="s">
        <v>2387</v>
      </c>
      <c r="D683" s="147" t="s">
        <v>2619</v>
      </c>
      <c r="E683" s="148" t="s">
        <v>66</v>
      </c>
      <c r="G683" s="149"/>
      <c r="H683" s="149"/>
      <c r="I683" s="149">
        <v>1</v>
      </c>
      <c r="J683" s="149" t="s">
        <v>2596</v>
      </c>
      <c r="K683" s="149">
        <v>7</v>
      </c>
      <c r="L683" s="149"/>
      <c r="M683" s="149">
        <v>1</v>
      </c>
      <c r="N683" s="149"/>
      <c r="O683" s="166"/>
      <c r="P683" s="166">
        <v>2</v>
      </c>
      <c r="Q683" s="167" t="s">
        <v>2774</v>
      </c>
      <c r="R683" s="167" t="s">
        <v>2712</v>
      </c>
      <c r="S683" s="167" t="s">
        <v>2724</v>
      </c>
      <c r="T683" s="167" t="s">
        <v>2712</v>
      </c>
      <c r="U683" s="167" t="s">
        <v>2727</v>
      </c>
      <c r="V683" s="173">
        <v>0.57099999999999995</v>
      </c>
      <c r="W683" s="154" t="s">
        <v>2441</v>
      </c>
      <c r="X683" s="174" t="s">
        <v>3112</v>
      </c>
    </row>
    <row r="684" spans="1:24" s="3" customFormat="1" ht="15.6" x14ac:dyDescent="0.3">
      <c r="A684" s="144" t="s">
        <v>1108</v>
      </c>
      <c r="B684" s="163" t="s">
        <v>3176</v>
      </c>
      <c r="C684" s="172" t="s">
        <v>2387</v>
      </c>
      <c r="D684" s="147" t="s">
        <v>2619</v>
      </c>
      <c r="E684" s="148" t="s">
        <v>3027</v>
      </c>
      <c r="G684" s="149"/>
      <c r="H684" s="149"/>
      <c r="I684" s="149">
        <v>1</v>
      </c>
      <c r="J684" s="149" t="s">
        <v>2614</v>
      </c>
      <c r="K684" s="149">
        <v>4</v>
      </c>
      <c r="L684" s="149"/>
      <c r="M684" s="149">
        <v>1</v>
      </c>
      <c r="N684" s="149"/>
      <c r="O684" s="166">
        <v>3</v>
      </c>
      <c r="P684" s="166">
        <v>1</v>
      </c>
      <c r="Q684" s="167" t="s">
        <v>3180</v>
      </c>
      <c r="R684" s="167"/>
      <c r="S684" s="167" t="s">
        <v>2717</v>
      </c>
      <c r="T684" s="167" t="s">
        <v>2728</v>
      </c>
      <c r="U684" s="167" t="s">
        <v>2715</v>
      </c>
      <c r="V684" s="173">
        <v>0.5</v>
      </c>
      <c r="W684" s="154" t="s">
        <v>2441</v>
      </c>
      <c r="X684" s="174" t="s">
        <v>3112</v>
      </c>
    </row>
    <row r="685" spans="1:24" s="3" customFormat="1" ht="15.6" x14ac:dyDescent="0.3">
      <c r="A685" s="144" t="s">
        <v>1212</v>
      </c>
      <c r="B685" s="163" t="s">
        <v>3176</v>
      </c>
      <c r="C685" s="172" t="s">
        <v>2387</v>
      </c>
      <c r="D685" s="147" t="s">
        <v>2619</v>
      </c>
      <c r="E685" s="148" t="s">
        <v>3152</v>
      </c>
      <c r="G685" s="149"/>
      <c r="H685" s="149"/>
      <c r="I685" s="149">
        <v>1</v>
      </c>
      <c r="J685" s="149" t="s">
        <v>2583</v>
      </c>
      <c r="K685" s="149">
        <v>5</v>
      </c>
      <c r="L685" s="149" t="s">
        <v>2647</v>
      </c>
      <c r="M685" s="149">
        <v>1</v>
      </c>
      <c r="N685" s="149"/>
      <c r="O685" s="166">
        <v>1</v>
      </c>
      <c r="P685" s="166"/>
      <c r="Q685" s="167" t="s">
        <v>2769</v>
      </c>
      <c r="R685" s="167"/>
      <c r="S685" s="167" t="s">
        <v>2716</v>
      </c>
      <c r="T685" s="167" t="s">
        <v>2723</v>
      </c>
      <c r="U685" s="167" t="s">
        <v>2739</v>
      </c>
      <c r="V685" s="173">
        <v>0.66700000000000004</v>
      </c>
      <c r="W685" s="154" t="s">
        <v>2441</v>
      </c>
      <c r="X685" s="174" t="s">
        <v>3112</v>
      </c>
    </row>
    <row r="686" spans="1:24" s="3" customFormat="1" ht="15.6" x14ac:dyDescent="0.3">
      <c r="A686" s="144" t="s">
        <v>1125</v>
      </c>
      <c r="B686" s="163" t="s">
        <v>3176</v>
      </c>
      <c r="C686" s="172" t="s">
        <v>2387</v>
      </c>
      <c r="D686" s="147" t="s">
        <v>2619</v>
      </c>
      <c r="E686" s="148" t="s">
        <v>3084</v>
      </c>
      <c r="G686" s="149"/>
      <c r="H686" s="149"/>
      <c r="I686" s="149">
        <v>1</v>
      </c>
      <c r="J686" s="149" t="s">
        <v>2611</v>
      </c>
      <c r="K686" s="149">
        <v>6</v>
      </c>
      <c r="L686" s="149"/>
      <c r="M686" s="149">
        <v>1</v>
      </c>
      <c r="N686" s="149"/>
      <c r="O686" s="166"/>
      <c r="P686" s="166"/>
      <c r="Q686" s="167" t="s">
        <v>2750</v>
      </c>
      <c r="R686" s="167" t="s">
        <v>2724</v>
      </c>
      <c r="S686" s="167" t="s">
        <v>2712</v>
      </c>
      <c r="T686" s="167" t="s">
        <v>2712</v>
      </c>
      <c r="U686" s="167"/>
      <c r="V686" s="173">
        <v>0.8</v>
      </c>
      <c r="W686" s="154" t="s">
        <v>2441</v>
      </c>
      <c r="X686" s="174" t="s">
        <v>3112</v>
      </c>
    </row>
    <row r="687" spans="1:24" s="3" customFormat="1" ht="15.6" x14ac:dyDescent="0.3">
      <c r="A687" s="144" t="s">
        <v>1131</v>
      </c>
      <c r="B687" s="163" t="s">
        <v>3176</v>
      </c>
      <c r="C687" s="172" t="s">
        <v>2387</v>
      </c>
      <c r="D687" s="147" t="s">
        <v>2619</v>
      </c>
      <c r="E687" s="148" t="s">
        <v>3084</v>
      </c>
      <c r="G687" s="149"/>
      <c r="H687" s="149"/>
      <c r="I687" s="149">
        <v>1</v>
      </c>
      <c r="J687" s="149" t="s">
        <v>2601</v>
      </c>
      <c r="K687" s="149">
        <v>8</v>
      </c>
      <c r="L687" s="149"/>
      <c r="M687" s="149">
        <v>1</v>
      </c>
      <c r="N687" s="149"/>
      <c r="O687" s="166"/>
      <c r="P687" s="166"/>
      <c r="Q687" s="167" t="s">
        <v>2782</v>
      </c>
      <c r="R687" s="167"/>
      <c r="S687" s="167" t="s">
        <v>2724</v>
      </c>
      <c r="T687" s="167" t="s">
        <v>2720</v>
      </c>
      <c r="U687" s="167" t="s">
        <v>2717</v>
      </c>
      <c r="V687" s="173">
        <v>0.5</v>
      </c>
      <c r="W687" s="154" t="s">
        <v>2441</v>
      </c>
      <c r="X687" s="174" t="s">
        <v>3112</v>
      </c>
    </row>
    <row r="688" spans="1:24" s="3" customFormat="1" ht="15.6" x14ac:dyDescent="0.3">
      <c r="A688" s="144" t="s">
        <v>1220</v>
      </c>
      <c r="B688" s="163" t="s">
        <v>3176</v>
      </c>
      <c r="C688" s="172" t="s">
        <v>2387</v>
      </c>
      <c r="D688" s="147" t="s">
        <v>2619</v>
      </c>
      <c r="E688" s="148" t="s">
        <v>3152</v>
      </c>
      <c r="G688" s="149"/>
      <c r="H688" s="149"/>
      <c r="I688" s="149">
        <v>1</v>
      </c>
      <c r="J688" s="149" t="s">
        <v>2599</v>
      </c>
      <c r="K688" s="149">
        <v>9</v>
      </c>
      <c r="L688" s="149"/>
      <c r="M688" s="149">
        <v>1</v>
      </c>
      <c r="N688" s="149"/>
      <c r="O688" s="166"/>
      <c r="P688" s="166"/>
      <c r="Q688" s="167" t="s">
        <v>2728</v>
      </c>
      <c r="R688" s="167" t="s">
        <v>2712</v>
      </c>
      <c r="S688" s="167" t="s">
        <v>2712</v>
      </c>
      <c r="T688" s="167" t="s">
        <v>2727</v>
      </c>
      <c r="U688" s="167"/>
      <c r="V688" s="173">
        <v>0.5</v>
      </c>
      <c r="W688" s="154" t="s">
        <v>2441</v>
      </c>
      <c r="X688" s="174" t="s">
        <v>3112</v>
      </c>
    </row>
    <row r="689" spans="1:24" s="3" customFormat="1" ht="15.6" x14ac:dyDescent="0.3">
      <c r="A689" s="144" t="s">
        <v>1347</v>
      </c>
      <c r="B689" s="163" t="s">
        <v>3176</v>
      </c>
      <c r="C689" s="172" t="s">
        <v>2387</v>
      </c>
      <c r="D689" s="147" t="s">
        <v>2619</v>
      </c>
      <c r="E689" s="148" t="s">
        <v>68</v>
      </c>
      <c r="G689" s="149"/>
      <c r="H689" s="149"/>
      <c r="I689" s="149">
        <v>1</v>
      </c>
      <c r="J689" s="149"/>
      <c r="K689" s="149" t="s">
        <v>2905</v>
      </c>
      <c r="L689" s="149"/>
      <c r="M689" s="149">
        <v>1</v>
      </c>
      <c r="N689" s="149"/>
      <c r="O689" s="166">
        <v>2</v>
      </c>
      <c r="P689" s="166"/>
      <c r="Q689" s="167" t="s">
        <v>2774</v>
      </c>
      <c r="R689" s="167" t="s">
        <v>2712</v>
      </c>
      <c r="S689" s="167" t="s">
        <v>2717</v>
      </c>
      <c r="T689" s="167" t="s">
        <v>2739</v>
      </c>
      <c r="U689" s="167" t="s">
        <v>2723</v>
      </c>
      <c r="V689" s="173">
        <v>0.57099999999999995</v>
      </c>
      <c r="W689" s="154" t="s">
        <v>2441</v>
      </c>
      <c r="X689" s="174" t="s">
        <v>3112</v>
      </c>
    </row>
    <row r="690" spans="1:24" s="3" customFormat="1" ht="15.6" x14ac:dyDescent="0.3">
      <c r="A690" s="144" t="s">
        <v>1303</v>
      </c>
      <c r="B690" s="163" t="s">
        <v>3176</v>
      </c>
      <c r="C690" s="172" t="s">
        <v>2387</v>
      </c>
      <c r="D690" s="147" t="s">
        <v>2619</v>
      </c>
      <c r="E690" s="148" t="s">
        <v>2620</v>
      </c>
      <c r="G690" s="149"/>
      <c r="H690" s="149"/>
      <c r="I690" s="149">
        <v>1</v>
      </c>
      <c r="J690" s="149"/>
      <c r="K690" s="149" t="s">
        <v>2905</v>
      </c>
      <c r="L690" s="149"/>
      <c r="M690" s="149">
        <v>1</v>
      </c>
      <c r="N690" s="149"/>
      <c r="O690" s="166">
        <v>1</v>
      </c>
      <c r="P690" s="166">
        <v>1</v>
      </c>
      <c r="Q690" s="167" t="s">
        <v>2733</v>
      </c>
      <c r="R690" s="167"/>
      <c r="S690" s="167" t="s">
        <v>2717</v>
      </c>
      <c r="T690" s="167"/>
      <c r="U690" s="167" t="s">
        <v>2739</v>
      </c>
      <c r="V690" s="173">
        <v>0.25</v>
      </c>
      <c r="W690" s="154" t="s">
        <v>2441</v>
      </c>
      <c r="X690" s="174" t="s">
        <v>3112</v>
      </c>
    </row>
    <row r="691" spans="1:24" s="3" customFormat="1" ht="15.6" x14ac:dyDescent="0.3">
      <c r="A691" s="144" t="s">
        <v>3181</v>
      </c>
      <c r="B691" s="163" t="s">
        <v>3176</v>
      </c>
      <c r="C691" s="172" t="s">
        <v>2387</v>
      </c>
      <c r="D691" s="147" t="s">
        <v>2619</v>
      </c>
      <c r="E691" s="148" t="s">
        <v>3182</v>
      </c>
      <c r="G691" s="149"/>
      <c r="H691" s="149"/>
      <c r="I691" s="149">
        <v>1</v>
      </c>
      <c r="J691" s="149"/>
      <c r="K691" s="149" t="s">
        <v>2905</v>
      </c>
      <c r="L691" s="149"/>
      <c r="M691" s="149">
        <v>1</v>
      </c>
      <c r="N691" s="149"/>
      <c r="O691" s="166"/>
      <c r="P691" s="166">
        <v>1</v>
      </c>
      <c r="Q691" s="167" t="s">
        <v>2724</v>
      </c>
      <c r="R691" s="167" t="s">
        <v>2712</v>
      </c>
      <c r="S691" s="167" t="s">
        <v>2717</v>
      </c>
      <c r="T691" s="167" t="s">
        <v>2712</v>
      </c>
      <c r="U691" s="167"/>
      <c r="V691" s="173">
        <v>0.66700000000000004</v>
      </c>
      <c r="W691" s="154" t="s">
        <v>2441</v>
      </c>
      <c r="X691" s="174" t="s">
        <v>3112</v>
      </c>
    </row>
    <row r="692" spans="1:24" s="3" customFormat="1" ht="15.6" x14ac:dyDescent="0.3">
      <c r="A692" s="134" t="s">
        <v>3183</v>
      </c>
      <c r="B692" s="155" t="s">
        <v>3184</v>
      </c>
      <c r="C692" s="156" t="s">
        <v>2395</v>
      </c>
      <c r="D692" s="137" t="s">
        <v>2591</v>
      </c>
      <c r="E692" s="138" t="s">
        <v>2690</v>
      </c>
      <c r="G692" s="139"/>
      <c r="H692" s="139"/>
      <c r="I692" s="139">
        <v>1</v>
      </c>
      <c r="J692" s="139" t="s">
        <v>2596</v>
      </c>
      <c r="K692" s="139">
        <v>1</v>
      </c>
      <c r="L692" s="139"/>
      <c r="M692" s="139">
        <v>1</v>
      </c>
      <c r="N692" s="139"/>
      <c r="O692" s="158"/>
      <c r="P692" s="158">
        <v>1</v>
      </c>
      <c r="Q692" s="160" t="s">
        <v>2750</v>
      </c>
      <c r="R692" s="160" t="s">
        <v>2716</v>
      </c>
      <c r="S692" s="160" t="s">
        <v>2712</v>
      </c>
      <c r="T692" s="160"/>
      <c r="U692" s="160"/>
      <c r="V692" s="161">
        <v>0.8</v>
      </c>
      <c r="W692" s="134" t="s">
        <v>3185</v>
      </c>
      <c r="X692" s="162" t="s">
        <v>3186</v>
      </c>
    </row>
    <row r="693" spans="1:24" s="3" customFormat="1" ht="15.6" x14ac:dyDescent="0.3">
      <c r="A693" s="134" t="s">
        <v>3187</v>
      </c>
      <c r="B693" s="155" t="s">
        <v>3184</v>
      </c>
      <c r="C693" s="156" t="s">
        <v>2395</v>
      </c>
      <c r="D693" s="137" t="s">
        <v>2591</v>
      </c>
      <c r="E693" s="138" t="s">
        <v>80</v>
      </c>
      <c r="G693" s="139"/>
      <c r="H693" s="139"/>
      <c r="I693" s="139">
        <v>1</v>
      </c>
      <c r="J693" s="139" t="s">
        <v>2601</v>
      </c>
      <c r="K693" s="139">
        <v>2</v>
      </c>
      <c r="L693" s="139"/>
      <c r="M693" s="139">
        <v>1</v>
      </c>
      <c r="N693" s="139"/>
      <c r="O693" s="158"/>
      <c r="P693" s="158">
        <v>1</v>
      </c>
      <c r="Q693" s="160" t="s">
        <v>3115</v>
      </c>
      <c r="R693" s="160"/>
      <c r="S693" s="160" t="s">
        <v>2933</v>
      </c>
      <c r="T693" s="160" t="s">
        <v>2720</v>
      </c>
      <c r="U693" s="160"/>
      <c r="V693" s="161">
        <v>0.28599999999999998</v>
      </c>
      <c r="W693" s="134" t="s">
        <v>3185</v>
      </c>
      <c r="X693" s="162" t="s">
        <v>3186</v>
      </c>
    </row>
    <row r="694" spans="1:24" s="3" customFormat="1" ht="15.6" x14ac:dyDescent="0.3">
      <c r="A694" s="134" t="s">
        <v>3165</v>
      </c>
      <c r="B694" s="155" t="s">
        <v>3184</v>
      </c>
      <c r="C694" s="156" t="s">
        <v>2395</v>
      </c>
      <c r="D694" s="137" t="s">
        <v>2591</v>
      </c>
      <c r="E694" s="138" t="s">
        <v>2988</v>
      </c>
      <c r="G694" s="139"/>
      <c r="H694" s="139"/>
      <c r="I694" s="139">
        <v>1</v>
      </c>
      <c r="J694" s="139" t="s">
        <v>2604</v>
      </c>
      <c r="K694" s="139">
        <v>3</v>
      </c>
      <c r="L694" s="139"/>
      <c r="M694" s="139">
        <v>1</v>
      </c>
      <c r="N694" s="139"/>
      <c r="O694" s="158"/>
      <c r="P694" s="158">
        <v>1</v>
      </c>
      <c r="Q694" s="160" t="s">
        <v>2785</v>
      </c>
      <c r="R694" s="160"/>
      <c r="S694" s="160" t="s">
        <v>2764</v>
      </c>
      <c r="T694" s="160" t="s">
        <v>2723</v>
      </c>
      <c r="U694" s="160" t="s">
        <v>2717</v>
      </c>
      <c r="V694" s="161">
        <v>0.5</v>
      </c>
      <c r="W694" s="134" t="s">
        <v>3185</v>
      </c>
      <c r="X694" s="162" t="s">
        <v>3186</v>
      </c>
    </row>
    <row r="695" spans="1:24" s="3" customFormat="1" ht="15.6" x14ac:dyDescent="0.3">
      <c r="A695" s="134" t="s">
        <v>3188</v>
      </c>
      <c r="B695" s="155" t="s">
        <v>3184</v>
      </c>
      <c r="C695" s="156" t="s">
        <v>2395</v>
      </c>
      <c r="D695" s="137" t="s">
        <v>2591</v>
      </c>
      <c r="E695" s="138" t="s">
        <v>2988</v>
      </c>
      <c r="G695" s="139"/>
      <c r="H695" s="139"/>
      <c r="I695" s="139">
        <v>1</v>
      </c>
      <c r="J695" s="139" t="s">
        <v>2611</v>
      </c>
      <c r="K695" s="139">
        <v>4</v>
      </c>
      <c r="L695" s="139"/>
      <c r="M695" s="139">
        <v>1</v>
      </c>
      <c r="N695" s="139"/>
      <c r="O695" s="158"/>
      <c r="P695" s="158">
        <v>1</v>
      </c>
      <c r="Q695" s="160" t="s">
        <v>2774</v>
      </c>
      <c r="R695" s="160" t="s">
        <v>2717</v>
      </c>
      <c r="S695" s="160" t="s">
        <v>2711</v>
      </c>
      <c r="T695" s="160" t="s">
        <v>2720</v>
      </c>
      <c r="U695" s="160" t="s">
        <v>2717</v>
      </c>
      <c r="V695" s="161">
        <v>0.57099999999999995</v>
      </c>
      <c r="W695" s="134" t="s">
        <v>3185</v>
      </c>
      <c r="X695" s="162" t="s">
        <v>3186</v>
      </c>
    </row>
    <row r="696" spans="1:24" s="3" customFormat="1" ht="15.6" x14ac:dyDescent="0.3">
      <c r="A696" s="134" t="s">
        <v>1212</v>
      </c>
      <c r="B696" s="155" t="s">
        <v>3184</v>
      </c>
      <c r="C696" s="156" t="s">
        <v>2395</v>
      </c>
      <c r="D696" s="137" t="s">
        <v>2591</v>
      </c>
      <c r="E696" s="138" t="s">
        <v>80</v>
      </c>
      <c r="G696" s="139"/>
      <c r="H696" s="139"/>
      <c r="I696" s="139">
        <v>1</v>
      </c>
      <c r="J696" s="139" t="s">
        <v>2583</v>
      </c>
      <c r="K696" s="139">
        <v>5</v>
      </c>
      <c r="L696" s="139" t="s">
        <v>2641</v>
      </c>
      <c r="M696" s="139">
        <v>1</v>
      </c>
      <c r="N696" s="139"/>
      <c r="O696" s="158"/>
      <c r="P696" s="158">
        <v>1</v>
      </c>
      <c r="Q696" s="160" t="s">
        <v>2909</v>
      </c>
      <c r="R696" s="160" t="s">
        <v>2717</v>
      </c>
      <c r="S696" s="160" t="s">
        <v>2723</v>
      </c>
      <c r="T696" s="160" t="s">
        <v>2724</v>
      </c>
      <c r="U696" s="160"/>
      <c r="V696" s="161">
        <v>0.66700000000000004</v>
      </c>
      <c r="W696" s="134" t="s">
        <v>3185</v>
      </c>
      <c r="X696" s="162" t="s">
        <v>3186</v>
      </c>
    </row>
    <row r="697" spans="1:24" s="3" customFormat="1" ht="15.6" x14ac:dyDescent="0.3">
      <c r="A697" s="134" t="s">
        <v>3189</v>
      </c>
      <c r="B697" s="155" t="s">
        <v>3184</v>
      </c>
      <c r="C697" s="156" t="s">
        <v>2395</v>
      </c>
      <c r="D697" s="137" t="s">
        <v>2591</v>
      </c>
      <c r="E697" s="138" t="s">
        <v>2623</v>
      </c>
      <c r="G697" s="139"/>
      <c r="H697" s="139"/>
      <c r="I697" s="139">
        <v>1</v>
      </c>
      <c r="J697" s="139" t="s">
        <v>2607</v>
      </c>
      <c r="K697" s="139">
        <v>6</v>
      </c>
      <c r="L697" s="139" t="s">
        <v>2647</v>
      </c>
      <c r="M697" s="139">
        <v>1</v>
      </c>
      <c r="N697" s="139"/>
      <c r="O697" s="158">
        <v>1</v>
      </c>
      <c r="P697" s="158"/>
      <c r="Q697" s="160" t="s">
        <v>2787</v>
      </c>
      <c r="R697" s="160" t="s">
        <v>2712</v>
      </c>
      <c r="S697" s="160" t="s">
        <v>2712</v>
      </c>
      <c r="T697" s="160" t="s">
        <v>2711</v>
      </c>
      <c r="U697" s="160" t="s">
        <v>2720</v>
      </c>
      <c r="V697" s="161">
        <v>0.85699999999999998</v>
      </c>
      <c r="W697" s="134" t="s">
        <v>3185</v>
      </c>
      <c r="X697" s="162" t="s">
        <v>3186</v>
      </c>
    </row>
    <row r="698" spans="1:24" s="3" customFormat="1" ht="15.6" x14ac:dyDescent="0.3">
      <c r="A698" s="134" t="s">
        <v>3190</v>
      </c>
      <c r="B698" s="155" t="s">
        <v>3184</v>
      </c>
      <c r="C698" s="156" t="s">
        <v>2395</v>
      </c>
      <c r="D698" s="137" t="s">
        <v>2591</v>
      </c>
      <c r="E698" s="138" t="s">
        <v>80</v>
      </c>
      <c r="G698" s="139"/>
      <c r="H698" s="139"/>
      <c r="I698" s="139">
        <v>1</v>
      </c>
      <c r="J698" s="139" t="s">
        <v>2614</v>
      </c>
      <c r="K698" s="139">
        <v>7</v>
      </c>
      <c r="L698" s="139"/>
      <c r="M698" s="139">
        <v>1</v>
      </c>
      <c r="N698" s="139"/>
      <c r="O698" s="158"/>
      <c r="P698" s="158"/>
      <c r="Q698" s="160" t="s">
        <v>2716</v>
      </c>
      <c r="R698" s="160" t="s">
        <v>2712</v>
      </c>
      <c r="S698" s="160" t="s">
        <v>2720</v>
      </c>
      <c r="T698" s="160" t="s">
        <v>2712</v>
      </c>
      <c r="U698" s="160"/>
      <c r="V698" s="161">
        <v>0.75</v>
      </c>
      <c r="W698" s="134" t="s">
        <v>3185</v>
      </c>
      <c r="X698" s="162" t="s">
        <v>3186</v>
      </c>
    </row>
    <row r="699" spans="1:24" s="3" customFormat="1" ht="15.6" x14ac:dyDescent="0.3">
      <c r="A699" s="134" t="s">
        <v>3191</v>
      </c>
      <c r="B699" s="155" t="s">
        <v>3184</v>
      </c>
      <c r="C699" s="156" t="s">
        <v>2395</v>
      </c>
      <c r="D699" s="137" t="s">
        <v>2591</v>
      </c>
      <c r="E699" s="138" t="s">
        <v>3192</v>
      </c>
      <c r="G699" s="139"/>
      <c r="H699" s="139"/>
      <c r="I699" s="139">
        <v>1</v>
      </c>
      <c r="J699" s="139" t="s">
        <v>2609</v>
      </c>
      <c r="K699" s="139">
        <v>8</v>
      </c>
      <c r="L699" s="139"/>
      <c r="M699" s="139">
        <v>1</v>
      </c>
      <c r="N699" s="139"/>
      <c r="O699" s="158">
        <v>1</v>
      </c>
      <c r="P699" s="158"/>
      <c r="Q699" s="160" t="s">
        <v>2728</v>
      </c>
      <c r="R699" s="160" t="s">
        <v>2717</v>
      </c>
      <c r="S699" s="160" t="s">
        <v>2720</v>
      </c>
      <c r="T699" s="160"/>
      <c r="U699" s="160" t="s">
        <v>2712</v>
      </c>
      <c r="V699" s="161">
        <v>0.5</v>
      </c>
      <c r="W699" s="134" t="s">
        <v>3185</v>
      </c>
      <c r="X699" s="162" t="s">
        <v>3186</v>
      </c>
    </row>
    <row r="700" spans="1:24" s="3" customFormat="1" ht="15.6" x14ac:dyDescent="0.3">
      <c r="A700" s="134" t="s">
        <v>3193</v>
      </c>
      <c r="B700" s="155" t="s">
        <v>3184</v>
      </c>
      <c r="C700" s="156" t="s">
        <v>2395</v>
      </c>
      <c r="D700" s="137" t="s">
        <v>2591</v>
      </c>
      <c r="E700" s="138" t="s">
        <v>2623</v>
      </c>
      <c r="G700" s="139"/>
      <c r="H700" s="139"/>
      <c r="I700" s="139">
        <v>1</v>
      </c>
      <c r="J700" s="139" t="s">
        <v>2599</v>
      </c>
      <c r="K700" s="139">
        <v>9</v>
      </c>
      <c r="L700" s="139"/>
      <c r="M700" s="139">
        <v>1</v>
      </c>
      <c r="N700" s="139"/>
      <c r="O700" s="158"/>
      <c r="P700" s="158"/>
      <c r="Q700" s="160" t="s">
        <v>2733</v>
      </c>
      <c r="R700" s="160" t="s">
        <v>2739</v>
      </c>
      <c r="S700" s="160"/>
      <c r="T700" s="160" t="s">
        <v>2717</v>
      </c>
      <c r="U700" s="160"/>
      <c r="V700" s="161">
        <v>0.25</v>
      </c>
      <c r="W700" s="134" t="s">
        <v>3185</v>
      </c>
      <c r="X700" s="162" t="s">
        <v>3186</v>
      </c>
    </row>
    <row r="701" spans="1:24" s="3" customFormat="1" ht="15.6" x14ac:dyDescent="0.3">
      <c r="A701" s="134" t="s">
        <v>3194</v>
      </c>
      <c r="B701" s="155" t="s">
        <v>3184</v>
      </c>
      <c r="C701" s="156" t="s">
        <v>2395</v>
      </c>
      <c r="D701" s="137" t="s">
        <v>2591</v>
      </c>
      <c r="E701" s="138" t="s">
        <v>3171</v>
      </c>
      <c r="G701" s="139"/>
      <c r="H701" s="139"/>
      <c r="I701" s="139">
        <v>1</v>
      </c>
      <c r="J701" s="139"/>
      <c r="K701" s="139" t="s">
        <v>2905</v>
      </c>
      <c r="L701" s="139"/>
      <c r="M701" s="139">
        <v>1</v>
      </c>
      <c r="N701" s="139"/>
      <c r="O701" s="158"/>
      <c r="P701" s="158">
        <v>1</v>
      </c>
      <c r="Q701" s="160" t="s">
        <v>2711</v>
      </c>
      <c r="R701" s="160" t="s">
        <v>2723</v>
      </c>
      <c r="S701" s="160" t="s">
        <v>2712</v>
      </c>
      <c r="T701" s="160"/>
      <c r="U701" s="160"/>
      <c r="V701" s="161">
        <v>1</v>
      </c>
      <c r="W701" s="134" t="s">
        <v>3185</v>
      </c>
      <c r="X701" s="162" t="s">
        <v>3186</v>
      </c>
    </row>
    <row r="702" spans="1:24" s="3" customFormat="1" ht="15.6" x14ac:dyDescent="0.3">
      <c r="A702" s="134" t="s">
        <v>3195</v>
      </c>
      <c r="B702" s="155" t="s">
        <v>3184</v>
      </c>
      <c r="C702" s="156" t="s">
        <v>2395</v>
      </c>
      <c r="D702" s="137" t="s">
        <v>2591</v>
      </c>
      <c r="E702" s="138" t="s">
        <v>3171</v>
      </c>
      <c r="G702" s="139"/>
      <c r="H702" s="139"/>
      <c r="I702" s="139">
        <v>1</v>
      </c>
      <c r="J702" s="139"/>
      <c r="K702" s="139" t="s">
        <v>2905</v>
      </c>
      <c r="L702" s="139"/>
      <c r="M702" s="139">
        <v>1</v>
      </c>
      <c r="N702" s="139"/>
      <c r="O702" s="158">
        <v>2</v>
      </c>
      <c r="P702" s="158">
        <v>1</v>
      </c>
      <c r="Q702" s="160" t="s">
        <v>3115</v>
      </c>
      <c r="R702" s="160" t="s">
        <v>2717</v>
      </c>
      <c r="S702" s="160"/>
      <c r="T702" s="160" t="s">
        <v>2727</v>
      </c>
      <c r="U702" s="160" t="s">
        <v>2728</v>
      </c>
      <c r="V702" s="161">
        <v>0.28599999999999998</v>
      </c>
      <c r="W702" s="134" t="s">
        <v>3185</v>
      </c>
      <c r="X702" s="162" t="s">
        <v>3186</v>
      </c>
    </row>
    <row r="703" spans="1:24" s="3" customFormat="1" ht="15.6" x14ac:dyDescent="0.3">
      <c r="A703" s="134" t="s">
        <v>3196</v>
      </c>
      <c r="B703" s="155" t="s">
        <v>3184</v>
      </c>
      <c r="C703" s="156" t="s">
        <v>2395</v>
      </c>
      <c r="D703" s="137" t="s">
        <v>2591</v>
      </c>
      <c r="E703" s="138" t="s">
        <v>3192</v>
      </c>
      <c r="G703" s="139"/>
      <c r="H703" s="139"/>
      <c r="I703" s="139">
        <v>1</v>
      </c>
      <c r="J703" s="139"/>
      <c r="K703" s="139" t="s">
        <v>2905</v>
      </c>
      <c r="L703" s="139"/>
      <c r="M703" s="139">
        <v>1</v>
      </c>
      <c r="N703" s="139"/>
      <c r="O703" s="158">
        <v>3</v>
      </c>
      <c r="P703" s="158"/>
      <c r="Q703" s="160" t="s">
        <v>2715</v>
      </c>
      <c r="R703" s="160"/>
      <c r="S703" s="160"/>
      <c r="T703" s="160" t="s">
        <v>2727</v>
      </c>
      <c r="U703" s="160" t="s">
        <v>2711</v>
      </c>
      <c r="V703" s="161">
        <v>0.6</v>
      </c>
      <c r="W703" s="134" t="s">
        <v>3185</v>
      </c>
      <c r="X703" s="162" t="s">
        <v>3186</v>
      </c>
    </row>
    <row r="704" spans="1:24" s="3" customFormat="1" ht="15.6" x14ac:dyDescent="0.3">
      <c r="A704" s="144" t="s">
        <v>1127</v>
      </c>
      <c r="B704" s="163" t="s">
        <v>3184</v>
      </c>
      <c r="C704" s="172" t="s">
        <v>2395</v>
      </c>
      <c r="D704" s="147" t="s">
        <v>2619</v>
      </c>
      <c r="E704" s="148" t="s">
        <v>66</v>
      </c>
      <c r="G704" s="149">
        <v>1</v>
      </c>
      <c r="H704" s="149"/>
      <c r="I704" s="149"/>
      <c r="J704" s="149" t="s">
        <v>2607</v>
      </c>
      <c r="K704" s="149">
        <v>1</v>
      </c>
      <c r="L704" s="149"/>
      <c r="M704" s="149">
        <v>1</v>
      </c>
      <c r="N704" s="149"/>
      <c r="O704" s="166"/>
      <c r="P704" s="166">
        <v>1</v>
      </c>
      <c r="Q704" s="167" t="s">
        <v>3115</v>
      </c>
      <c r="R704" s="167" t="s">
        <v>2764</v>
      </c>
      <c r="S704" s="167" t="s">
        <v>2727</v>
      </c>
      <c r="T704" s="167"/>
      <c r="U704" s="167"/>
      <c r="V704" s="173">
        <v>0.28599999999999998</v>
      </c>
      <c r="W704" s="154" t="s">
        <v>3197</v>
      </c>
      <c r="X704" s="174" t="s">
        <v>3186</v>
      </c>
    </row>
    <row r="705" spans="1:24" s="3" customFormat="1" ht="15.6" x14ac:dyDescent="0.3">
      <c r="A705" s="144" t="s">
        <v>1262</v>
      </c>
      <c r="B705" s="163" t="s">
        <v>3184</v>
      </c>
      <c r="C705" s="172" t="s">
        <v>2395</v>
      </c>
      <c r="D705" s="147" t="s">
        <v>2619</v>
      </c>
      <c r="E705" s="148" t="s">
        <v>2630</v>
      </c>
      <c r="G705" s="149">
        <v>1</v>
      </c>
      <c r="H705" s="149"/>
      <c r="I705" s="149"/>
      <c r="J705" s="149" t="s">
        <v>2601</v>
      </c>
      <c r="K705" s="149">
        <v>2</v>
      </c>
      <c r="L705" s="149" t="s">
        <v>2647</v>
      </c>
      <c r="M705" s="149">
        <v>1</v>
      </c>
      <c r="N705" s="149"/>
      <c r="O705" s="166"/>
      <c r="P705" s="166">
        <v>4</v>
      </c>
      <c r="Q705" s="167" t="s">
        <v>2716</v>
      </c>
      <c r="R705" s="167" t="s">
        <v>2723</v>
      </c>
      <c r="S705" s="167" t="s">
        <v>2712</v>
      </c>
      <c r="T705" s="167"/>
      <c r="U705" s="167" t="s">
        <v>2717</v>
      </c>
      <c r="V705" s="173">
        <v>0.75</v>
      </c>
      <c r="W705" s="154" t="s">
        <v>3197</v>
      </c>
      <c r="X705" s="174" t="s">
        <v>3186</v>
      </c>
    </row>
    <row r="706" spans="1:24" s="3" customFormat="1" ht="15.6" x14ac:dyDescent="0.3">
      <c r="A706" s="144" t="s">
        <v>1215</v>
      </c>
      <c r="B706" s="163" t="s">
        <v>3184</v>
      </c>
      <c r="C706" s="172" t="s">
        <v>2395</v>
      </c>
      <c r="D706" s="147" t="s">
        <v>2619</v>
      </c>
      <c r="E706" s="148" t="s">
        <v>3152</v>
      </c>
      <c r="G706" s="149">
        <v>1</v>
      </c>
      <c r="H706" s="149"/>
      <c r="I706" s="149"/>
      <c r="J706" s="149" t="s">
        <v>2604</v>
      </c>
      <c r="K706" s="149">
        <v>3</v>
      </c>
      <c r="L706" s="149"/>
      <c r="M706" s="149">
        <v>1</v>
      </c>
      <c r="N706" s="149"/>
      <c r="O706" s="166"/>
      <c r="P706" s="166">
        <v>1</v>
      </c>
      <c r="Q706" s="167" t="s">
        <v>2909</v>
      </c>
      <c r="R706" s="167"/>
      <c r="S706" s="167" t="s">
        <v>2715</v>
      </c>
      <c r="T706" s="167" t="s">
        <v>2712</v>
      </c>
      <c r="U706" s="167"/>
      <c r="V706" s="173">
        <v>0.66700000000000004</v>
      </c>
      <c r="W706" s="154" t="s">
        <v>3197</v>
      </c>
      <c r="X706" s="174" t="s">
        <v>3186</v>
      </c>
    </row>
    <row r="707" spans="1:24" s="3" customFormat="1" ht="15.6" x14ac:dyDescent="0.3">
      <c r="A707" s="144" t="s">
        <v>1255</v>
      </c>
      <c r="B707" s="163" t="s">
        <v>3184</v>
      </c>
      <c r="C707" s="172" t="s">
        <v>2395</v>
      </c>
      <c r="D707" s="147" t="s">
        <v>2619</v>
      </c>
      <c r="E707" s="148" t="s">
        <v>2957</v>
      </c>
      <c r="G707" s="149">
        <v>1</v>
      </c>
      <c r="H707" s="149"/>
      <c r="I707" s="149"/>
      <c r="J707" s="149" t="s">
        <v>2611</v>
      </c>
      <c r="K707" s="149">
        <v>4</v>
      </c>
      <c r="L707" s="149" t="s">
        <v>2781</v>
      </c>
      <c r="M707" s="149">
        <v>1</v>
      </c>
      <c r="N707" s="149"/>
      <c r="O707" s="166">
        <v>3</v>
      </c>
      <c r="P707" s="166">
        <v>1</v>
      </c>
      <c r="Q707" s="167" t="s">
        <v>2787</v>
      </c>
      <c r="R707" s="167"/>
      <c r="S707" s="167" t="s">
        <v>2724</v>
      </c>
      <c r="T707" s="167" t="s">
        <v>2712</v>
      </c>
      <c r="U707" s="167" t="s">
        <v>2711</v>
      </c>
      <c r="V707" s="173">
        <v>0.85699999999999998</v>
      </c>
      <c r="W707" s="154" t="s">
        <v>3197</v>
      </c>
      <c r="X707" s="174" t="s">
        <v>3186</v>
      </c>
    </row>
    <row r="708" spans="1:24" s="3" customFormat="1" ht="15.6" x14ac:dyDescent="0.3">
      <c r="A708" s="144" t="s">
        <v>3198</v>
      </c>
      <c r="B708" s="163" t="s">
        <v>3184</v>
      </c>
      <c r="C708" s="172" t="s">
        <v>2395</v>
      </c>
      <c r="D708" s="147" t="s">
        <v>2619</v>
      </c>
      <c r="E708" s="148" t="s">
        <v>3182</v>
      </c>
      <c r="G708" s="149">
        <v>1</v>
      </c>
      <c r="H708" s="149"/>
      <c r="I708" s="149"/>
      <c r="J708" s="149" t="s">
        <v>2614</v>
      </c>
      <c r="K708" s="149">
        <v>5</v>
      </c>
      <c r="L708" s="149" t="s">
        <v>2641</v>
      </c>
      <c r="M708" s="149">
        <v>1</v>
      </c>
      <c r="N708" s="149"/>
      <c r="O708" s="166">
        <v>5</v>
      </c>
      <c r="P708" s="166"/>
      <c r="Q708" s="167" t="s">
        <v>2787</v>
      </c>
      <c r="R708" s="167" t="s">
        <v>2717</v>
      </c>
      <c r="S708" s="167" t="s">
        <v>2712</v>
      </c>
      <c r="T708" s="167"/>
      <c r="U708" s="167" t="s">
        <v>2710</v>
      </c>
      <c r="V708" s="173">
        <v>0.85699999999999998</v>
      </c>
      <c r="W708" s="154" t="s">
        <v>3197</v>
      </c>
      <c r="X708" s="174" t="s">
        <v>3186</v>
      </c>
    </row>
    <row r="709" spans="1:24" s="3" customFormat="1" ht="15.6" x14ac:dyDescent="0.3">
      <c r="A709" s="144" t="s">
        <v>3199</v>
      </c>
      <c r="B709" s="163" t="s">
        <v>3184</v>
      </c>
      <c r="C709" s="172" t="s">
        <v>2395</v>
      </c>
      <c r="D709" s="147" t="s">
        <v>2619</v>
      </c>
      <c r="E709" s="148" t="s">
        <v>3084</v>
      </c>
      <c r="G709" s="149">
        <v>1</v>
      </c>
      <c r="H709" s="149"/>
      <c r="I709" s="149"/>
      <c r="J709" s="149" t="s">
        <v>2596</v>
      </c>
      <c r="K709" s="149">
        <v>6</v>
      </c>
      <c r="L709" s="149"/>
      <c r="M709" s="149">
        <v>1</v>
      </c>
      <c r="N709" s="149"/>
      <c r="O709" s="166"/>
      <c r="P709" s="166">
        <v>2</v>
      </c>
      <c r="Q709" s="167" t="s">
        <v>2774</v>
      </c>
      <c r="R709" s="167" t="s">
        <v>2724</v>
      </c>
      <c r="S709" s="167" t="s">
        <v>2712</v>
      </c>
      <c r="T709" s="167" t="s">
        <v>2720</v>
      </c>
      <c r="U709" s="167" t="s">
        <v>2717</v>
      </c>
      <c r="V709" s="173">
        <v>0.57099999999999995</v>
      </c>
      <c r="W709" s="154" t="s">
        <v>3197</v>
      </c>
      <c r="X709" s="174" t="s">
        <v>3186</v>
      </c>
    </row>
    <row r="710" spans="1:24" s="3" customFormat="1" ht="15.6" x14ac:dyDescent="0.3">
      <c r="A710" s="144" t="s">
        <v>1309</v>
      </c>
      <c r="B710" s="163" t="s">
        <v>3184</v>
      </c>
      <c r="C710" s="172" t="s">
        <v>2395</v>
      </c>
      <c r="D710" s="147" t="s">
        <v>2619</v>
      </c>
      <c r="E710" s="148" t="s">
        <v>2620</v>
      </c>
      <c r="G710" s="149">
        <v>1</v>
      </c>
      <c r="H710" s="149"/>
      <c r="I710" s="149"/>
      <c r="J710" s="149" t="s">
        <v>2599</v>
      </c>
      <c r="K710" s="149">
        <v>7</v>
      </c>
      <c r="L710" s="149"/>
      <c r="M710" s="149">
        <v>1</v>
      </c>
      <c r="N710" s="149"/>
      <c r="O710" s="166">
        <v>1</v>
      </c>
      <c r="P710" s="166"/>
      <c r="Q710" s="167" t="s">
        <v>2774</v>
      </c>
      <c r="R710" s="167"/>
      <c r="S710" s="167" t="s">
        <v>2723</v>
      </c>
      <c r="T710" s="167" t="s">
        <v>2739</v>
      </c>
      <c r="U710" s="167" t="s">
        <v>2720</v>
      </c>
      <c r="V710" s="173">
        <v>0.57099999999999995</v>
      </c>
      <c r="W710" s="154" t="s">
        <v>3197</v>
      </c>
      <c r="X710" s="174" t="s">
        <v>3186</v>
      </c>
    </row>
    <row r="711" spans="1:24" s="3" customFormat="1" ht="15.6" x14ac:dyDescent="0.3">
      <c r="A711" s="144" t="s">
        <v>1138</v>
      </c>
      <c r="B711" s="163" t="s">
        <v>3184</v>
      </c>
      <c r="C711" s="172" t="s">
        <v>2395</v>
      </c>
      <c r="D711" s="147" t="s">
        <v>2619</v>
      </c>
      <c r="E711" s="148" t="s">
        <v>68</v>
      </c>
      <c r="G711" s="149">
        <v>1</v>
      </c>
      <c r="H711" s="149"/>
      <c r="I711" s="149"/>
      <c r="J711" s="149" t="s">
        <v>2583</v>
      </c>
      <c r="K711" s="149">
        <v>8</v>
      </c>
      <c r="L711" s="149"/>
      <c r="M711" s="149">
        <v>1</v>
      </c>
      <c r="N711" s="149"/>
      <c r="O711" s="166"/>
      <c r="P711" s="166"/>
      <c r="Q711" s="167" t="s">
        <v>2739</v>
      </c>
      <c r="R711" s="167" t="s">
        <v>2717</v>
      </c>
      <c r="S711" s="167"/>
      <c r="T711" s="167" t="s">
        <v>2712</v>
      </c>
      <c r="U711" s="167" t="s">
        <v>2717</v>
      </c>
      <c r="V711" s="173">
        <v>0.33300000000000002</v>
      </c>
      <c r="W711" s="154" t="s">
        <v>3197</v>
      </c>
      <c r="X711" s="174" t="s">
        <v>3186</v>
      </c>
    </row>
    <row r="712" spans="1:24" s="3" customFormat="1" ht="15.6" x14ac:dyDescent="0.3">
      <c r="A712" s="144" t="s">
        <v>1259</v>
      </c>
      <c r="B712" s="163" t="s">
        <v>3184</v>
      </c>
      <c r="C712" s="172" t="s">
        <v>2395</v>
      </c>
      <c r="D712" s="147" t="s">
        <v>2619</v>
      </c>
      <c r="E712" s="148" t="s">
        <v>2630</v>
      </c>
      <c r="G712" s="149">
        <v>1</v>
      </c>
      <c r="H712" s="149"/>
      <c r="I712" s="149"/>
      <c r="J712" s="149" t="s">
        <v>2609</v>
      </c>
      <c r="K712" s="149">
        <v>9</v>
      </c>
      <c r="L712" s="149"/>
      <c r="M712" s="149">
        <v>1</v>
      </c>
      <c r="N712" s="149"/>
      <c r="O712" s="166"/>
      <c r="P712" s="166"/>
      <c r="Q712" s="167" t="s">
        <v>2764</v>
      </c>
      <c r="R712" s="167" t="s">
        <v>2712</v>
      </c>
      <c r="S712" s="167" t="s">
        <v>2712</v>
      </c>
      <c r="T712" s="167" t="s">
        <v>2717</v>
      </c>
      <c r="U712" s="167" t="s">
        <v>2727</v>
      </c>
      <c r="V712" s="173">
        <v>0.4</v>
      </c>
      <c r="W712" s="154" t="s">
        <v>3197</v>
      </c>
      <c r="X712" s="174" t="s">
        <v>3186</v>
      </c>
    </row>
    <row r="713" spans="1:24" s="3" customFormat="1" ht="15.6" x14ac:dyDescent="0.3">
      <c r="A713" s="144" t="s">
        <v>1303</v>
      </c>
      <c r="B713" s="163" t="s">
        <v>3184</v>
      </c>
      <c r="C713" s="172" t="s">
        <v>2395</v>
      </c>
      <c r="D713" s="147" t="s">
        <v>2619</v>
      </c>
      <c r="E713" s="148" t="s">
        <v>2620</v>
      </c>
      <c r="G713" s="149">
        <v>1</v>
      </c>
      <c r="H713" s="149"/>
      <c r="I713" s="149"/>
      <c r="J713" s="149"/>
      <c r="K713" s="149" t="s">
        <v>2905</v>
      </c>
      <c r="L713" s="149"/>
      <c r="M713" s="149">
        <v>1</v>
      </c>
      <c r="N713" s="149"/>
      <c r="O713" s="166"/>
      <c r="P713" s="166">
        <v>1</v>
      </c>
      <c r="Q713" s="167" t="s">
        <v>2760</v>
      </c>
      <c r="R713" s="167"/>
      <c r="S713" s="167"/>
      <c r="T713" s="167" t="s">
        <v>2730</v>
      </c>
      <c r="U713" s="167" t="s">
        <v>2717</v>
      </c>
      <c r="V713" s="173">
        <v>0.71399999999999997</v>
      </c>
      <c r="W713" s="154" t="s">
        <v>3197</v>
      </c>
      <c r="X713" s="174" t="s">
        <v>3186</v>
      </c>
    </row>
    <row r="714" spans="1:24" s="3" customFormat="1" ht="15.6" x14ac:dyDescent="0.3">
      <c r="A714" s="144" t="s">
        <v>1302</v>
      </c>
      <c r="B714" s="163" t="s">
        <v>3184</v>
      </c>
      <c r="C714" s="172" t="s">
        <v>2395</v>
      </c>
      <c r="D714" s="147" t="s">
        <v>2619</v>
      </c>
      <c r="E714" s="148" t="s">
        <v>3027</v>
      </c>
      <c r="G714" s="149">
        <v>1</v>
      </c>
      <c r="H714" s="149"/>
      <c r="I714" s="149"/>
      <c r="J714" s="149"/>
      <c r="K714" s="149" t="s">
        <v>2905</v>
      </c>
      <c r="L714" s="149"/>
      <c r="M714" s="149">
        <v>1</v>
      </c>
      <c r="N714" s="149"/>
      <c r="O714" s="166"/>
      <c r="P714" s="166"/>
      <c r="Q714" s="167" t="s">
        <v>2715</v>
      </c>
      <c r="R714" s="167"/>
      <c r="S714" s="167" t="s">
        <v>2720</v>
      </c>
      <c r="T714" s="167" t="s">
        <v>2724</v>
      </c>
      <c r="U714" s="167"/>
      <c r="V714" s="173">
        <v>0.6</v>
      </c>
      <c r="W714" s="154" t="s">
        <v>3197</v>
      </c>
      <c r="X714" s="174" t="s">
        <v>3186</v>
      </c>
    </row>
    <row r="715" spans="1:24" s="3" customFormat="1" ht="15.6" x14ac:dyDescent="0.3">
      <c r="A715" s="144" t="s">
        <v>3200</v>
      </c>
      <c r="B715" s="163" t="s">
        <v>3184</v>
      </c>
      <c r="C715" s="172" t="s">
        <v>2395</v>
      </c>
      <c r="D715" s="147" t="s">
        <v>2619</v>
      </c>
      <c r="E715" s="148" t="s">
        <v>66</v>
      </c>
      <c r="G715" s="149">
        <v>1</v>
      </c>
      <c r="H715" s="149"/>
      <c r="I715" s="149"/>
      <c r="J715" s="149"/>
      <c r="K715" s="149" t="s">
        <v>2905</v>
      </c>
      <c r="L715" s="149"/>
      <c r="M715" s="149">
        <v>1</v>
      </c>
      <c r="N715" s="149"/>
      <c r="O715" s="166"/>
      <c r="P715" s="166"/>
      <c r="Q715" s="167" t="s">
        <v>2814</v>
      </c>
      <c r="R715" s="167" t="s">
        <v>2720</v>
      </c>
      <c r="S715" s="167" t="s">
        <v>2717</v>
      </c>
      <c r="T715" s="167" t="s">
        <v>2720</v>
      </c>
      <c r="U715" s="167" t="s">
        <v>2717</v>
      </c>
      <c r="V715" s="173">
        <v>0.33300000000000002</v>
      </c>
      <c r="W715" s="154" t="s">
        <v>3197</v>
      </c>
      <c r="X715" s="174" t="s">
        <v>3186</v>
      </c>
    </row>
    <row r="716" spans="1:24" s="3" customFormat="1" ht="15.6" x14ac:dyDescent="0.3">
      <c r="A716" s="134" t="s">
        <v>1334</v>
      </c>
      <c r="B716" s="155" t="s">
        <v>3201</v>
      </c>
      <c r="C716" s="156" t="s">
        <v>2403</v>
      </c>
      <c r="D716" s="137" t="s">
        <v>2591</v>
      </c>
      <c r="E716" s="138" t="s">
        <v>2988</v>
      </c>
      <c r="G716" s="139"/>
      <c r="H716" s="139"/>
      <c r="I716" s="139">
        <v>1</v>
      </c>
      <c r="J716" s="139" t="s">
        <v>2599</v>
      </c>
      <c r="K716" s="139">
        <v>1</v>
      </c>
      <c r="L716" s="139"/>
      <c r="M716" s="139">
        <v>1</v>
      </c>
      <c r="N716" s="139"/>
      <c r="O716" s="158"/>
      <c r="P716" s="158"/>
      <c r="Q716" s="160" t="s">
        <v>2727</v>
      </c>
      <c r="R716" s="160" t="s">
        <v>2717</v>
      </c>
      <c r="S716" s="160"/>
      <c r="T716" s="160" t="s">
        <v>2717</v>
      </c>
      <c r="U716" s="160"/>
      <c r="V716" s="161">
        <v>0</v>
      </c>
      <c r="W716" s="134" t="s">
        <v>3202</v>
      </c>
      <c r="X716" s="162" t="s">
        <v>3203</v>
      </c>
    </row>
    <row r="717" spans="1:24" s="3" customFormat="1" ht="15.6" x14ac:dyDescent="0.3">
      <c r="A717" s="134" t="s">
        <v>3204</v>
      </c>
      <c r="B717" s="155" t="s">
        <v>3201</v>
      </c>
      <c r="C717" s="156" t="s">
        <v>2403</v>
      </c>
      <c r="D717" s="137" t="s">
        <v>2591</v>
      </c>
      <c r="E717" s="138" t="s">
        <v>3192</v>
      </c>
      <c r="G717" s="139"/>
      <c r="H717" s="139"/>
      <c r="I717" s="139">
        <v>1</v>
      </c>
      <c r="J717" s="139" t="s">
        <v>2609</v>
      </c>
      <c r="K717" s="139">
        <v>2</v>
      </c>
      <c r="L717" s="139" t="s">
        <v>2641</v>
      </c>
      <c r="M717" s="139">
        <v>1</v>
      </c>
      <c r="N717" s="139"/>
      <c r="O717" s="158"/>
      <c r="P717" s="158">
        <v>1</v>
      </c>
      <c r="Q717" s="160" t="s">
        <v>2787</v>
      </c>
      <c r="R717" s="160" t="s">
        <v>2717</v>
      </c>
      <c r="S717" s="160" t="s">
        <v>2757</v>
      </c>
      <c r="T717" s="160" t="s">
        <v>2723</v>
      </c>
      <c r="U717" s="160"/>
      <c r="V717" s="161">
        <v>0.85699999999999998</v>
      </c>
      <c r="W717" s="134" t="s">
        <v>3202</v>
      </c>
      <c r="X717" s="162" t="s">
        <v>3203</v>
      </c>
    </row>
    <row r="718" spans="1:24" s="3" customFormat="1" ht="15.6" x14ac:dyDescent="0.3">
      <c r="A718" s="134" t="s">
        <v>3190</v>
      </c>
      <c r="B718" s="155" t="s">
        <v>3201</v>
      </c>
      <c r="C718" s="156" t="s">
        <v>2403</v>
      </c>
      <c r="D718" s="137" t="s">
        <v>2591</v>
      </c>
      <c r="E718" s="138" t="s">
        <v>80</v>
      </c>
      <c r="G718" s="139"/>
      <c r="H718" s="139"/>
      <c r="I718" s="139">
        <v>1</v>
      </c>
      <c r="J718" s="139" t="s">
        <v>2614</v>
      </c>
      <c r="K718" s="139">
        <v>3</v>
      </c>
      <c r="L718" s="139"/>
      <c r="M718" s="139">
        <v>1</v>
      </c>
      <c r="N718" s="139"/>
      <c r="O718" s="158"/>
      <c r="P718" s="158">
        <v>1</v>
      </c>
      <c r="Q718" s="160" t="s">
        <v>3120</v>
      </c>
      <c r="R718" s="160" t="s">
        <v>2720</v>
      </c>
      <c r="S718" s="160"/>
      <c r="T718" s="160" t="s">
        <v>2764</v>
      </c>
      <c r="U718" s="160" t="s">
        <v>2717</v>
      </c>
      <c r="V718" s="161">
        <v>0.375</v>
      </c>
      <c r="W718" s="134" t="s">
        <v>3202</v>
      </c>
      <c r="X718" s="162" t="s">
        <v>3203</v>
      </c>
    </row>
    <row r="719" spans="1:24" s="3" customFormat="1" ht="15.6" x14ac:dyDescent="0.3">
      <c r="A719" s="134" t="s">
        <v>3205</v>
      </c>
      <c r="B719" s="155" t="s">
        <v>3201</v>
      </c>
      <c r="C719" s="156" t="s">
        <v>2403</v>
      </c>
      <c r="D719" s="137" t="s">
        <v>2591</v>
      </c>
      <c r="E719" s="138" t="s">
        <v>2690</v>
      </c>
      <c r="G719" s="139"/>
      <c r="H719" s="139"/>
      <c r="I719" s="139">
        <v>1</v>
      </c>
      <c r="J719" s="139" t="s">
        <v>2601</v>
      </c>
      <c r="K719" s="139">
        <v>4</v>
      </c>
      <c r="L719" s="139"/>
      <c r="M719" s="139">
        <v>1</v>
      </c>
      <c r="N719" s="139"/>
      <c r="O719" s="158"/>
      <c r="P719" s="158"/>
      <c r="Q719" s="160" t="s">
        <v>2812</v>
      </c>
      <c r="R719" s="160" t="s">
        <v>2712</v>
      </c>
      <c r="S719" s="160" t="s">
        <v>2739</v>
      </c>
      <c r="T719" s="160" t="s">
        <v>2712</v>
      </c>
      <c r="U719" s="160" t="s">
        <v>2727</v>
      </c>
      <c r="V719" s="161">
        <v>0.42899999999999999</v>
      </c>
      <c r="W719" s="134" t="s">
        <v>3202</v>
      </c>
      <c r="X719" s="162" t="s">
        <v>3203</v>
      </c>
    </row>
    <row r="720" spans="1:24" s="3" customFormat="1" ht="15.6" x14ac:dyDescent="0.3">
      <c r="A720" s="134" t="s">
        <v>1212</v>
      </c>
      <c r="B720" s="155" t="s">
        <v>3201</v>
      </c>
      <c r="C720" s="156" t="s">
        <v>2403</v>
      </c>
      <c r="D720" s="137" t="s">
        <v>2591</v>
      </c>
      <c r="E720" s="138" t="s">
        <v>80</v>
      </c>
      <c r="G720" s="139"/>
      <c r="H720" s="139"/>
      <c r="I720" s="139">
        <v>1</v>
      </c>
      <c r="J720" s="139" t="s">
        <v>2583</v>
      </c>
      <c r="K720" s="139">
        <v>5</v>
      </c>
      <c r="L720" s="139"/>
      <c r="M720" s="139">
        <v>1</v>
      </c>
      <c r="N720" s="139"/>
      <c r="O720" s="158"/>
      <c r="P720" s="158"/>
      <c r="Q720" s="160" t="s">
        <v>2997</v>
      </c>
      <c r="R720" s="160"/>
      <c r="S720" s="160"/>
      <c r="T720" s="160"/>
      <c r="U720" s="160" t="s">
        <v>2997</v>
      </c>
      <c r="V720" s="161">
        <v>0</v>
      </c>
      <c r="W720" s="134" t="s">
        <v>3202</v>
      </c>
      <c r="X720" s="162" t="s">
        <v>3203</v>
      </c>
    </row>
    <row r="721" spans="1:24" s="3" customFormat="1" ht="15.6" x14ac:dyDescent="0.3">
      <c r="A721" s="134" t="s">
        <v>3191</v>
      </c>
      <c r="B721" s="155" t="s">
        <v>3201</v>
      </c>
      <c r="C721" s="156" t="s">
        <v>2403</v>
      </c>
      <c r="D721" s="137" t="s">
        <v>2591</v>
      </c>
      <c r="E721" s="138" t="s">
        <v>3192</v>
      </c>
      <c r="G721" s="139"/>
      <c r="H721" s="139"/>
      <c r="I721" s="139">
        <v>1</v>
      </c>
      <c r="J721" s="139" t="s">
        <v>2607</v>
      </c>
      <c r="K721" s="139">
        <v>6</v>
      </c>
      <c r="L721" s="139"/>
      <c r="M721" s="139">
        <v>1</v>
      </c>
      <c r="N721" s="139"/>
      <c r="O721" s="158">
        <v>1</v>
      </c>
      <c r="P721" s="158"/>
      <c r="Q721" s="160" t="s">
        <v>2782</v>
      </c>
      <c r="R721" s="160" t="s">
        <v>2712</v>
      </c>
      <c r="S721" s="160"/>
      <c r="T721" s="160" t="s">
        <v>2720</v>
      </c>
      <c r="U721" s="160" t="s">
        <v>2739</v>
      </c>
      <c r="V721" s="161">
        <v>0.5</v>
      </c>
      <c r="W721" s="134" t="s">
        <v>3202</v>
      </c>
      <c r="X721" s="162" t="s">
        <v>3203</v>
      </c>
    </row>
    <row r="722" spans="1:24" s="3" customFormat="1" ht="15.6" x14ac:dyDescent="0.3">
      <c r="A722" s="134" t="s">
        <v>3206</v>
      </c>
      <c r="B722" s="155" t="s">
        <v>3201</v>
      </c>
      <c r="C722" s="156" t="s">
        <v>2403</v>
      </c>
      <c r="D722" s="137" t="s">
        <v>2591</v>
      </c>
      <c r="E722" s="138" t="s">
        <v>2623</v>
      </c>
      <c r="G722" s="139"/>
      <c r="H722" s="139"/>
      <c r="I722" s="139">
        <v>1</v>
      </c>
      <c r="J722" s="139" t="s">
        <v>2604</v>
      </c>
      <c r="K722" s="139">
        <v>7</v>
      </c>
      <c r="L722" s="139" t="s">
        <v>2647</v>
      </c>
      <c r="M722" s="139">
        <v>1</v>
      </c>
      <c r="N722" s="139"/>
      <c r="O722" s="158"/>
      <c r="P722" s="158"/>
      <c r="Q722" s="160" t="s">
        <v>2750</v>
      </c>
      <c r="R722" s="160"/>
      <c r="S722" s="160" t="s">
        <v>2711</v>
      </c>
      <c r="T722" s="160" t="s">
        <v>2712</v>
      </c>
      <c r="U722" s="160" t="s">
        <v>2717</v>
      </c>
      <c r="V722" s="161">
        <v>0.8</v>
      </c>
      <c r="W722" s="134" t="s">
        <v>3202</v>
      </c>
      <c r="X722" s="162" t="s">
        <v>3203</v>
      </c>
    </row>
    <row r="723" spans="1:24" s="3" customFormat="1" ht="15.6" x14ac:dyDescent="0.3">
      <c r="A723" s="134" t="s">
        <v>3207</v>
      </c>
      <c r="B723" s="155" t="s">
        <v>3201</v>
      </c>
      <c r="C723" s="156" t="s">
        <v>2403</v>
      </c>
      <c r="D723" s="137" t="s">
        <v>2591</v>
      </c>
      <c r="E723" s="138" t="s">
        <v>2939</v>
      </c>
      <c r="G723" s="139"/>
      <c r="H723" s="139"/>
      <c r="I723" s="139">
        <v>1</v>
      </c>
      <c r="J723" s="139" t="s">
        <v>2611</v>
      </c>
      <c r="K723" s="139">
        <v>8</v>
      </c>
      <c r="L723" s="139"/>
      <c r="M723" s="139">
        <v>1</v>
      </c>
      <c r="N723" s="139"/>
      <c r="O723" s="158"/>
      <c r="P723" s="158"/>
      <c r="Q723" s="160" t="s">
        <v>2728</v>
      </c>
      <c r="R723" s="160" t="s">
        <v>2724</v>
      </c>
      <c r="S723" s="160"/>
      <c r="T723" s="160" t="s">
        <v>2717</v>
      </c>
      <c r="U723" s="160"/>
      <c r="V723" s="161">
        <v>0.5</v>
      </c>
      <c r="W723" s="134" t="s">
        <v>3202</v>
      </c>
      <c r="X723" s="162" t="s">
        <v>3203</v>
      </c>
    </row>
    <row r="724" spans="1:24" s="3" customFormat="1" ht="15.6" x14ac:dyDescent="0.3">
      <c r="A724" s="134" t="s">
        <v>3208</v>
      </c>
      <c r="B724" s="155" t="s">
        <v>3201</v>
      </c>
      <c r="C724" s="156" t="s">
        <v>2403</v>
      </c>
      <c r="D724" s="137" t="s">
        <v>2591</v>
      </c>
      <c r="E724" s="138" t="s">
        <v>2939</v>
      </c>
      <c r="G724" s="139"/>
      <c r="H724" s="139"/>
      <c r="I724" s="139">
        <v>1</v>
      </c>
      <c r="J724" s="139" t="s">
        <v>2596</v>
      </c>
      <c r="K724" s="139">
        <v>9</v>
      </c>
      <c r="L724" s="139"/>
      <c r="M724" s="139">
        <v>1</v>
      </c>
      <c r="N724" s="139"/>
      <c r="O724" s="158"/>
      <c r="P724" s="158"/>
      <c r="Q724" s="160" t="s">
        <v>2741</v>
      </c>
      <c r="R724" s="160" t="s">
        <v>2727</v>
      </c>
      <c r="S724" s="160" t="s">
        <v>2717</v>
      </c>
      <c r="T724" s="160"/>
      <c r="U724" s="160"/>
      <c r="V724" s="161">
        <v>0</v>
      </c>
      <c r="W724" s="134" t="s">
        <v>3202</v>
      </c>
      <c r="X724" s="162" t="s">
        <v>3203</v>
      </c>
    </row>
    <row r="725" spans="1:24" s="3" customFormat="1" ht="15.6" x14ac:dyDescent="0.3">
      <c r="A725" s="134" t="s">
        <v>1300</v>
      </c>
      <c r="B725" s="155" t="s">
        <v>3201</v>
      </c>
      <c r="C725" s="156" t="s">
        <v>2403</v>
      </c>
      <c r="D725" s="137" t="s">
        <v>2591</v>
      </c>
      <c r="E725" s="138" t="s">
        <v>2988</v>
      </c>
      <c r="G725" s="139"/>
      <c r="H725" s="139"/>
      <c r="I725" s="139">
        <v>1</v>
      </c>
      <c r="J725" s="139"/>
      <c r="K725" s="139" t="s">
        <v>2905</v>
      </c>
      <c r="L725" s="139"/>
      <c r="M725" s="139">
        <v>1</v>
      </c>
      <c r="N725" s="139"/>
      <c r="O725" s="158">
        <v>2</v>
      </c>
      <c r="P725" s="158"/>
      <c r="Q725" s="160" t="s">
        <v>2782</v>
      </c>
      <c r="R725" s="160"/>
      <c r="S725" s="160" t="s">
        <v>2712</v>
      </c>
      <c r="T725" s="160" t="s">
        <v>2727</v>
      </c>
      <c r="U725" s="160" t="s">
        <v>2724</v>
      </c>
      <c r="V725" s="161">
        <v>0.5</v>
      </c>
      <c r="W725" s="134" t="s">
        <v>3202</v>
      </c>
      <c r="X725" s="162" t="s">
        <v>3203</v>
      </c>
    </row>
    <row r="726" spans="1:24" s="3" customFormat="1" ht="15.6" x14ac:dyDescent="0.3">
      <c r="A726" s="134" t="s">
        <v>3209</v>
      </c>
      <c r="B726" s="155" t="s">
        <v>3201</v>
      </c>
      <c r="C726" s="156" t="s">
        <v>2403</v>
      </c>
      <c r="D726" s="137" t="s">
        <v>2591</v>
      </c>
      <c r="E726" s="138" t="s">
        <v>80</v>
      </c>
      <c r="G726" s="139"/>
      <c r="H726" s="139"/>
      <c r="I726" s="139">
        <v>1</v>
      </c>
      <c r="J726" s="139"/>
      <c r="K726" s="139" t="s">
        <v>2905</v>
      </c>
      <c r="L726" s="139"/>
      <c r="M726" s="139">
        <v>1</v>
      </c>
      <c r="N726" s="139"/>
      <c r="O726" s="158"/>
      <c r="P726" s="158"/>
      <c r="Q726" s="160" t="s">
        <v>2750</v>
      </c>
      <c r="R726" s="160" t="s">
        <v>2716</v>
      </c>
      <c r="S726" s="160" t="s">
        <v>2712</v>
      </c>
      <c r="T726" s="160"/>
      <c r="U726" s="160"/>
      <c r="V726" s="161">
        <v>0.8</v>
      </c>
      <c r="W726" s="134" t="s">
        <v>3202</v>
      </c>
      <c r="X726" s="162" t="s">
        <v>3203</v>
      </c>
    </row>
    <row r="727" spans="1:24" s="3" customFormat="1" ht="15.6" x14ac:dyDescent="0.3">
      <c r="A727" s="134" t="s">
        <v>3210</v>
      </c>
      <c r="B727" s="155" t="s">
        <v>3201</v>
      </c>
      <c r="C727" s="156" t="s">
        <v>2403</v>
      </c>
      <c r="D727" s="137" t="s">
        <v>2591</v>
      </c>
      <c r="E727" s="138" t="s">
        <v>3192</v>
      </c>
      <c r="G727" s="139"/>
      <c r="H727" s="139"/>
      <c r="I727" s="139">
        <v>1</v>
      </c>
      <c r="J727" s="139"/>
      <c r="K727" s="139" t="s">
        <v>2905</v>
      </c>
      <c r="L727" s="139"/>
      <c r="M727" s="139">
        <v>1</v>
      </c>
      <c r="N727" s="139"/>
      <c r="O727" s="158"/>
      <c r="P727" s="158">
        <v>1</v>
      </c>
      <c r="Q727" s="160" t="s">
        <v>2728</v>
      </c>
      <c r="R727" s="160" t="s">
        <v>2724</v>
      </c>
      <c r="S727" s="160" t="s">
        <v>2717</v>
      </c>
      <c r="T727" s="160"/>
      <c r="U727" s="160"/>
      <c r="V727" s="161">
        <v>0.5</v>
      </c>
      <c r="W727" s="134" t="s">
        <v>3202</v>
      </c>
      <c r="X727" s="162" t="s">
        <v>3203</v>
      </c>
    </row>
    <row r="728" spans="1:24" s="3" customFormat="1" ht="15.6" x14ac:dyDescent="0.3">
      <c r="A728" s="144" t="s">
        <v>3199</v>
      </c>
      <c r="B728" s="163" t="s">
        <v>3201</v>
      </c>
      <c r="C728" s="172" t="s">
        <v>2403</v>
      </c>
      <c r="D728" s="147" t="s">
        <v>2619</v>
      </c>
      <c r="E728" s="148" t="s">
        <v>3084</v>
      </c>
      <c r="G728" s="149">
        <v>1</v>
      </c>
      <c r="H728" s="149"/>
      <c r="I728" s="149"/>
      <c r="J728" s="149" t="s">
        <v>2596</v>
      </c>
      <c r="K728" s="149">
        <v>1</v>
      </c>
      <c r="L728" s="149" t="s">
        <v>2641</v>
      </c>
      <c r="M728" s="149">
        <v>1</v>
      </c>
      <c r="N728" s="149"/>
      <c r="O728" s="166"/>
      <c r="P728" s="166">
        <v>2</v>
      </c>
      <c r="Q728" s="167" t="s">
        <v>2787</v>
      </c>
      <c r="R728" s="167" t="s">
        <v>2750</v>
      </c>
      <c r="S728" s="167" t="s">
        <v>2712</v>
      </c>
      <c r="T728" s="167" t="s">
        <v>2712</v>
      </c>
      <c r="U728" s="167"/>
      <c r="V728" s="173">
        <v>0.85699999999999998</v>
      </c>
      <c r="W728" s="154" t="s">
        <v>3211</v>
      </c>
      <c r="X728" s="174" t="s">
        <v>3203</v>
      </c>
    </row>
    <row r="729" spans="1:24" s="3" customFormat="1" ht="15.6" x14ac:dyDescent="0.3">
      <c r="A729" s="144" t="s">
        <v>1296</v>
      </c>
      <c r="B729" s="163" t="s">
        <v>3201</v>
      </c>
      <c r="C729" s="172" t="s">
        <v>2403</v>
      </c>
      <c r="D729" s="147" t="s">
        <v>2619</v>
      </c>
      <c r="E729" s="148" t="s">
        <v>2620</v>
      </c>
      <c r="G729" s="149">
        <v>1</v>
      </c>
      <c r="H729" s="149"/>
      <c r="I729" s="149"/>
      <c r="J729" s="149" t="s">
        <v>2599</v>
      </c>
      <c r="K729" s="149">
        <v>2</v>
      </c>
      <c r="L729" s="149"/>
      <c r="M729" s="149">
        <v>1</v>
      </c>
      <c r="N729" s="149"/>
      <c r="O729" s="166">
        <v>1</v>
      </c>
      <c r="P729" s="166">
        <v>1</v>
      </c>
      <c r="Q729" s="167" t="s">
        <v>2787</v>
      </c>
      <c r="R729" s="167" t="s">
        <v>2712</v>
      </c>
      <c r="S729" s="167" t="s">
        <v>2757</v>
      </c>
      <c r="T729" s="167" t="s">
        <v>2717</v>
      </c>
      <c r="U729" s="167" t="s">
        <v>2712</v>
      </c>
      <c r="V729" s="173">
        <v>0.85699999999999998</v>
      </c>
      <c r="W729" s="154" t="s">
        <v>3211</v>
      </c>
      <c r="X729" s="174" t="s">
        <v>3203</v>
      </c>
    </row>
    <row r="730" spans="1:24" s="3" customFormat="1" ht="15.6" x14ac:dyDescent="0.3">
      <c r="A730" s="144" t="s">
        <v>1261</v>
      </c>
      <c r="B730" s="163" t="s">
        <v>3201</v>
      </c>
      <c r="C730" s="172" t="s">
        <v>2403</v>
      </c>
      <c r="D730" s="147" t="s">
        <v>2619</v>
      </c>
      <c r="E730" s="148" t="s">
        <v>66</v>
      </c>
      <c r="G730" s="149">
        <v>1</v>
      </c>
      <c r="H730" s="149"/>
      <c r="I730" s="149"/>
      <c r="J730" s="149" t="s">
        <v>2604</v>
      </c>
      <c r="K730" s="149">
        <v>3</v>
      </c>
      <c r="L730" s="149"/>
      <c r="M730" s="149">
        <v>1</v>
      </c>
      <c r="N730" s="149"/>
      <c r="O730" s="166"/>
      <c r="P730" s="166">
        <v>1</v>
      </c>
      <c r="Q730" s="167" t="s">
        <v>2716</v>
      </c>
      <c r="R730" s="167" t="s">
        <v>2712</v>
      </c>
      <c r="S730" s="167" t="s">
        <v>2720</v>
      </c>
      <c r="T730" s="167" t="s">
        <v>2712</v>
      </c>
      <c r="U730" s="167"/>
      <c r="V730" s="173">
        <v>0.75</v>
      </c>
      <c r="W730" s="154" t="s">
        <v>3211</v>
      </c>
      <c r="X730" s="174" t="s">
        <v>3203</v>
      </c>
    </row>
    <row r="731" spans="1:24" s="3" customFormat="1" ht="15.6" x14ac:dyDescent="0.3">
      <c r="A731" s="144" t="s">
        <v>1273</v>
      </c>
      <c r="B731" s="163" t="s">
        <v>3201</v>
      </c>
      <c r="C731" s="172" t="s">
        <v>2403</v>
      </c>
      <c r="D731" s="147" t="s">
        <v>2619</v>
      </c>
      <c r="E731" s="148" t="s">
        <v>66</v>
      </c>
      <c r="G731" s="149">
        <v>1</v>
      </c>
      <c r="H731" s="149"/>
      <c r="I731" s="149"/>
      <c r="J731" s="149" t="s">
        <v>2583</v>
      </c>
      <c r="K731" s="149">
        <v>4</v>
      </c>
      <c r="L731" s="149" t="s">
        <v>2647</v>
      </c>
      <c r="M731" s="149">
        <v>1</v>
      </c>
      <c r="N731" s="149"/>
      <c r="O731" s="166">
        <v>2</v>
      </c>
      <c r="P731" s="166">
        <v>2</v>
      </c>
      <c r="Q731" s="167" t="s">
        <v>3046</v>
      </c>
      <c r="R731" s="167" t="s">
        <v>2717</v>
      </c>
      <c r="S731" s="167" t="s">
        <v>2727</v>
      </c>
      <c r="T731" s="167" t="s">
        <v>2723</v>
      </c>
      <c r="U731" s="167" t="s">
        <v>2764</v>
      </c>
      <c r="V731" s="173">
        <v>0.4</v>
      </c>
      <c r="W731" s="154" t="s">
        <v>3211</v>
      </c>
      <c r="X731" s="174" t="s">
        <v>3203</v>
      </c>
    </row>
    <row r="732" spans="1:24" s="3" customFormat="1" ht="15.6" x14ac:dyDescent="0.3">
      <c r="A732" s="144" t="s">
        <v>3198</v>
      </c>
      <c r="B732" s="163" t="s">
        <v>3201</v>
      </c>
      <c r="C732" s="172" t="s">
        <v>2403</v>
      </c>
      <c r="D732" s="147" t="s">
        <v>2619</v>
      </c>
      <c r="E732" s="148" t="s">
        <v>3182</v>
      </c>
      <c r="G732" s="149">
        <v>1</v>
      </c>
      <c r="H732" s="149"/>
      <c r="I732" s="149"/>
      <c r="J732" s="149" t="s">
        <v>2614</v>
      </c>
      <c r="K732" s="149">
        <v>5</v>
      </c>
      <c r="L732" s="149" t="s">
        <v>2781</v>
      </c>
      <c r="M732" s="149">
        <v>1</v>
      </c>
      <c r="N732" s="149"/>
      <c r="O732" s="166">
        <v>3</v>
      </c>
      <c r="P732" s="166">
        <v>1</v>
      </c>
      <c r="Q732" s="167" t="s">
        <v>2760</v>
      </c>
      <c r="R732" s="167"/>
      <c r="S732" s="167" t="s">
        <v>2712</v>
      </c>
      <c r="T732" s="167" t="s">
        <v>2739</v>
      </c>
      <c r="U732" s="167" t="s">
        <v>2711</v>
      </c>
      <c r="V732" s="173">
        <v>0.71399999999999997</v>
      </c>
      <c r="W732" s="154" t="s">
        <v>3211</v>
      </c>
      <c r="X732" s="174" t="s">
        <v>3203</v>
      </c>
    </row>
    <row r="733" spans="1:24" s="3" customFormat="1" ht="15.6" x14ac:dyDescent="0.3">
      <c r="A733" s="144" t="s">
        <v>3200</v>
      </c>
      <c r="B733" s="163" t="s">
        <v>3201</v>
      </c>
      <c r="C733" s="172" t="s">
        <v>2403</v>
      </c>
      <c r="D733" s="169" t="s">
        <v>2619</v>
      </c>
      <c r="E733" s="179" t="s">
        <v>66</v>
      </c>
      <c r="G733" s="165">
        <v>1</v>
      </c>
      <c r="H733" s="166"/>
      <c r="I733" s="166"/>
      <c r="J733" s="164" t="s">
        <v>2611</v>
      </c>
      <c r="K733" s="164">
        <v>6</v>
      </c>
      <c r="L733" s="151"/>
      <c r="M733" s="164">
        <v>1</v>
      </c>
      <c r="N733" s="165"/>
      <c r="O733" s="166">
        <v>1</v>
      </c>
      <c r="P733" s="166">
        <v>2</v>
      </c>
      <c r="Q733" s="167" t="s">
        <v>2716</v>
      </c>
      <c r="R733" s="167" t="s">
        <v>2717</v>
      </c>
      <c r="S733" s="167" t="s">
        <v>2712</v>
      </c>
      <c r="T733" s="167" t="s">
        <v>2712</v>
      </c>
      <c r="U733" s="167" t="s">
        <v>2712</v>
      </c>
      <c r="V733" s="173">
        <v>0.75</v>
      </c>
      <c r="W733" s="154" t="s">
        <v>3211</v>
      </c>
      <c r="X733" s="174" t="s">
        <v>3203</v>
      </c>
    </row>
    <row r="734" spans="1:24" s="3" customFormat="1" ht="15.6" x14ac:dyDescent="0.3">
      <c r="A734" s="144" t="s">
        <v>1347</v>
      </c>
      <c r="B734" s="163" t="s">
        <v>3201</v>
      </c>
      <c r="C734" s="172" t="s">
        <v>2403</v>
      </c>
      <c r="D734" s="147" t="s">
        <v>2619</v>
      </c>
      <c r="E734" s="148" t="s">
        <v>68</v>
      </c>
      <c r="G734" s="149">
        <v>1</v>
      </c>
      <c r="H734" s="149"/>
      <c r="I734" s="149"/>
      <c r="J734" s="149" t="s">
        <v>2601</v>
      </c>
      <c r="K734" s="149">
        <v>7</v>
      </c>
      <c r="L734" s="149"/>
      <c r="M734" s="149">
        <v>1</v>
      </c>
      <c r="N734" s="149"/>
      <c r="O734" s="166">
        <v>1</v>
      </c>
      <c r="P734" s="166"/>
      <c r="Q734" s="167" t="s">
        <v>2785</v>
      </c>
      <c r="R734" s="167" t="s">
        <v>2739</v>
      </c>
      <c r="S734" s="167" t="s">
        <v>2712</v>
      </c>
      <c r="T734" s="167" t="s">
        <v>2739</v>
      </c>
      <c r="U734" s="167" t="s">
        <v>2712</v>
      </c>
      <c r="V734" s="173">
        <v>0.5</v>
      </c>
      <c r="W734" s="154" t="s">
        <v>3211</v>
      </c>
      <c r="X734" s="174" t="s">
        <v>3203</v>
      </c>
    </row>
    <row r="735" spans="1:24" s="3" customFormat="1" ht="15.6" x14ac:dyDescent="0.3">
      <c r="A735" s="144" t="s">
        <v>3212</v>
      </c>
      <c r="B735" s="163" t="s">
        <v>3201</v>
      </c>
      <c r="C735" s="172" t="s">
        <v>2403</v>
      </c>
      <c r="D735" s="147" t="s">
        <v>2619</v>
      </c>
      <c r="E735" s="148" t="s">
        <v>2620</v>
      </c>
      <c r="G735" s="149">
        <v>1</v>
      </c>
      <c r="H735" s="149"/>
      <c r="I735" s="149"/>
      <c r="J735" s="149" t="s">
        <v>2607</v>
      </c>
      <c r="K735" s="149">
        <v>8</v>
      </c>
      <c r="L735" s="149"/>
      <c r="M735" s="149">
        <v>1</v>
      </c>
      <c r="N735" s="149"/>
      <c r="O735" s="166"/>
      <c r="P735" s="166"/>
      <c r="Q735" s="167" t="s">
        <v>2812</v>
      </c>
      <c r="R735" s="167" t="s">
        <v>2724</v>
      </c>
      <c r="S735" s="167" t="s">
        <v>2720</v>
      </c>
      <c r="T735" s="167" t="s">
        <v>2717</v>
      </c>
      <c r="U735" s="167" t="s">
        <v>2717</v>
      </c>
      <c r="V735" s="173">
        <v>0.42899999999999999</v>
      </c>
      <c r="W735" s="154" t="s">
        <v>3211</v>
      </c>
      <c r="X735" s="174" t="s">
        <v>3203</v>
      </c>
    </row>
    <row r="736" spans="1:24" s="3" customFormat="1" ht="15.6" x14ac:dyDescent="0.3">
      <c r="A736" s="144" t="s">
        <v>1259</v>
      </c>
      <c r="B736" s="163" t="s">
        <v>3201</v>
      </c>
      <c r="C736" s="172" t="s">
        <v>2403</v>
      </c>
      <c r="D736" s="147" t="s">
        <v>2619</v>
      </c>
      <c r="E736" s="148" t="s">
        <v>2630</v>
      </c>
      <c r="G736" s="149">
        <v>1</v>
      </c>
      <c r="H736" s="149"/>
      <c r="I736" s="149"/>
      <c r="J736" s="149" t="s">
        <v>2609</v>
      </c>
      <c r="K736" s="149">
        <v>9</v>
      </c>
      <c r="L736" s="149"/>
      <c r="M736" s="149">
        <v>1</v>
      </c>
      <c r="N736" s="149"/>
      <c r="O736" s="166"/>
      <c r="P736" s="166"/>
      <c r="Q736" s="167" t="s">
        <v>2933</v>
      </c>
      <c r="R736" s="167"/>
      <c r="S736" s="167" t="s">
        <v>2727</v>
      </c>
      <c r="T736" s="167" t="s">
        <v>2712</v>
      </c>
      <c r="U736" s="167" t="s">
        <v>2727</v>
      </c>
      <c r="V736" s="173">
        <v>0.2</v>
      </c>
      <c r="W736" s="154" t="s">
        <v>3211</v>
      </c>
      <c r="X736" s="174" t="s">
        <v>3203</v>
      </c>
    </row>
    <row r="737" spans="1:24" s="3" customFormat="1" ht="15.6" x14ac:dyDescent="0.3">
      <c r="A737" s="144" t="s">
        <v>1129</v>
      </c>
      <c r="B737" s="163" t="s">
        <v>3201</v>
      </c>
      <c r="C737" s="172" t="s">
        <v>2403</v>
      </c>
      <c r="D737" s="147" t="s">
        <v>2619</v>
      </c>
      <c r="E737" s="148" t="s">
        <v>68</v>
      </c>
      <c r="G737" s="149">
        <v>1</v>
      </c>
      <c r="H737" s="149"/>
      <c r="I737" s="149"/>
      <c r="J737" s="149"/>
      <c r="K737" s="149" t="s">
        <v>2905</v>
      </c>
      <c r="L737" s="149"/>
      <c r="M737" s="149">
        <v>1</v>
      </c>
      <c r="N737" s="149"/>
      <c r="O737" s="166">
        <v>2</v>
      </c>
      <c r="P737" s="166">
        <v>1</v>
      </c>
      <c r="Q737" s="167" t="s">
        <v>2782</v>
      </c>
      <c r="R737" s="167"/>
      <c r="S737" s="167"/>
      <c r="T737" s="167" t="s">
        <v>2720</v>
      </c>
      <c r="U737" s="167" t="s">
        <v>2728</v>
      </c>
      <c r="V737" s="173">
        <v>0.5</v>
      </c>
      <c r="W737" s="154" t="s">
        <v>3211</v>
      </c>
      <c r="X737" s="174" t="s">
        <v>3203</v>
      </c>
    </row>
    <row r="738" spans="1:24" s="3" customFormat="1" ht="15.6" x14ac:dyDescent="0.3">
      <c r="A738" s="144" t="s">
        <v>1373</v>
      </c>
      <c r="B738" s="163" t="s">
        <v>3201</v>
      </c>
      <c r="C738" s="172" t="s">
        <v>2403</v>
      </c>
      <c r="D738" s="147" t="s">
        <v>2619</v>
      </c>
      <c r="E738" s="148" t="s">
        <v>2620</v>
      </c>
      <c r="G738" s="149">
        <v>1</v>
      </c>
      <c r="H738" s="149"/>
      <c r="I738" s="149"/>
      <c r="J738" s="149"/>
      <c r="K738" s="149" t="s">
        <v>2905</v>
      </c>
      <c r="L738" s="149"/>
      <c r="M738" s="149">
        <v>1</v>
      </c>
      <c r="N738" s="149"/>
      <c r="O738" s="166"/>
      <c r="P738" s="166">
        <v>1</v>
      </c>
      <c r="Q738" s="167" t="s">
        <v>2739</v>
      </c>
      <c r="R738" s="167" t="s">
        <v>2717</v>
      </c>
      <c r="S738" s="167" t="s">
        <v>2720</v>
      </c>
      <c r="T738" s="167"/>
      <c r="U738" s="167"/>
      <c r="V738" s="173">
        <v>0.33300000000000002</v>
      </c>
      <c r="W738" s="154" t="s">
        <v>3211</v>
      </c>
      <c r="X738" s="174" t="s">
        <v>3203</v>
      </c>
    </row>
    <row r="739" spans="1:24" s="3" customFormat="1" ht="15.6" x14ac:dyDescent="0.3">
      <c r="A739" s="144" t="s">
        <v>3213</v>
      </c>
      <c r="B739" s="163" t="s">
        <v>3201</v>
      </c>
      <c r="C739" s="172" t="s">
        <v>2403</v>
      </c>
      <c r="D739" s="147" t="s">
        <v>2619</v>
      </c>
      <c r="E739" s="148" t="s">
        <v>3084</v>
      </c>
      <c r="G739" s="149">
        <v>1</v>
      </c>
      <c r="H739" s="149"/>
      <c r="I739" s="149"/>
      <c r="J739" s="149"/>
      <c r="K739" s="149" t="s">
        <v>2905</v>
      </c>
      <c r="L739" s="149"/>
      <c r="M739" s="149">
        <v>1</v>
      </c>
      <c r="N739" s="149"/>
      <c r="O739" s="166">
        <v>1</v>
      </c>
      <c r="P739" s="166">
        <v>1</v>
      </c>
      <c r="Q739" s="167" t="s">
        <v>2728</v>
      </c>
      <c r="R739" s="167"/>
      <c r="S739" s="167"/>
      <c r="T739" s="167" t="s">
        <v>2712</v>
      </c>
      <c r="U739" s="167" t="s">
        <v>2739</v>
      </c>
      <c r="V739" s="173">
        <v>0.5</v>
      </c>
      <c r="W739" s="154" t="s">
        <v>3211</v>
      </c>
      <c r="X739" s="174" t="s">
        <v>3203</v>
      </c>
    </row>
    <row r="740" spans="1:24" s="3" customFormat="1" ht="15.6" x14ac:dyDescent="0.3">
      <c r="A740" s="134" t="s">
        <v>3204</v>
      </c>
      <c r="B740" s="155" t="s">
        <v>3214</v>
      </c>
      <c r="C740" s="156" t="s">
        <v>2411</v>
      </c>
      <c r="D740" s="137" t="s">
        <v>2591</v>
      </c>
      <c r="E740" s="138" t="s">
        <v>3192</v>
      </c>
      <c r="G740" s="157"/>
      <c r="H740" s="158"/>
      <c r="I740" s="158">
        <v>1</v>
      </c>
      <c r="J740" s="159" t="s">
        <v>2609</v>
      </c>
      <c r="K740" s="159">
        <v>1</v>
      </c>
      <c r="L740" s="140"/>
      <c r="M740" s="159">
        <v>1</v>
      </c>
      <c r="N740" s="157"/>
      <c r="O740" s="158"/>
      <c r="P740" s="158"/>
      <c r="Q740" s="160" t="s">
        <v>2909</v>
      </c>
      <c r="R740" s="160" t="s">
        <v>2716</v>
      </c>
      <c r="S740" s="160" t="s">
        <v>2720</v>
      </c>
      <c r="T740" s="160"/>
      <c r="U740" s="160"/>
      <c r="V740" s="161">
        <v>0.66700000000000004</v>
      </c>
      <c r="W740" s="134" t="s">
        <v>3215</v>
      </c>
      <c r="X740" s="162" t="s">
        <v>3216</v>
      </c>
    </row>
    <row r="741" spans="1:24" s="3" customFormat="1" ht="15.6" x14ac:dyDescent="0.3">
      <c r="A741" s="134" t="s">
        <v>3187</v>
      </c>
      <c r="B741" s="155" t="s">
        <v>3214</v>
      </c>
      <c r="C741" s="156" t="s">
        <v>2411</v>
      </c>
      <c r="D741" s="137" t="s">
        <v>2591</v>
      </c>
      <c r="E741" s="138" t="s">
        <v>2690</v>
      </c>
      <c r="G741" s="157"/>
      <c r="H741" s="158"/>
      <c r="I741" s="158">
        <v>1</v>
      </c>
      <c r="J741" s="159" t="s">
        <v>2607</v>
      </c>
      <c r="K741" s="159">
        <v>2</v>
      </c>
      <c r="L741" s="140"/>
      <c r="M741" s="159">
        <v>1</v>
      </c>
      <c r="N741" s="157"/>
      <c r="O741" s="158"/>
      <c r="P741" s="158">
        <v>2</v>
      </c>
      <c r="Q741" s="160" t="s">
        <v>2909</v>
      </c>
      <c r="R741" s="160" t="s">
        <v>2717</v>
      </c>
      <c r="S741" s="160" t="s">
        <v>2720</v>
      </c>
      <c r="T741" s="160" t="s">
        <v>2711</v>
      </c>
      <c r="U741" s="160"/>
      <c r="V741" s="161">
        <v>0.66700000000000004</v>
      </c>
      <c r="W741" s="134" t="s">
        <v>3215</v>
      </c>
      <c r="X741" s="162" t="s">
        <v>3216</v>
      </c>
    </row>
    <row r="742" spans="1:24" s="3" customFormat="1" ht="15.6" x14ac:dyDescent="0.3">
      <c r="A742" s="134" t="s">
        <v>3207</v>
      </c>
      <c r="B742" s="155" t="s">
        <v>3214</v>
      </c>
      <c r="C742" s="156" t="s">
        <v>2411</v>
      </c>
      <c r="D742" s="137" t="s">
        <v>2591</v>
      </c>
      <c r="E742" s="138" t="s">
        <v>2939</v>
      </c>
      <c r="G742" s="157"/>
      <c r="H742" s="158"/>
      <c r="I742" s="158">
        <v>1</v>
      </c>
      <c r="J742" s="159" t="s">
        <v>2611</v>
      </c>
      <c r="K742" s="159">
        <v>3</v>
      </c>
      <c r="L742" s="140"/>
      <c r="M742" s="159">
        <v>1</v>
      </c>
      <c r="N742" s="157"/>
      <c r="O742" s="158"/>
      <c r="P742" s="158">
        <v>1</v>
      </c>
      <c r="Q742" s="160" t="s">
        <v>2933</v>
      </c>
      <c r="R742" s="160" t="s">
        <v>2717</v>
      </c>
      <c r="S742" s="160"/>
      <c r="T742" s="160" t="s">
        <v>2720</v>
      </c>
      <c r="U742" s="160" t="s">
        <v>2727</v>
      </c>
      <c r="V742" s="161">
        <v>0.2</v>
      </c>
      <c r="W742" s="134" t="s">
        <v>3215</v>
      </c>
      <c r="X742" s="162" t="s">
        <v>3216</v>
      </c>
    </row>
    <row r="743" spans="1:24" s="3" customFormat="1" ht="15.6" x14ac:dyDescent="0.3">
      <c r="A743" s="134" t="s">
        <v>3205</v>
      </c>
      <c r="B743" s="155" t="s">
        <v>3214</v>
      </c>
      <c r="C743" s="156" t="s">
        <v>2411</v>
      </c>
      <c r="D743" s="137" t="s">
        <v>2591</v>
      </c>
      <c r="E743" s="138" t="s">
        <v>2690</v>
      </c>
      <c r="G743" s="157"/>
      <c r="H743" s="158"/>
      <c r="I743" s="158">
        <v>1</v>
      </c>
      <c r="J743" s="159" t="s">
        <v>2583</v>
      </c>
      <c r="K743" s="159">
        <v>4</v>
      </c>
      <c r="L743" s="140"/>
      <c r="M743" s="159">
        <v>1</v>
      </c>
      <c r="N743" s="157"/>
      <c r="O743" s="158"/>
      <c r="P743" s="158"/>
      <c r="Q743" s="160" t="s">
        <v>2774</v>
      </c>
      <c r="R743" s="160" t="s">
        <v>2723</v>
      </c>
      <c r="S743" s="160" t="s">
        <v>2717</v>
      </c>
      <c r="T743" s="160" t="s">
        <v>2724</v>
      </c>
      <c r="U743" s="160" t="s">
        <v>2717</v>
      </c>
      <c r="V743" s="161">
        <v>0.57099999999999995</v>
      </c>
      <c r="W743" s="134" t="s">
        <v>3215</v>
      </c>
      <c r="X743" s="162" t="s">
        <v>3216</v>
      </c>
    </row>
    <row r="744" spans="1:24" s="3" customFormat="1" ht="15.6" x14ac:dyDescent="0.3">
      <c r="A744" s="134" t="s">
        <v>3191</v>
      </c>
      <c r="B744" s="155" t="s">
        <v>3214</v>
      </c>
      <c r="C744" s="156" t="s">
        <v>2411</v>
      </c>
      <c r="D744" s="137" t="s">
        <v>2591</v>
      </c>
      <c r="E744" s="138" t="s">
        <v>3192</v>
      </c>
      <c r="G744" s="157"/>
      <c r="H744" s="158"/>
      <c r="I744" s="158">
        <v>1</v>
      </c>
      <c r="J744" s="159" t="s">
        <v>2604</v>
      </c>
      <c r="K744" s="159">
        <v>5</v>
      </c>
      <c r="L744" s="140" t="s">
        <v>2641</v>
      </c>
      <c r="M744" s="159">
        <v>1</v>
      </c>
      <c r="N744" s="157"/>
      <c r="O744" s="158">
        <v>2</v>
      </c>
      <c r="P744" s="158"/>
      <c r="Q744" s="160" t="s">
        <v>2715</v>
      </c>
      <c r="R744" s="160"/>
      <c r="S744" s="160" t="s">
        <v>2727</v>
      </c>
      <c r="T744" s="160" t="s">
        <v>2712</v>
      </c>
      <c r="U744" s="160" t="s">
        <v>2723</v>
      </c>
      <c r="V744" s="161">
        <v>0.6</v>
      </c>
      <c r="W744" s="134" t="s">
        <v>3215</v>
      </c>
      <c r="X744" s="162" t="s">
        <v>3216</v>
      </c>
    </row>
    <row r="745" spans="1:24" s="3" customFormat="1" ht="15.6" x14ac:dyDescent="0.3">
      <c r="A745" s="134" t="s">
        <v>1334</v>
      </c>
      <c r="B745" s="155" t="s">
        <v>3214</v>
      </c>
      <c r="C745" s="156" t="s">
        <v>2411</v>
      </c>
      <c r="D745" s="137" t="s">
        <v>2591</v>
      </c>
      <c r="E745" s="138" t="s">
        <v>2988</v>
      </c>
      <c r="G745" s="157"/>
      <c r="H745" s="158"/>
      <c r="I745" s="158">
        <v>1</v>
      </c>
      <c r="J745" s="159" t="s">
        <v>2599</v>
      </c>
      <c r="K745" s="159">
        <v>6</v>
      </c>
      <c r="L745" s="140"/>
      <c r="M745" s="159">
        <v>1</v>
      </c>
      <c r="N745" s="157"/>
      <c r="O745" s="158"/>
      <c r="P745" s="158">
        <v>1</v>
      </c>
      <c r="Q745" s="160" t="s">
        <v>2814</v>
      </c>
      <c r="R745" s="160" t="s">
        <v>2717</v>
      </c>
      <c r="S745" s="160" t="s">
        <v>2724</v>
      </c>
      <c r="T745" s="160" t="s">
        <v>2717</v>
      </c>
      <c r="U745" s="160" t="s">
        <v>2717</v>
      </c>
      <c r="V745" s="161">
        <v>0.33300000000000002</v>
      </c>
      <c r="W745" s="134" t="s">
        <v>3215</v>
      </c>
      <c r="X745" s="162" t="s">
        <v>3216</v>
      </c>
    </row>
    <row r="746" spans="1:24" s="3" customFormat="1" ht="15.6" x14ac:dyDescent="0.3">
      <c r="A746" s="134" t="s">
        <v>1341</v>
      </c>
      <c r="B746" s="155" t="s">
        <v>3214</v>
      </c>
      <c r="C746" s="156" t="s">
        <v>2411</v>
      </c>
      <c r="D746" s="137" t="s">
        <v>2591</v>
      </c>
      <c r="E746" s="138" t="s">
        <v>2988</v>
      </c>
      <c r="G746" s="157"/>
      <c r="H746" s="158"/>
      <c r="I746" s="158">
        <v>1</v>
      </c>
      <c r="J746" s="159" t="s">
        <v>2601</v>
      </c>
      <c r="K746" s="159">
        <v>7</v>
      </c>
      <c r="L746" s="140" t="s">
        <v>2647</v>
      </c>
      <c r="M746" s="159">
        <v>1</v>
      </c>
      <c r="N746" s="157"/>
      <c r="O746" s="158">
        <v>1</v>
      </c>
      <c r="P746" s="158">
        <v>2</v>
      </c>
      <c r="Q746" s="160" t="s">
        <v>2909</v>
      </c>
      <c r="R746" s="160" t="s">
        <v>2717</v>
      </c>
      <c r="S746" s="160" t="s">
        <v>2711</v>
      </c>
      <c r="T746" s="160" t="s">
        <v>2717</v>
      </c>
      <c r="U746" s="160" t="s">
        <v>2712</v>
      </c>
      <c r="V746" s="161">
        <v>0.66700000000000004</v>
      </c>
      <c r="W746" s="134" t="s">
        <v>3215</v>
      </c>
      <c r="X746" s="162" t="s">
        <v>3216</v>
      </c>
    </row>
    <row r="747" spans="1:24" s="3" customFormat="1" ht="15.6" x14ac:dyDescent="0.3">
      <c r="A747" s="134" t="s">
        <v>3208</v>
      </c>
      <c r="B747" s="155" t="s">
        <v>3214</v>
      </c>
      <c r="C747" s="156" t="s">
        <v>2411</v>
      </c>
      <c r="D747" s="177" t="s">
        <v>2591</v>
      </c>
      <c r="E747" s="178" t="s">
        <v>2939</v>
      </c>
      <c r="G747" s="157"/>
      <c r="H747" s="158"/>
      <c r="I747" s="158">
        <v>1</v>
      </c>
      <c r="J747" s="159" t="s">
        <v>2596</v>
      </c>
      <c r="K747" s="159">
        <v>8</v>
      </c>
      <c r="L747" s="140"/>
      <c r="M747" s="159">
        <v>1</v>
      </c>
      <c r="N747" s="157"/>
      <c r="O747" s="158"/>
      <c r="P747" s="158"/>
      <c r="Q747" s="160" t="s">
        <v>3115</v>
      </c>
      <c r="R747" s="160" t="s">
        <v>2720</v>
      </c>
      <c r="S747" s="160" t="s">
        <v>2717</v>
      </c>
      <c r="T747" s="160" t="s">
        <v>2739</v>
      </c>
      <c r="U747" s="160" t="s">
        <v>2717</v>
      </c>
      <c r="V747" s="161">
        <v>0.28599999999999998</v>
      </c>
      <c r="W747" s="134" t="s">
        <v>3215</v>
      </c>
      <c r="X747" s="162" t="s">
        <v>3216</v>
      </c>
    </row>
    <row r="748" spans="1:24" s="3" customFormat="1" ht="15.6" x14ac:dyDescent="0.3">
      <c r="A748" s="134" t="s">
        <v>3217</v>
      </c>
      <c r="B748" s="155" t="s">
        <v>3214</v>
      </c>
      <c r="C748" s="156" t="s">
        <v>2411</v>
      </c>
      <c r="D748" s="177" t="s">
        <v>2591</v>
      </c>
      <c r="E748" s="178" t="s">
        <v>2939</v>
      </c>
      <c r="G748" s="157"/>
      <c r="H748" s="158"/>
      <c r="I748" s="158">
        <v>1</v>
      </c>
      <c r="J748" s="159" t="s">
        <v>2614</v>
      </c>
      <c r="K748" s="159">
        <v>9</v>
      </c>
      <c r="L748" s="140"/>
      <c r="M748" s="159">
        <v>1</v>
      </c>
      <c r="N748" s="157"/>
      <c r="O748" s="158"/>
      <c r="P748" s="158"/>
      <c r="Q748" s="160" t="s">
        <v>2720</v>
      </c>
      <c r="R748" s="160"/>
      <c r="S748" s="160"/>
      <c r="T748" s="160" t="s">
        <v>2720</v>
      </c>
      <c r="U748" s="160"/>
      <c r="V748" s="161">
        <v>0.5</v>
      </c>
      <c r="W748" s="134" t="s">
        <v>3215</v>
      </c>
      <c r="X748" s="162" t="s">
        <v>3216</v>
      </c>
    </row>
    <row r="749" spans="1:24" s="3" customFormat="1" ht="15.6" x14ac:dyDescent="0.3">
      <c r="A749" s="134" t="s">
        <v>3218</v>
      </c>
      <c r="B749" s="155" t="s">
        <v>3214</v>
      </c>
      <c r="C749" s="156" t="s">
        <v>2411</v>
      </c>
      <c r="D749" s="177" t="s">
        <v>2591</v>
      </c>
      <c r="E749" s="178" t="s">
        <v>80</v>
      </c>
      <c r="G749" s="157"/>
      <c r="H749" s="158"/>
      <c r="I749" s="158">
        <v>1</v>
      </c>
      <c r="J749" s="159"/>
      <c r="K749" s="159" t="s">
        <v>2905</v>
      </c>
      <c r="L749" s="140"/>
      <c r="M749" s="159">
        <v>1</v>
      </c>
      <c r="N749" s="157"/>
      <c r="O749" s="158">
        <v>2</v>
      </c>
      <c r="P749" s="158">
        <v>1</v>
      </c>
      <c r="Q749" s="160" t="s">
        <v>3120</v>
      </c>
      <c r="R749" s="160"/>
      <c r="S749" s="160"/>
      <c r="T749" s="160" t="s">
        <v>2720</v>
      </c>
      <c r="U749" s="160" t="s">
        <v>2814</v>
      </c>
      <c r="V749" s="161">
        <v>0.375</v>
      </c>
      <c r="W749" s="134" t="s">
        <v>3215</v>
      </c>
      <c r="X749" s="162" t="s">
        <v>3216</v>
      </c>
    </row>
    <row r="750" spans="1:24" s="3" customFormat="1" ht="15.6" x14ac:dyDescent="0.3">
      <c r="A750" s="134" t="s">
        <v>3219</v>
      </c>
      <c r="B750" s="155" t="s">
        <v>3214</v>
      </c>
      <c r="C750" s="156" t="s">
        <v>2411</v>
      </c>
      <c r="D750" s="177" t="s">
        <v>2591</v>
      </c>
      <c r="E750" s="138" t="s">
        <v>80</v>
      </c>
      <c r="G750" s="139"/>
      <c r="H750" s="139"/>
      <c r="I750" s="139">
        <v>1</v>
      </c>
      <c r="J750" s="139"/>
      <c r="K750" s="159" t="s">
        <v>2905</v>
      </c>
      <c r="L750" s="140"/>
      <c r="M750" s="159">
        <v>1</v>
      </c>
      <c r="N750" s="157"/>
      <c r="O750" s="158"/>
      <c r="P750" s="158"/>
      <c r="Q750" s="160" t="s">
        <v>2739</v>
      </c>
      <c r="R750" s="160" t="s">
        <v>2739</v>
      </c>
      <c r="S750" s="160"/>
      <c r="T750" s="160"/>
      <c r="U750" s="160"/>
      <c r="V750" s="161">
        <v>0.33300000000000002</v>
      </c>
      <c r="W750" s="134" t="s">
        <v>3215</v>
      </c>
      <c r="X750" s="162" t="s">
        <v>3216</v>
      </c>
    </row>
    <row r="751" spans="1:24" s="3" customFormat="1" ht="15.6" x14ac:dyDescent="0.3">
      <c r="A751" s="134" t="s">
        <v>3220</v>
      </c>
      <c r="B751" s="155" t="s">
        <v>3214</v>
      </c>
      <c r="C751" s="156" t="s">
        <v>2411</v>
      </c>
      <c r="D751" s="177" t="s">
        <v>2591</v>
      </c>
      <c r="E751" s="138" t="s">
        <v>3221</v>
      </c>
      <c r="G751" s="139"/>
      <c r="H751" s="139"/>
      <c r="I751" s="139">
        <v>1</v>
      </c>
      <c r="J751" s="139"/>
      <c r="K751" s="159" t="s">
        <v>2905</v>
      </c>
      <c r="L751" s="140"/>
      <c r="M751" s="159">
        <v>1</v>
      </c>
      <c r="N751" s="157"/>
      <c r="O751" s="158"/>
      <c r="P751" s="158">
        <v>1</v>
      </c>
      <c r="Q751" s="160" t="s">
        <v>2716</v>
      </c>
      <c r="R751" s="160" t="s">
        <v>2711</v>
      </c>
      <c r="S751" s="160" t="s">
        <v>2717</v>
      </c>
      <c r="T751" s="160"/>
      <c r="U751" s="160"/>
      <c r="V751" s="161">
        <v>0.75</v>
      </c>
      <c r="W751" s="134" t="s">
        <v>3215</v>
      </c>
      <c r="X751" s="162" t="s">
        <v>3216</v>
      </c>
    </row>
    <row r="752" spans="1:24" s="3" customFormat="1" ht="15.6" x14ac:dyDescent="0.3">
      <c r="A752" s="144" t="s">
        <v>1296</v>
      </c>
      <c r="B752" s="163" t="s">
        <v>3214</v>
      </c>
      <c r="C752" s="172" t="s">
        <v>2411</v>
      </c>
      <c r="D752" s="169" t="s">
        <v>2619</v>
      </c>
      <c r="E752" s="179" t="s">
        <v>2620</v>
      </c>
      <c r="G752" s="165">
        <v>1</v>
      </c>
      <c r="H752" s="166"/>
      <c r="I752" s="166"/>
      <c r="J752" s="164" t="s">
        <v>2604</v>
      </c>
      <c r="K752" s="164">
        <v>1</v>
      </c>
      <c r="L752" s="151" t="s">
        <v>2641</v>
      </c>
      <c r="M752" s="164">
        <v>1</v>
      </c>
      <c r="N752" s="165"/>
      <c r="O752" s="166">
        <v>1</v>
      </c>
      <c r="P752" s="166">
        <v>2</v>
      </c>
      <c r="Q752" s="167" t="s">
        <v>2902</v>
      </c>
      <c r="R752" s="167" t="s">
        <v>2711</v>
      </c>
      <c r="S752" s="167" t="s">
        <v>2723</v>
      </c>
      <c r="T752" s="167" t="s">
        <v>2723</v>
      </c>
      <c r="U752" s="167" t="s">
        <v>2712</v>
      </c>
      <c r="V752" s="173">
        <v>1</v>
      </c>
      <c r="W752" s="154" t="s">
        <v>3211</v>
      </c>
      <c r="X752" s="174" t="s">
        <v>3216</v>
      </c>
    </row>
    <row r="753" spans="1:24" s="3" customFormat="1" ht="15.6" x14ac:dyDescent="0.3">
      <c r="A753" s="144" t="s">
        <v>1249</v>
      </c>
      <c r="B753" s="163" t="s">
        <v>3214</v>
      </c>
      <c r="C753" s="172" t="s">
        <v>2411</v>
      </c>
      <c r="D753" s="169" t="s">
        <v>2619</v>
      </c>
      <c r="E753" s="179" t="s">
        <v>66</v>
      </c>
      <c r="G753" s="165">
        <v>1</v>
      </c>
      <c r="H753" s="166"/>
      <c r="I753" s="166"/>
      <c r="J753" s="164" t="s">
        <v>2601</v>
      </c>
      <c r="K753" s="164">
        <v>2</v>
      </c>
      <c r="L753" s="151"/>
      <c r="M753" s="164">
        <v>1</v>
      </c>
      <c r="N753" s="165"/>
      <c r="O753" s="166"/>
      <c r="P753" s="166">
        <v>2</v>
      </c>
      <c r="Q753" s="167" t="s">
        <v>2789</v>
      </c>
      <c r="R753" s="167" t="s">
        <v>2712</v>
      </c>
      <c r="S753" s="167" t="s">
        <v>2711</v>
      </c>
      <c r="T753" s="167" t="s">
        <v>2716</v>
      </c>
      <c r="U753" s="167"/>
      <c r="V753" s="173">
        <v>0.875</v>
      </c>
      <c r="W753" s="154" t="s">
        <v>3211</v>
      </c>
      <c r="X753" s="174" t="s">
        <v>3216</v>
      </c>
    </row>
    <row r="754" spans="1:24" s="3" customFormat="1" ht="15.6" x14ac:dyDescent="0.3">
      <c r="A754" s="144" t="s">
        <v>1186</v>
      </c>
      <c r="B754" s="163" t="s">
        <v>3214</v>
      </c>
      <c r="C754" s="172" t="s">
        <v>2411</v>
      </c>
      <c r="D754" s="169" t="s">
        <v>2619</v>
      </c>
      <c r="E754" s="179" t="s">
        <v>66</v>
      </c>
      <c r="G754" s="165">
        <v>1</v>
      </c>
      <c r="H754" s="166"/>
      <c r="I754" s="166"/>
      <c r="J754" s="164" t="s">
        <v>2599</v>
      </c>
      <c r="K754" s="164">
        <v>3</v>
      </c>
      <c r="L754" s="151"/>
      <c r="M754" s="164">
        <v>1</v>
      </c>
      <c r="N754" s="165"/>
      <c r="O754" s="166">
        <v>1</v>
      </c>
      <c r="P754" s="166">
        <v>1</v>
      </c>
      <c r="Q754" s="167" t="s">
        <v>2715</v>
      </c>
      <c r="R754" s="167"/>
      <c r="S754" s="167" t="s">
        <v>2712</v>
      </c>
      <c r="T754" s="167" t="s">
        <v>2720</v>
      </c>
      <c r="U754" s="167" t="s">
        <v>2720</v>
      </c>
      <c r="V754" s="173">
        <v>0.6</v>
      </c>
      <c r="W754" s="154" t="s">
        <v>3211</v>
      </c>
      <c r="X754" s="174" t="s">
        <v>3216</v>
      </c>
    </row>
    <row r="755" spans="1:24" s="3" customFormat="1" ht="15.6" x14ac:dyDescent="0.3">
      <c r="A755" s="144" t="s">
        <v>1297</v>
      </c>
      <c r="B755" s="163" t="s">
        <v>3214</v>
      </c>
      <c r="C755" s="172" t="s">
        <v>2411</v>
      </c>
      <c r="D755" s="169" t="s">
        <v>2619</v>
      </c>
      <c r="E755" s="179" t="s">
        <v>3027</v>
      </c>
      <c r="G755" s="165">
        <v>1</v>
      </c>
      <c r="H755" s="166"/>
      <c r="I755" s="166"/>
      <c r="J755" s="164" t="s">
        <v>2596</v>
      </c>
      <c r="K755" s="164">
        <v>4</v>
      </c>
      <c r="L755" s="151" t="s">
        <v>2647</v>
      </c>
      <c r="M755" s="164">
        <v>1</v>
      </c>
      <c r="N755" s="165"/>
      <c r="O755" s="166">
        <v>1</v>
      </c>
      <c r="P755" s="166"/>
      <c r="Q755" s="167" t="s">
        <v>2710</v>
      </c>
      <c r="R755" s="167" t="s">
        <v>2712</v>
      </c>
      <c r="S755" s="167" t="s">
        <v>2712</v>
      </c>
      <c r="T755" s="167" t="s">
        <v>2723</v>
      </c>
      <c r="U755" s="167" t="s">
        <v>2712</v>
      </c>
      <c r="V755" s="173">
        <v>1</v>
      </c>
      <c r="W755" s="154" t="s">
        <v>3211</v>
      </c>
      <c r="X755" s="174" t="s">
        <v>3216</v>
      </c>
    </row>
    <row r="756" spans="1:24" s="3" customFormat="1" ht="15.6" x14ac:dyDescent="0.3">
      <c r="A756" s="144" t="s">
        <v>1264</v>
      </c>
      <c r="B756" s="163" t="s">
        <v>3214</v>
      </c>
      <c r="C756" s="172" t="s">
        <v>2411</v>
      </c>
      <c r="D756" s="169" t="s">
        <v>2619</v>
      </c>
      <c r="E756" s="179" t="s">
        <v>66</v>
      </c>
      <c r="G756" s="165">
        <v>1</v>
      </c>
      <c r="H756" s="166"/>
      <c r="I756" s="166"/>
      <c r="J756" s="164" t="s">
        <v>2614</v>
      </c>
      <c r="K756" s="164">
        <v>5</v>
      </c>
      <c r="L756" s="151"/>
      <c r="M756" s="164">
        <v>1</v>
      </c>
      <c r="N756" s="165"/>
      <c r="O756" s="166">
        <v>2</v>
      </c>
      <c r="P756" s="166">
        <v>1</v>
      </c>
      <c r="Q756" s="167" t="s">
        <v>2774</v>
      </c>
      <c r="R756" s="167"/>
      <c r="S756" s="167" t="s">
        <v>2733</v>
      </c>
      <c r="T756" s="167" t="s">
        <v>2712</v>
      </c>
      <c r="U756" s="167" t="s">
        <v>2723</v>
      </c>
      <c r="V756" s="173">
        <v>0.57099999999999995</v>
      </c>
      <c r="W756" s="154" t="s">
        <v>3211</v>
      </c>
      <c r="X756" s="174" t="s">
        <v>3216</v>
      </c>
    </row>
    <row r="757" spans="1:24" s="3" customFormat="1" ht="15.6" x14ac:dyDescent="0.3">
      <c r="A757" s="144" t="s">
        <v>1373</v>
      </c>
      <c r="B757" s="163" t="s">
        <v>3214</v>
      </c>
      <c r="C757" s="172" t="s">
        <v>2411</v>
      </c>
      <c r="D757" s="169" t="s">
        <v>2619</v>
      </c>
      <c r="E757" s="179" t="s">
        <v>2620</v>
      </c>
      <c r="G757" s="165">
        <v>1</v>
      </c>
      <c r="H757" s="166"/>
      <c r="I757" s="166"/>
      <c r="J757" s="164" t="s">
        <v>2611</v>
      </c>
      <c r="K757" s="164">
        <v>6</v>
      </c>
      <c r="L757" s="151"/>
      <c r="M757" s="164">
        <v>1</v>
      </c>
      <c r="N757" s="165"/>
      <c r="O757" s="166"/>
      <c r="P757" s="166">
        <v>1</v>
      </c>
      <c r="Q757" s="167" t="s">
        <v>2812</v>
      </c>
      <c r="R757" s="167" t="s">
        <v>2724</v>
      </c>
      <c r="S757" s="167" t="s">
        <v>2717</v>
      </c>
      <c r="T757" s="167" t="s">
        <v>2720</v>
      </c>
      <c r="U757" s="167" t="s">
        <v>2717</v>
      </c>
      <c r="V757" s="173">
        <v>0.42899999999999999</v>
      </c>
      <c r="W757" s="154" t="s">
        <v>3211</v>
      </c>
      <c r="X757" s="174" t="s">
        <v>3216</v>
      </c>
    </row>
    <row r="758" spans="1:24" s="3" customFormat="1" ht="15.6" x14ac:dyDescent="0.3">
      <c r="A758" s="144" t="s">
        <v>3222</v>
      </c>
      <c r="B758" s="163" t="s">
        <v>3214</v>
      </c>
      <c r="C758" s="172" t="s">
        <v>2411</v>
      </c>
      <c r="D758" s="169" t="s">
        <v>2619</v>
      </c>
      <c r="E758" s="179" t="s">
        <v>3182</v>
      </c>
      <c r="G758" s="165">
        <v>1</v>
      </c>
      <c r="H758" s="166"/>
      <c r="I758" s="166"/>
      <c r="J758" s="164" t="s">
        <v>2607</v>
      </c>
      <c r="K758" s="164">
        <v>7</v>
      </c>
      <c r="L758" s="151"/>
      <c r="M758" s="164">
        <v>1</v>
      </c>
      <c r="N758" s="165"/>
      <c r="O758" s="166"/>
      <c r="P758" s="166">
        <v>1</v>
      </c>
      <c r="Q758" s="167" t="s">
        <v>2716</v>
      </c>
      <c r="R758" s="167" t="s">
        <v>2712</v>
      </c>
      <c r="S758" s="167" t="s">
        <v>2720</v>
      </c>
      <c r="T758" s="167" t="s">
        <v>2712</v>
      </c>
      <c r="U758" s="167"/>
      <c r="V758" s="173">
        <v>0.75</v>
      </c>
      <c r="W758" s="154" t="s">
        <v>3211</v>
      </c>
      <c r="X758" s="174" t="s">
        <v>3216</v>
      </c>
    </row>
    <row r="759" spans="1:24" s="3" customFormat="1" ht="15.6" x14ac:dyDescent="0.3">
      <c r="A759" s="144" t="s">
        <v>1346</v>
      </c>
      <c r="B759" s="163" t="s">
        <v>3214</v>
      </c>
      <c r="C759" s="172" t="s">
        <v>2411</v>
      </c>
      <c r="D759" s="169" t="s">
        <v>2619</v>
      </c>
      <c r="E759" s="179" t="s">
        <v>68</v>
      </c>
      <c r="G759" s="165">
        <v>1</v>
      </c>
      <c r="H759" s="166"/>
      <c r="I759" s="166"/>
      <c r="J759" s="164" t="s">
        <v>2609</v>
      </c>
      <c r="K759" s="164">
        <v>8</v>
      </c>
      <c r="L759" s="151"/>
      <c r="M759" s="164">
        <v>1</v>
      </c>
      <c r="N759" s="165"/>
      <c r="O759" s="166"/>
      <c r="P759" s="166">
        <v>2</v>
      </c>
      <c r="Q759" s="167" t="s">
        <v>2720</v>
      </c>
      <c r="R759" s="167"/>
      <c r="S759" s="167" t="s">
        <v>2712</v>
      </c>
      <c r="T759" s="167"/>
      <c r="U759" s="167" t="s">
        <v>2717</v>
      </c>
      <c r="V759" s="173">
        <v>0.5</v>
      </c>
      <c r="W759" s="154" t="s">
        <v>3211</v>
      </c>
      <c r="X759" s="174" t="s">
        <v>3216</v>
      </c>
    </row>
    <row r="760" spans="1:24" s="3" customFormat="1" ht="15.6" x14ac:dyDescent="0.3">
      <c r="A760" s="144" t="s">
        <v>1300</v>
      </c>
      <c r="B760" s="163" t="s">
        <v>3214</v>
      </c>
      <c r="C760" s="172" t="s">
        <v>2411</v>
      </c>
      <c r="D760" s="169" t="s">
        <v>2619</v>
      </c>
      <c r="E760" s="179" t="s">
        <v>3084</v>
      </c>
      <c r="G760" s="165">
        <v>1</v>
      </c>
      <c r="H760" s="166"/>
      <c r="I760" s="166"/>
      <c r="J760" s="164" t="s">
        <v>2583</v>
      </c>
      <c r="K760" s="164">
        <v>9</v>
      </c>
      <c r="L760" s="151" t="s">
        <v>2781</v>
      </c>
      <c r="M760" s="164">
        <v>1</v>
      </c>
      <c r="N760" s="165"/>
      <c r="O760" s="166">
        <v>5</v>
      </c>
      <c r="P760" s="166"/>
      <c r="Q760" s="167" t="s">
        <v>2771</v>
      </c>
      <c r="R760" s="167"/>
      <c r="S760" s="167" t="s">
        <v>2712</v>
      </c>
      <c r="T760" s="167" t="s">
        <v>2720</v>
      </c>
      <c r="U760" s="167" t="s">
        <v>2730</v>
      </c>
      <c r="V760" s="173">
        <v>0.77800000000000002</v>
      </c>
      <c r="W760" s="154" t="s">
        <v>3211</v>
      </c>
      <c r="X760" s="174" t="s">
        <v>3216</v>
      </c>
    </row>
    <row r="761" spans="1:24" s="3" customFormat="1" ht="15.6" x14ac:dyDescent="0.3">
      <c r="A761" s="144" t="s">
        <v>1213</v>
      </c>
      <c r="B761" s="163" t="s">
        <v>3214</v>
      </c>
      <c r="C761" s="172" t="s">
        <v>2411</v>
      </c>
      <c r="D761" s="169" t="s">
        <v>2619</v>
      </c>
      <c r="E761" s="179" t="s">
        <v>2919</v>
      </c>
      <c r="G761" s="165">
        <v>1</v>
      </c>
      <c r="H761" s="166"/>
      <c r="I761" s="166"/>
      <c r="J761" s="164"/>
      <c r="K761" s="164" t="s">
        <v>2905</v>
      </c>
      <c r="L761" s="151"/>
      <c r="M761" s="164">
        <v>1</v>
      </c>
      <c r="N761" s="165"/>
      <c r="O761" s="166"/>
      <c r="P761" s="166">
        <v>2</v>
      </c>
      <c r="Q761" s="167" t="s">
        <v>2948</v>
      </c>
      <c r="R761" s="167" t="s">
        <v>2733</v>
      </c>
      <c r="S761" s="167" t="s">
        <v>2741</v>
      </c>
      <c r="T761" s="167"/>
      <c r="U761" s="167"/>
      <c r="V761" s="173">
        <v>0.14299999999999999</v>
      </c>
      <c r="W761" s="154" t="s">
        <v>3211</v>
      </c>
      <c r="X761" s="174" t="s">
        <v>3216</v>
      </c>
    </row>
    <row r="762" spans="1:24" s="3" customFormat="1" ht="15.6" x14ac:dyDescent="0.3">
      <c r="A762" s="144" t="s">
        <v>3223</v>
      </c>
      <c r="B762" s="163" t="s">
        <v>3214</v>
      </c>
      <c r="C762" s="172" t="s">
        <v>2411</v>
      </c>
      <c r="D762" s="169" t="s">
        <v>2619</v>
      </c>
      <c r="E762" s="179" t="s">
        <v>3027</v>
      </c>
      <c r="G762" s="165">
        <v>1</v>
      </c>
      <c r="H762" s="166"/>
      <c r="I762" s="166"/>
      <c r="J762" s="164"/>
      <c r="K762" s="164" t="s">
        <v>2905</v>
      </c>
      <c r="L762" s="151"/>
      <c r="M762" s="164">
        <v>1</v>
      </c>
      <c r="N762" s="165"/>
      <c r="O762" s="166"/>
      <c r="P762" s="166"/>
      <c r="Q762" s="167" t="s">
        <v>2997</v>
      </c>
      <c r="R762" s="167" t="s">
        <v>2997</v>
      </c>
      <c r="S762" s="167"/>
      <c r="T762" s="167"/>
      <c r="U762" s="167"/>
      <c r="V762" s="173">
        <v>0</v>
      </c>
      <c r="W762" s="154" t="s">
        <v>3211</v>
      </c>
      <c r="X762" s="174" t="s">
        <v>3216</v>
      </c>
    </row>
    <row r="763" spans="1:24" s="3" customFormat="1" ht="15.6" x14ac:dyDescent="0.3">
      <c r="A763" s="144" t="s">
        <v>1342</v>
      </c>
      <c r="B763" s="163" t="s">
        <v>3214</v>
      </c>
      <c r="C763" s="172" t="s">
        <v>2411</v>
      </c>
      <c r="D763" s="169" t="s">
        <v>2619</v>
      </c>
      <c r="E763" s="179" t="s">
        <v>68</v>
      </c>
      <c r="G763" s="165">
        <v>1</v>
      </c>
      <c r="H763" s="166"/>
      <c r="I763" s="166"/>
      <c r="J763" s="164"/>
      <c r="K763" s="164" t="s">
        <v>2905</v>
      </c>
      <c r="L763" s="151"/>
      <c r="M763" s="164">
        <v>1</v>
      </c>
      <c r="N763" s="165"/>
      <c r="O763" s="166">
        <v>2</v>
      </c>
      <c r="P763" s="166"/>
      <c r="Q763" s="167" t="s">
        <v>2954</v>
      </c>
      <c r="R763" s="167" t="s">
        <v>2723</v>
      </c>
      <c r="S763" s="167" t="s">
        <v>2717</v>
      </c>
      <c r="T763" s="167" t="s">
        <v>2739</v>
      </c>
      <c r="U763" s="167" t="s">
        <v>2723</v>
      </c>
      <c r="V763" s="173">
        <v>0.625</v>
      </c>
      <c r="W763" s="154" t="s">
        <v>3211</v>
      </c>
      <c r="X763" s="174" t="s">
        <v>3216</v>
      </c>
    </row>
    <row r="764" spans="1:24" s="3" customFormat="1" ht="15.6" x14ac:dyDescent="0.3">
      <c r="A764" s="134" t="s">
        <v>1345</v>
      </c>
      <c r="B764" s="180" t="s">
        <v>3224</v>
      </c>
      <c r="C764" s="156" t="s">
        <v>2418</v>
      </c>
      <c r="D764" s="177" t="s">
        <v>2591</v>
      </c>
      <c r="E764" s="178" t="s">
        <v>2988</v>
      </c>
      <c r="G764" s="157">
        <v>1</v>
      </c>
      <c r="H764" s="158"/>
      <c r="I764" s="158"/>
      <c r="J764" s="159" t="s">
        <v>2611</v>
      </c>
      <c r="K764" s="159">
        <v>1</v>
      </c>
      <c r="L764" s="140"/>
      <c r="M764" s="159">
        <v>1</v>
      </c>
      <c r="N764" s="157"/>
      <c r="O764" s="158"/>
      <c r="P764" s="158">
        <v>1</v>
      </c>
      <c r="Q764" s="160" t="s">
        <v>2794</v>
      </c>
      <c r="R764" s="160" t="s">
        <v>2757</v>
      </c>
      <c r="S764" s="160" t="s">
        <v>2723</v>
      </c>
      <c r="T764" s="160"/>
      <c r="U764" s="160"/>
      <c r="V764" s="161">
        <v>1</v>
      </c>
      <c r="W764" s="134" t="s">
        <v>3225</v>
      </c>
      <c r="X764" s="157">
        <v>1423</v>
      </c>
    </row>
    <row r="765" spans="1:24" s="3" customFormat="1" ht="15.6" x14ac:dyDescent="0.3">
      <c r="A765" s="134" t="s">
        <v>1334</v>
      </c>
      <c r="B765" s="135" t="s">
        <v>3224</v>
      </c>
      <c r="C765" s="136" t="s">
        <v>2418</v>
      </c>
      <c r="D765" s="137" t="s">
        <v>2591</v>
      </c>
      <c r="E765" s="181" t="s">
        <v>2988</v>
      </c>
      <c r="G765" s="139">
        <v>1</v>
      </c>
      <c r="H765" s="141"/>
      <c r="I765" s="139"/>
      <c r="J765" s="140" t="s">
        <v>2599</v>
      </c>
      <c r="K765" s="140">
        <v>2</v>
      </c>
      <c r="L765" s="140" t="s">
        <v>2647</v>
      </c>
      <c r="M765" s="140">
        <v>1</v>
      </c>
      <c r="N765" s="139"/>
      <c r="O765" s="141"/>
      <c r="P765" s="139">
        <v>1</v>
      </c>
      <c r="Q765" s="142" t="s">
        <v>3085</v>
      </c>
      <c r="R765" s="142" t="s">
        <v>2720</v>
      </c>
      <c r="S765" s="142" t="s">
        <v>2750</v>
      </c>
      <c r="T765" s="142" t="s">
        <v>2727</v>
      </c>
      <c r="U765" s="142"/>
      <c r="V765" s="143">
        <v>0.55600000000000005</v>
      </c>
      <c r="W765" s="134" t="s">
        <v>3225</v>
      </c>
      <c r="X765" s="171">
        <v>1423</v>
      </c>
    </row>
    <row r="766" spans="1:24" s="3" customFormat="1" ht="15.6" x14ac:dyDescent="0.3">
      <c r="A766" s="134" t="s">
        <v>3220</v>
      </c>
      <c r="B766" s="182" t="s">
        <v>3224</v>
      </c>
      <c r="C766" s="136" t="s">
        <v>2418</v>
      </c>
      <c r="D766" s="137" t="s">
        <v>2591</v>
      </c>
      <c r="E766" s="181" t="s">
        <v>2623</v>
      </c>
      <c r="G766" s="139">
        <v>1</v>
      </c>
      <c r="H766" s="141"/>
      <c r="I766" s="139"/>
      <c r="J766" s="140" t="s">
        <v>2604</v>
      </c>
      <c r="K766" s="140">
        <v>3</v>
      </c>
      <c r="L766" s="140"/>
      <c r="M766" s="140">
        <v>1</v>
      </c>
      <c r="N766" s="139"/>
      <c r="O766" s="141"/>
      <c r="P766" s="139">
        <v>1</v>
      </c>
      <c r="Q766" s="142" t="s">
        <v>2933</v>
      </c>
      <c r="R766" s="142" t="s">
        <v>2727</v>
      </c>
      <c r="S766" s="142"/>
      <c r="T766" s="142" t="s">
        <v>2739</v>
      </c>
      <c r="U766" s="142"/>
      <c r="V766" s="143">
        <v>0.2</v>
      </c>
      <c r="W766" s="134" t="s">
        <v>3225</v>
      </c>
      <c r="X766" s="139">
        <v>1423</v>
      </c>
    </row>
    <row r="767" spans="1:24" s="3" customFormat="1" ht="15.6" x14ac:dyDescent="0.3">
      <c r="A767" s="134" t="s">
        <v>1344</v>
      </c>
      <c r="B767" s="182" t="s">
        <v>3224</v>
      </c>
      <c r="C767" s="136" t="s">
        <v>2418</v>
      </c>
      <c r="D767" s="137" t="s">
        <v>2591</v>
      </c>
      <c r="E767" s="181" t="s">
        <v>2988</v>
      </c>
      <c r="G767" s="139">
        <v>1</v>
      </c>
      <c r="H767" s="141"/>
      <c r="I767" s="139"/>
      <c r="J767" s="140" t="s">
        <v>2596</v>
      </c>
      <c r="K767" s="140">
        <v>4</v>
      </c>
      <c r="L767" s="140"/>
      <c r="M767" s="140">
        <v>1</v>
      </c>
      <c r="N767" s="139"/>
      <c r="O767" s="141">
        <v>1</v>
      </c>
      <c r="P767" s="139"/>
      <c r="Q767" s="142" t="s">
        <v>2716</v>
      </c>
      <c r="R767" s="142" t="s">
        <v>2712</v>
      </c>
      <c r="S767" s="142"/>
      <c r="T767" s="142" t="s">
        <v>2712</v>
      </c>
      <c r="U767" s="142" t="s">
        <v>2720</v>
      </c>
      <c r="V767" s="143">
        <v>0.75</v>
      </c>
      <c r="W767" s="134" t="s">
        <v>3225</v>
      </c>
      <c r="X767" s="139">
        <v>1423</v>
      </c>
    </row>
    <row r="768" spans="1:24" s="3" customFormat="1" ht="15.6" x14ac:dyDescent="0.3">
      <c r="A768" s="134" t="s">
        <v>3226</v>
      </c>
      <c r="B768" s="182" t="s">
        <v>3224</v>
      </c>
      <c r="C768" s="136" t="s">
        <v>2418</v>
      </c>
      <c r="D768" s="137" t="s">
        <v>2591</v>
      </c>
      <c r="E768" s="181" t="s">
        <v>2623</v>
      </c>
      <c r="G768" s="139">
        <v>1</v>
      </c>
      <c r="H768" s="141"/>
      <c r="I768" s="139"/>
      <c r="J768" s="140" t="s">
        <v>2609</v>
      </c>
      <c r="K768" s="140">
        <v>5</v>
      </c>
      <c r="L768" s="140" t="s">
        <v>2641</v>
      </c>
      <c r="M768" s="140">
        <v>1</v>
      </c>
      <c r="N768" s="139">
        <v>1</v>
      </c>
      <c r="O768" s="141">
        <v>1</v>
      </c>
      <c r="P768" s="139">
        <v>2</v>
      </c>
      <c r="Q768" s="142" t="s">
        <v>2787</v>
      </c>
      <c r="R768" s="142" t="s">
        <v>2717</v>
      </c>
      <c r="S768" s="142" t="s">
        <v>2711</v>
      </c>
      <c r="T768" s="142" t="s">
        <v>2712</v>
      </c>
      <c r="U768" s="142" t="s">
        <v>2723</v>
      </c>
      <c r="V768" s="143">
        <v>0.85699999999999998</v>
      </c>
      <c r="W768" s="134" t="s">
        <v>3225</v>
      </c>
      <c r="X768" s="139">
        <v>1423</v>
      </c>
    </row>
    <row r="769" spans="1:24" s="3" customFormat="1" ht="15.6" x14ac:dyDescent="0.3">
      <c r="A769" s="134" t="s">
        <v>3204</v>
      </c>
      <c r="B769" s="182" t="s">
        <v>3224</v>
      </c>
      <c r="C769" s="136" t="s">
        <v>2418</v>
      </c>
      <c r="D769" s="137" t="s">
        <v>2591</v>
      </c>
      <c r="E769" s="181" t="s">
        <v>3192</v>
      </c>
      <c r="G769" s="139">
        <v>1</v>
      </c>
      <c r="H769" s="141"/>
      <c r="I769" s="139"/>
      <c r="J769" s="140" t="s">
        <v>2601</v>
      </c>
      <c r="K769" s="140">
        <v>6</v>
      </c>
      <c r="L769" s="140" t="s">
        <v>2781</v>
      </c>
      <c r="M769" s="140">
        <v>1</v>
      </c>
      <c r="N769" s="139"/>
      <c r="O769" s="141"/>
      <c r="P769" s="139">
        <v>2</v>
      </c>
      <c r="Q769" s="142" t="s">
        <v>2730</v>
      </c>
      <c r="R769" s="142" t="s">
        <v>2712</v>
      </c>
      <c r="S769" s="142" t="s">
        <v>2723</v>
      </c>
      <c r="T769" s="142" t="s">
        <v>2724</v>
      </c>
      <c r="U769" s="142"/>
      <c r="V769" s="143">
        <v>0.83299999999999996</v>
      </c>
      <c r="W769" s="134" t="s">
        <v>3225</v>
      </c>
      <c r="X769" s="139">
        <v>1423</v>
      </c>
    </row>
    <row r="770" spans="1:24" s="3" customFormat="1" ht="15.6" x14ac:dyDescent="0.3">
      <c r="A770" s="134" t="s">
        <v>1438</v>
      </c>
      <c r="B770" s="135" t="s">
        <v>3224</v>
      </c>
      <c r="C770" s="136" t="s">
        <v>2418</v>
      </c>
      <c r="D770" s="137" t="s">
        <v>2591</v>
      </c>
      <c r="E770" s="181" t="s">
        <v>2908</v>
      </c>
      <c r="G770" s="139">
        <v>1</v>
      </c>
      <c r="H770" s="141"/>
      <c r="I770" s="139"/>
      <c r="J770" s="140" t="s">
        <v>2614</v>
      </c>
      <c r="K770" s="140">
        <v>7</v>
      </c>
      <c r="L770" s="140"/>
      <c r="M770" s="140">
        <v>1</v>
      </c>
      <c r="N770" s="139"/>
      <c r="O770" s="141"/>
      <c r="P770" s="139"/>
      <c r="Q770" s="142" t="s">
        <v>2782</v>
      </c>
      <c r="R770" s="142" t="s">
        <v>2717</v>
      </c>
      <c r="S770" s="142" t="s">
        <v>2712</v>
      </c>
      <c r="T770" s="142" t="s">
        <v>2723</v>
      </c>
      <c r="U770" s="142" t="s">
        <v>2727</v>
      </c>
      <c r="V770" s="143">
        <v>0.5</v>
      </c>
      <c r="W770" s="134" t="s">
        <v>3225</v>
      </c>
      <c r="X770" s="171">
        <v>1423</v>
      </c>
    </row>
    <row r="771" spans="1:24" s="3" customFormat="1" ht="15.6" x14ac:dyDescent="0.3">
      <c r="A771" s="134" t="s">
        <v>3227</v>
      </c>
      <c r="B771" s="182" t="s">
        <v>3224</v>
      </c>
      <c r="C771" s="136" t="s">
        <v>2418</v>
      </c>
      <c r="D771" s="137" t="s">
        <v>2591</v>
      </c>
      <c r="E771" s="181" t="s">
        <v>2988</v>
      </c>
      <c r="G771" s="139">
        <v>1</v>
      </c>
      <c r="H771" s="141"/>
      <c r="I771" s="139"/>
      <c r="J771" s="140" t="s">
        <v>2583</v>
      </c>
      <c r="K771" s="140">
        <v>8</v>
      </c>
      <c r="L771" s="140"/>
      <c r="M771" s="140">
        <v>1</v>
      </c>
      <c r="N771" s="139"/>
      <c r="O771" s="141">
        <v>2</v>
      </c>
      <c r="P771" s="139">
        <v>1</v>
      </c>
      <c r="Q771" s="142" t="s">
        <v>2715</v>
      </c>
      <c r="R771" s="142" t="s">
        <v>2717</v>
      </c>
      <c r="S771" s="142" t="s">
        <v>2712</v>
      </c>
      <c r="T771" s="142"/>
      <c r="U771" s="142" t="s">
        <v>2724</v>
      </c>
      <c r="V771" s="143">
        <v>0.6</v>
      </c>
      <c r="W771" s="134" t="s">
        <v>3225</v>
      </c>
      <c r="X771" s="139">
        <v>1423</v>
      </c>
    </row>
    <row r="772" spans="1:24" s="3" customFormat="1" ht="15.6" x14ac:dyDescent="0.3">
      <c r="A772" s="134" t="s">
        <v>3208</v>
      </c>
      <c r="B772" s="182" t="s">
        <v>3224</v>
      </c>
      <c r="C772" s="136" t="s">
        <v>2418</v>
      </c>
      <c r="D772" s="137" t="s">
        <v>2591</v>
      </c>
      <c r="E772" s="181" t="s">
        <v>2939</v>
      </c>
      <c r="G772" s="139">
        <v>1</v>
      </c>
      <c r="H772" s="141"/>
      <c r="I772" s="139"/>
      <c r="J772" s="140" t="s">
        <v>2607</v>
      </c>
      <c r="K772" s="140">
        <v>9</v>
      </c>
      <c r="L772" s="140"/>
      <c r="M772" s="140">
        <v>1</v>
      </c>
      <c r="N772" s="139"/>
      <c r="O772" s="141"/>
      <c r="P772" s="139"/>
      <c r="Q772" s="142" t="s">
        <v>2739</v>
      </c>
      <c r="R772" s="142" t="s">
        <v>2712</v>
      </c>
      <c r="S772" s="142"/>
      <c r="T772" s="142" t="s">
        <v>2717</v>
      </c>
      <c r="U772" s="142" t="s">
        <v>2717</v>
      </c>
      <c r="V772" s="143">
        <v>0.33300000000000002</v>
      </c>
      <c r="W772" s="134" t="s">
        <v>3225</v>
      </c>
      <c r="X772" s="139">
        <v>1423</v>
      </c>
    </row>
    <row r="773" spans="1:24" s="3" customFormat="1" ht="15.6" x14ac:dyDescent="0.3">
      <c r="A773" s="134" t="s">
        <v>3228</v>
      </c>
      <c r="B773" s="182" t="s">
        <v>3224</v>
      </c>
      <c r="C773" s="136" t="s">
        <v>2418</v>
      </c>
      <c r="D773" s="137" t="s">
        <v>2591</v>
      </c>
      <c r="E773" s="181" t="s">
        <v>80</v>
      </c>
      <c r="G773" s="139">
        <v>1</v>
      </c>
      <c r="H773" s="141"/>
      <c r="I773" s="139"/>
      <c r="J773" s="140"/>
      <c r="K773" s="140" t="s">
        <v>2905</v>
      </c>
      <c r="L773" s="140"/>
      <c r="M773" s="140">
        <v>1</v>
      </c>
      <c r="N773" s="139"/>
      <c r="O773" s="141"/>
      <c r="P773" s="139"/>
      <c r="Q773" s="142" t="s">
        <v>2741</v>
      </c>
      <c r="R773" s="142"/>
      <c r="S773" s="142"/>
      <c r="T773" s="142"/>
      <c r="U773" s="142" t="s">
        <v>2741</v>
      </c>
      <c r="V773" s="143">
        <v>0</v>
      </c>
      <c r="W773" s="134" t="s">
        <v>3225</v>
      </c>
      <c r="X773" s="139">
        <v>1423</v>
      </c>
    </row>
    <row r="774" spans="1:24" s="3" customFormat="1" ht="15.6" x14ac:dyDescent="0.3">
      <c r="A774" s="134" t="s">
        <v>1341</v>
      </c>
      <c r="B774" s="180" t="s">
        <v>3224</v>
      </c>
      <c r="C774" s="156" t="s">
        <v>2418</v>
      </c>
      <c r="D774" s="177" t="s">
        <v>2591</v>
      </c>
      <c r="E774" s="178" t="s">
        <v>2988</v>
      </c>
      <c r="G774" s="157">
        <v>1</v>
      </c>
      <c r="H774" s="158"/>
      <c r="I774" s="158"/>
      <c r="J774" s="159"/>
      <c r="K774" s="159" t="s">
        <v>2905</v>
      </c>
      <c r="L774" s="140"/>
      <c r="M774" s="159">
        <v>1</v>
      </c>
      <c r="N774" s="157"/>
      <c r="O774" s="158">
        <v>1</v>
      </c>
      <c r="P774" s="158">
        <v>1</v>
      </c>
      <c r="Q774" s="160" t="s">
        <v>2716</v>
      </c>
      <c r="R774" s="160" t="s">
        <v>2723</v>
      </c>
      <c r="S774" s="160"/>
      <c r="T774" s="160"/>
      <c r="U774" s="160" t="s">
        <v>2720</v>
      </c>
      <c r="V774" s="161">
        <v>0.75</v>
      </c>
      <c r="W774" s="134" t="s">
        <v>3225</v>
      </c>
      <c r="X774" s="157">
        <v>1423</v>
      </c>
    </row>
    <row r="775" spans="1:24" s="3" customFormat="1" ht="15.6" x14ac:dyDescent="0.3">
      <c r="A775" s="134" t="s">
        <v>3205</v>
      </c>
      <c r="B775" s="182" t="s">
        <v>3224</v>
      </c>
      <c r="C775" s="136" t="s">
        <v>2418</v>
      </c>
      <c r="D775" s="137" t="s">
        <v>2591</v>
      </c>
      <c r="E775" s="181" t="s">
        <v>80</v>
      </c>
      <c r="G775" s="183">
        <v>1</v>
      </c>
      <c r="H775" s="80"/>
      <c r="I775" s="139"/>
      <c r="J775" s="140"/>
      <c r="K775" s="140" t="s">
        <v>2905</v>
      </c>
      <c r="L775" s="140"/>
      <c r="M775" s="140">
        <v>1</v>
      </c>
      <c r="N775" s="139"/>
      <c r="O775" s="141"/>
      <c r="P775" s="139"/>
      <c r="Q775" s="142" t="s">
        <v>2728</v>
      </c>
      <c r="R775" s="142"/>
      <c r="S775" s="142" t="s">
        <v>2739</v>
      </c>
      <c r="T775" s="142" t="s">
        <v>2712</v>
      </c>
      <c r="U775" s="142"/>
      <c r="V775" s="143">
        <v>0.5</v>
      </c>
      <c r="W775" s="134" t="s">
        <v>3225</v>
      </c>
      <c r="X775" s="139">
        <v>1423</v>
      </c>
    </row>
    <row r="776" spans="1:24" s="3" customFormat="1" ht="15.6" x14ac:dyDescent="0.3">
      <c r="A776" s="144" t="s">
        <v>3223</v>
      </c>
      <c r="B776" s="145" t="s">
        <v>3224</v>
      </c>
      <c r="C776" s="146" t="s">
        <v>2418</v>
      </c>
      <c r="D776" s="147" t="s">
        <v>2619</v>
      </c>
      <c r="E776" s="184" t="s">
        <v>3027</v>
      </c>
      <c r="G776" s="149"/>
      <c r="H776" s="150"/>
      <c r="I776" s="149">
        <v>1</v>
      </c>
      <c r="J776" s="151" t="s">
        <v>2601</v>
      </c>
      <c r="K776" s="151">
        <v>1</v>
      </c>
      <c r="L776" s="151"/>
      <c r="M776" s="151">
        <v>1</v>
      </c>
      <c r="N776" s="149"/>
      <c r="O776" s="150"/>
      <c r="P776" s="149">
        <v>1</v>
      </c>
      <c r="Q776" s="152" t="s">
        <v>2750</v>
      </c>
      <c r="R776" s="152" t="s">
        <v>2716</v>
      </c>
      <c r="S776" s="152" t="s">
        <v>2712</v>
      </c>
      <c r="T776" s="152"/>
      <c r="U776" s="152"/>
      <c r="V776" s="153">
        <v>0.8</v>
      </c>
      <c r="W776" s="154" t="s">
        <v>3229</v>
      </c>
      <c r="X776" s="149">
        <v>1423</v>
      </c>
    </row>
    <row r="777" spans="1:24" s="3" customFormat="1" ht="15.6" x14ac:dyDescent="0.3">
      <c r="A777" s="144" t="s">
        <v>1426</v>
      </c>
      <c r="B777" s="145" t="s">
        <v>3224</v>
      </c>
      <c r="C777" s="146" t="s">
        <v>2418</v>
      </c>
      <c r="D777" s="147" t="s">
        <v>2619</v>
      </c>
      <c r="E777" s="184" t="s">
        <v>3027</v>
      </c>
      <c r="G777" s="149"/>
      <c r="H777" s="150"/>
      <c r="I777" s="149">
        <v>1</v>
      </c>
      <c r="J777" s="151" t="s">
        <v>2604</v>
      </c>
      <c r="K777" s="151">
        <v>2</v>
      </c>
      <c r="L777" s="151"/>
      <c r="M777" s="151">
        <v>1</v>
      </c>
      <c r="N777" s="149"/>
      <c r="O777" s="150"/>
      <c r="P777" s="149">
        <v>2</v>
      </c>
      <c r="Q777" s="152" t="s">
        <v>2769</v>
      </c>
      <c r="R777" s="152" t="s">
        <v>2720</v>
      </c>
      <c r="S777" s="152" t="s">
        <v>2909</v>
      </c>
      <c r="T777" s="152" t="s">
        <v>2712</v>
      </c>
      <c r="U777" s="152"/>
      <c r="V777" s="153">
        <v>0.66700000000000004</v>
      </c>
      <c r="W777" s="154" t="s">
        <v>3229</v>
      </c>
      <c r="X777" s="149">
        <v>1423</v>
      </c>
    </row>
    <row r="778" spans="1:24" s="3" customFormat="1" ht="15.6" x14ac:dyDescent="0.3">
      <c r="A778" s="144" t="s">
        <v>1346</v>
      </c>
      <c r="B778" s="145" t="s">
        <v>3224</v>
      </c>
      <c r="C778" s="146" t="s">
        <v>2418</v>
      </c>
      <c r="D778" s="147" t="s">
        <v>2619</v>
      </c>
      <c r="E778" s="184" t="s">
        <v>68</v>
      </c>
      <c r="G778" s="149"/>
      <c r="H778" s="150"/>
      <c r="I778" s="149">
        <v>1</v>
      </c>
      <c r="J778" s="151" t="s">
        <v>2596</v>
      </c>
      <c r="K778" s="151">
        <v>3</v>
      </c>
      <c r="L778" s="151"/>
      <c r="M778" s="151">
        <v>1</v>
      </c>
      <c r="N778" s="149"/>
      <c r="O778" s="150"/>
      <c r="P778" s="149"/>
      <c r="Q778" s="152" t="s">
        <v>2715</v>
      </c>
      <c r="R778" s="152"/>
      <c r="S778" s="152" t="s">
        <v>2712</v>
      </c>
      <c r="T778" s="152" t="s">
        <v>2724</v>
      </c>
      <c r="U778" s="152" t="s">
        <v>2717</v>
      </c>
      <c r="V778" s="153">
        <v>0.6</v>
      </c>
      <c r="W778" s="154" t="s">
        <v>3229</v>
      </c>
      <c r="X778" s="149">
        <v>1423</v>
      </c>
    </row>
    <row r="779" spans="1:24" s="3" customFormat="1" ht="15.6" x14ac:dyDescent="0.3">
      <c r="A779" s="144" t="s">
        <v>1264</v>
      </c>
      <c r="B779" s="163" t="s">
        <v>3224</v>
      </c>
      <c r="C779" s="172" t="s">
        <v>2418</v>
      </c>
      <c r="D779" s="169" t="s">
        <v>2619</v>
      </c>
      <c r="E779" s="179" t="s">
        <v>66</v>
      </c>
      <c r="G779" s="165"/>
      <c r="H779" s="166"/>
      <c r="I779" s="166">
        <v>1</v>
      </c>
      <c r="J779" s="164" t="s">
        <v>2614</v>
      </c>
      <c r="K779" s="164">
        <v>4</v>
      </c>
      <c r="L779" s="151"/>
      <c r="M779" s="164">
        <v>1</v>
      </c>
      <c r="N779" s="165"/>
      <c r="O779" s="166"/>
      <c r="P779" s="166"/>
      <c r="Q779" s="167" t="s">
        <v>3102</v>
      </c>
      <c r="R779" s="167" t="s">
        <v>2717</v>
      </c>
      <c r="S779" s="167" t="s">
        <v>2717</v>
      </c>
      <c r="T779" s="167" t="s">
        <v>2727</v>
      </c>
      <c r="U779" s="167" t="s">
        <v>2727</v>
      </c>
      <c r="V779" s="173">
        <v>0</v>
      </c>
      <c r="W779" s="154" t="s">
        <v>3229</v>
      </c>
      <c r="X779" s="165">
        <v>1423</v>
      </c>
    </row>
    <row r="780" spans="1:24" s="3" customFormat="1" ht="15.6" x14ac:dyDescent="0.3">
      <c r="A780" s="144" t="s">
        <v>1377</v>
      </c>
      <c r="B780" s="145" t="s">
        <v>3224</v>
      </c>
      <c r="C780" s="146" t="s">
        <v>2418</v>
      </c>
      <c r="D780" s="147" t="s">
        <v>2619</v>
      </c>
      <c r="E780" s="184" t="s">
        <v>2620</v>
      </c>
      <c r="G780" s="149"/>
      <c r="H780" s="150"/>
      <c r="I780" s="149">
        <v>1</v>
      </c>
      <c r="J780" s="151" t="s">
        <v>2583</v>
      </c>
      <c r="K780" s="151">
        <v>5</v>
      </c>
      <c r="L780" s="151"/>
      <c r="M780" s="151">
        <v>1</v>
      </c>
      <c r="N780" s="149"/>
      <c r="O780" s="150">
        <v>1</v>
      </c>
      <c r="P780" s="149"/>
      <c r="Q780" s="152" t="s">
        <v>2733</v>
      </c>
      <c r="R780" s="152" t="s">
        <v>2741</v>
      </c>
      <c r="S780" s="152"/>
      <c r="T780" s="152"/>
      <c r="U780" s="152" t="s">
        <v>2712</v>
      </c>
      <c r="V780" s="153">
        <v>0.25</v>
      </c>
      <c r="W780" s="154" t="s">
        <v>3229</v>
      </c>
      <c r="X780" s="149">
        <v>1423</v>
      </c>
    </row>
    <row r="781" spans="1:24" s="3" customFormat="1" ht="15.6" x14ac:dyDescent="0.3">
      <c r="A781" s="144" t="s">
        <v>1373</v>
      </c>
      <c r="B781" s="145" t="s">
        <v>3224</v>
      </c>
      <c r="C781" s="146" t="s">
        <v>2418</v>
      </c>
      <c r="D781" s="147" t="s">
        <v>2619</v>
      </c>
      <c r="E781" s="184" t="s">
        <v>2620</v>
      </c>
      <c r="G781" s="149"/>
      <c r="H781" s="150"/>
      <c r="I781" s="149">
        <v>1</v>
      </c>
      <c r="J781" s="151" t="s">
        <v>3230</v>
      </c>
      <c r="K781" s="151">
        <v>6</v>
      </c>
      <c r="L781" s="151" t="s">
        <v>2641</v>
      </c>
      <c r="M781" s="151">
        <v>1</v>
      </c>
      <c r="N781" s="149"/>
      <c r="O781" s="150">
        <v>1</v>
      </c>
      <c r="P781" s="149">
        <v>1</v>
      </c>
      <c r="Q781" s="152" t="s">
        <v>2760</v>
      </c>
      <c r="R781" s="152" t="s">
        <v>2711</v>
      </c>
      <c r="S781" s="152" t="s">
        <v>2720</v>
      </c>
      <c r="T781" s="152"/>
      <c r="U781" s="152" t="s">
        <v>2720</v>
      </c>
      <c r="V781" s="153">
        <v>0.71399999999999997</v>
      </c>
      <c r="W781" s="154" t="s">
        <v>3229</v>
      </c>
      <c r="X781" s="149">
        <v>1423</v>
      </c>
    </row>
    <row r="782" spans="1:24" s="3" customFormat="1" ht="15.6" x14ac:dyDescent="0.3">
      <c r="A782" s="144" t="s">
        <v>3222</v>
      </c>
      <c r="B782" s="145" t="s">
        <v>3224</v>
      </c>
      <c r="C782" s="146" t="s">
        <v>2418</v>
      </c>
      <c r="D782" s="147" t="s">
        <v>2619</v>
      </c>
      <c r="E782" s="184" t="s">
        <v>3182</v>
      </c>
      <c r="G782" s="149"/>
      <c r="H782" s="150"/>
      <c r="I782" s="149">
        <v>1</v>
      </c>
      <c r="J782" s="151" t="s">
        <v>2607</v>
      </c>
      <c r="K782" s="151">
        <v>7</v>
      </c>
      <c r="L782" s="151" t="s">
        <v>2647</v>
      </c>
      <c r="M782" s="151">
        <v>1</v>
      </c>
      <c r="N782" s="149"/>
      <c r="O782" s="150">
        <v>1</v>
      </c>
      <c r="P782" s="149">
        <v>1</v>
      </c>
      <c r="Q782" s="152" t="s">
        <v>3085</v>
      </c>
      <c r="R782" s="152" t="s">
        <v>2720</v>
      </c>
      <c r="S782" s="152" t="s">
        <v>2764</v>
      </c>
      <c r="T782" s="152" t="s">
        <v>2712</v>
      </c>
      <c r="U782" s="152" t="s">
        <v>2712</v>
      </c>
      <c r="V782" s="153">
        <v>0.55600000000000005</v>
      </c>
      <c r="W782" s="154" t="s">
        <v>3229</v>
      </c>
      <c r="X782" s="149">
        <v>1423</v>
      </c>
    </row>
    <row r="783" spans="1:24" s="3" customFormat="1" ht="15.6" x14ac:dyDescent="0.3">
      <c r="A783" s="144" t="s">
        <v>3231</v>
      </c>
      <c r="B783" s="145" t="s">
        <v>3224</v>
      </c>
      <c r="C783" s="146" t="s">
        <v>2418</v>
      </c>
      <c r="D783" s="147" t="s">
        <v>2619</v>
      </c>
      <c r="E783" s="184" t="s">
        <v>3232</v>
      </c>
      <c r="G783" s="149"/>
      <c r="H783" s="150"/>
      <c r="I783" s="149">
        <v>1</v>
      </c>
      <c r="J783" s="151" t="s">
        <v>2599</v>
      </c>
      <c r="K783" s="151">
        <v>8</v>
      </c>
      <c r="L783" s="151"/>
      <c r="M783" s="151">
        <v>1</v>
      </c>
      <c r="N783" s="149"/>
      <c r="O783" s="150"/>
      <c r="P783" s="149"/>
      <c r="Q783" s="152" t="s">
        <v>2959</v>
      </c>
      <c r="R783" s="152" t="s">
        <v>2739</v>
      </c>
      <c r="S783" s="152" t="s">
        <v>2717</v>
      </c>
      <c r="T783" s="152" t="s">
        <v>2727</v>
      </c>
      <c r="U783" s="152" t="s">
        <v>2727</v>
      </c>
      <c r="V783" s="153">
        <v>0.125</v>
      </c>
      <c r="W783" s="154" t="s">
        <v>3229</v>
      </c>
      <c r="X783" s="149">
        <v>1423</v>
      </c>
    </row>
    <row r="784" spans="1:24" s="3" customFormat="1" ht="15.6" x14ac:dyDescent="0.3">
      <c r="A784" s="144" t="s">
        <v>3233</v>
      </c>
      <c r="B784" s="145" t="s">
        <v>3224</v>
      </c>
      <c r="C784" s="146" t="s">
        <v>2418</v>
      </c>
      <c r="D784" s="147" t="s">
        <v>2619</v>
      </c>
      <c r="E784" s="185" t="s">
        <v>89</v>
      </c>
      <c r="G784" s="186"/>
      <c r="H784" s="150"/>
      <c r="I784" s="149">
        <v>1</v>
      </c>
      <c r="J784" s="151" t="s">
        <v>2611</v>
      </c>
      <c r="K784" s="151">
        <v>9</v>
      </c>
      <c r="L784" s="151"/>
      <c r="M784" s="151">
        <v>1</v>
      </c>
      <c r="N784" s="149"/>
      <c r="O784" s="150"/>
      <c r="P784" s="149"/>
      <c r="Q784" s="152" t="s">
        <v>2801</v>
      </c>
      <c r="R784" s="152" t="s">
        <v>2733</v>
      </c>
      <c r="S784" s="152" t="s">
        <v>2727</v>
      </c>
      <c r="T784" s="152"/>
      <c r="U784" s="152"/>
      <c r="V784" s="153">
        <v>0.16700000000000001</v>
      </c>
      <c r="W784" s="154" t="s">
        <v>3229</v>
      </c>
      <c r="X784" s="149">
        <v>1423</v>
      </c>
    </row>
    <row r="785" spans="1:24" s="3" customFormat="1" ht="15.6" x14ac:dyDescent="0.3">
      <c r="A785" s="144" t="s">
        <v>1342</v>
      </c>
      <c r="B785" s="145" t="s">
        <v>3224</v>
      </c>
      <c r="C785" s="146" t="s">
        <v>2418</v>
      </c>
      <c r="D785" s="147" t="s">
        <v>2619</v>
      </c>
      <c r="E785" s="185" t="s">
        <v>68</v>
      </c>
      <c r="G785" s="186"/>
      <c r="H785" s="187"/>
      <c r="I785" s="149">
        <v>1</v>
      </c>
      <c r="J785" s="151"/>
      <c r="K785" s="151" t="s">
        <v>2905</v>
      </c>
      <c r="L785" s="151"/>
      <c r="M785" s="151">
        <v>1</v>
      </c>
      <c r="N785" s="149"/>
      <c r="O785" s="150">
        <v>1</v>
      </c>
      <c r="P785" s="149">
        <v>1</v>
      </c>
      <c r="Q785" s="152" t="s">
        <v>2787</v>
      </c>
      <c r="R785" s="152"/>
      <c r="S785" s="152" t="s">
        <v>2723</v>
      </c>
      <c r="T785" s="152" t="s">
        <v>2711</v>
      </c>
      <c r="U785" s="152" t="s">
        <v>2720</v>
      </c>
      <c r="V785" s="153">
        <v>0.85699999999999998</v>
      </c>
      <c r="W785" s="154" t="s">
        <v>3229</v>
      </c>
      <c r="X785" s="175">
        <v>1423</v>
      </c>
    </row>
    <row r="786" spans="1:24" s="3" customFormat="1" ht="15.6" x14ac:dyDescent="0.3">
      <c r="A786" s="144" t="s">
        <v>1301</v>
      </c>
      <c r="B786" s="145" t="s">
        <v>3224</v>
      </c>
      <c r="C786" s="146" t="s">
        <v>2418</v>
      </c>
      <c r="D786" s="147" t="s">
        <v>2619</v>
      </c>
      <c r="E786" s="184" t="s">
        <v>2620</v>
      </c>
      <c r="G786" s="149"/>
      <c r="H786" s="150"/>
      <c r="I786" s="149">
        <v>1</v>
      </c>
      <c r="J786" s="151"/>
      <c r="K786" s="151" t="s">
        <v>2905</v>
      </c>
      <c r="L786" s="151"/>
      <c r="M786" s="151">
        <v>1</v>
      </c>
      <c r="N786" s="149"/>
      <c r="O786" s="150">
        <v>2</v>
      </c>
      <c r="P786" s="149"/>
      <c r="Q786" s="152" t="s">
        <v>2782</v>
      </c>
      <c r="R786" s="152" t="s">
        <v>2712</v>
      </c>
      <c r="S786" s="152" t="s">
        <v>2717</v>
      </c>
      <c r="T786" s="152"/>
      <c r="U786" s="152" t="s">
        <v>2728</v>
      </c>
      <c r="V786" s="153">
        <v>0.5</v>
      </c>
      <c r="W786" s="154" t="s">
        <v>3229</v>
      </c>
      <c r="X786" s="149">
        <v>1423</v>
      </c>
    </row>
    <row r="787" spans="1:24" s="3" customFormat="1" ht="15.6" x14ac:dyDescent="0.3">
      <c r="A787" s="144" t="s">
        <v>1213</v>
      </c>
      <c r="B787" s="145" t="s">
        <v>3224</v>
      </c>
      <c r="C787" s="146" t="s">
        <v>2418</v>
      </c>
      <c r="D787" s="147" t="s">
        <v>2619</v>
      </c>
      <c r="E787" s="184" t="s">
        <v>2957</v>
      </c>
      <c r="G787" s="149"/>
      <c r="H787" s="150"/>
      <c r="I787" s="149">
        <v>1</v>
      </c>
      <c r="J787" s="151"/>
      <c r="K787" s="151" t="s">
        <v>2905</v>
      </c>
      <c r="L787" s="151"/>
      <c r="M787" s="151">
        <v>1</v>
      </c>
      <c r="N787" s="149"/>
      <c r="O787" s="150"/>
      <c r="P787" s="149"/>
      <c r="Q787" s="152" t="s">
        <v>2716</v>
      </c>
      <c r="R787" s="152" t="s">
        <v>2716</v>
      </c>
      <c r="S787" s="152"/>
      <c r="T787" s="152"/>
      <c r="U787" s="152"/>
      <c r="V787" s="153">
        <v>0.75</v>
      </c>
      <c r="W787" s="154" t="s">
        <v>3229</v>
      </c>
      <c r="X787" s="149">
        <v>1423</v>
      </c>
    </row>
    <row r="788" spans="1:24" s="3" customFormat="1" ht="15.6" x14ac:dyDescent="0.3">
      <c r="A788" s="134" t="s">
        <v>3234</v>
      </c>
      <c r="B788" s="135" t="s">
        <v>3235</v>
      </c>
      <c r="C788" s="136" t="s">
        <v>2426</v>
      </c>
      <c r="D788" s="137" t="s">
        <v>2591</v>
      </c>
      <c r="E788" s="181" t="s">
        <v>3236</v>
      </c>
      <c r="G788" s="139">
        <v>1</v>
      </c>
      <c r="H788" s="141"/>
      <c r="I788" s="139"/>
      <c r="J788" s="140" t="s">
        <v>2609</v>
      </c>
      <c r="K788" s="140">
        <v>1</v>
      </c>
      <c r="L788" s="140"/>
      <c r="M788" s="140">
        <v>1</v>
      </c>
      <c r="N788" s="139"/>
      <c r="O788" s="141"/>
      <c r="P788" s="139"/>
      <c r="Q788" s="142" t="s">
        <v>2715</v>
      </c>
      <c r="R788" s="142" t="s">
        <v>2715</v>
      </c>
      <c r="S788" s="142"/>
      <c r="T788" s="142"/>
      <c r="U788" s="142"/>
      <c r="V788" s="143">
        <v>0.6</v>
      </c>
      <c r="W788" s="135" t="s">
        <v>959</v>
      </c>
      <c r="X788" s="139">
        <v>2071</v>
      </c>
    </row>
    <row r="789" spans="1:24" s="3" customFormat="1" ht="15.6" x14ac:dyDescent="0.3">
      <c r="A789" s="134" t="s">
        <v>1438</v>
      </c>
      <c r="B789" s="135" t="s">
        <v>3235</v>
      </c>
      <c r="C789" s="136" t="s">
        <v>2426</v>
      </c>
      <c r="D789" s="137" t="s">
        <v>2591</v>
      </c>
      <c r="E789" s="181" t="s">
        <v>2908</v>
      </c>
      <c r="G789" s="139">
        <v>1</v>
      </c>
      <c r="H789" s="141"/>
      <c r="I789" s="139"/>
      <c r="J789" s="140" t="s">
        <v>2614</v>
      </c>
      <c r="K789" s="140">
        <v>2</v>
      </c>
      <c r="L789" s="140"/>
      <c r="M789" s="140">
        <v>1</v>
      </c>
      <c r="N789" s="139"/>
      <c r="O789" s="141"/>
      <c r="P789" s="139"/>
      <c r="Q789" s="142" t="s">
        <v>2719</v>
      </c>
      <c r="R789" s="142" t="s">
        <v>2716</v>
      </c>
      <c r="S789" s="142" t="s">
        <v>2723</v>
      </c>
      <c r="T789" s="142" t="s">
        <v>2712</v>
      </c>
      <c r="U789" s="142" t="s">
        <v>2717</v>
      </c>
      <c r="V789" s="143">
        <v>0.75</v>
      </c>
      <c r="W789" s="135" t="s">
        <v>959</v>
      </c>
      <c r="X789" s="139">
        <v>2071</v>
      </c>
    </row>
    <row r="790" spans="1:24" s="3" customFormat="1" ht="15.6" x14ac:dyDescent="0.3">
      <c r="A790" s="134" t="s">
        <v>3237</v>
      </c>
      <c r="B790" s="135" t="s">
        <v>3235</v>
      </c>
      <c r="C790" s="136" t="s">
        <v>2426</v>
      </c>
      <c r="D790" s="137" t="s">
        <v>2591</v>
      </c>
      <c r="E790" s="181" t="s">
        <v>80</v>
      </c>
      <c r="G790" s="139">
        <v>1</v>
      </c>
      <c r="H790" s="141"/>
      <c r="I790" s="139"/>
      <c r="J790" s="140" t="s">
        <v>2611</v>
      </c>
      <c r="K790" s="140">
        <v>3</v>
      </c>
      <c r="L790" s="140"/>
      <c r="M790" s="140">
        <v>1</v>
      </c>
      <c r="N790" s="139"/>
      <c r="O790" s="141"/>
      <c r="P790" s="139">
        <v>1</v>
      </c>
      <c r="Q790" s="142" t="s">
        <v>2715</v>
      </c>
      <c r="R790" s="142" t="s">
        <v>2717</v>
      </c>
      <c r="S790" s="142" t="s">
        <v>2716</v>
      </c>
      <c r="T790" s="142"/>
      <c r="U790" s="142"/>
      <c r="V790" s="143">
        <v>0.6</v>
      </c>
      <c r="W790" s="135" t="s">
        <v>959</v>
      </c>
      <c r="X790" s="139">
        <v>2071</v>
      </c>
    </row>
    <row r="791" spans="1:24" s="3" customFormat="1" ht="15.6" x14ac:dyDescent="0.3">
      <c r="A791" s="134" t="s">
        <v>1344</v>
      </c>
      <c r="B791" s="135" t="s">
        <v>3235</v>
      </c>
      <c r="C791" s="136" t="s">
        <v>2426</v>
      </c>
      <c r="D791" s="137" t="s">
        <v>2591</v>
      </c>
      <c r="E791" s="181" t="s">
        <v>2939</v>
      </c>
      <c r="G791" s="139">
        <v>1</v>
      </c>
      <c r="H791" s="141"/>
      <c r="I791" s="139"/>
      <c r="J791" s="140" t="s">
        <v>2599</v>
      </c>
      <c r="K791" s="140">
        <v>4</v>
      </c>
      <c r="L791" s="140" t="s">
        <v>2781</v>
      </c>
      <c r="M791" s="140">
        <v>1</v>
      </c>
      <c r="N791" s="139"/>
      <c r="O791" s="141">
        <v>1</v>
      </c>
      <c r="P791" s="139">
        <v>1</v>
      </c>
      <c r="Q791" s="142" t="s">
        <v>2782</v>
      </c>
      <c r="R791" s="142" t="s">
        <v>2712</v>
      </c>
      <c r="S791" s="142" t="s">
        <v>2717</v>
      </c>
      <c r="T791" s="142" t="s">
        <v>2720</v>
      </c>
      <c r="U791" s="142" t="s">
        <v>2720</v>
      </c>
      <c r="V791" s="143">
        <v>0.5</v>
      </c>
      <c r="W791" s="135" t="s">
        <v>959</v>
      </c>
      <c r="X791" s="139">
        <v>2071</v>
      </c>
    </row>
    <row r="792" spans="1:24" s="3" customFormat="1" ht="15.6" x14ac:dyDescent="0.3">
      <c r="A792" s="134" t="s">
        <v>1448</v>
      </c>
      <c r="B792" s="135" t="s">
        <v>3235</v>
      </c>
      <c r="C792" s="136" t="s">
        <v>2426</v>
      </c>
      <c r="D792" s="137" t="s">
        <v>2591</v>
      </c>
      <c r="E792" s="181" t="s">
        <v>2908</v>
      </c>
      <c r="G792" s="139">
        <v>1</v>
      </c>
      <c r="H792" s="141"/>
      <c r="I792" s="139"/>
      <c r="J792" s="140" t="s">
        <v>2583</v>
      </c>
      <c r="K792" s="140">
        <v>5</v>
      </c>
      <c r="L792" s="140"/>
      <c r="M792" s="140">
        <v>1</v>
      </c>
      <c r="N792" s="139"/>
      <c r="O792" s="141"/>
      <c r="P792" s="139"/>
      <c r="Q792" s="142" t="s">
        <v>2741</v>
      </c>
      <c r="R792" s="142"/>
      <c r="S792" s="142" t="s">
        <v>2717</v>
      </c>
      <c r="T792" s="142" t="s">
        <v>2727</v>
      </c>
      <c r="U792" s="142"/>
      <c r="V792" s="143">
        <v>0</v>
      </c>
      <c r="W792" s="135" t="s">
        <v>959</v>
      </c>
      <c r="X792" s="139">
        <v>2071</v>
      </c>
    </row>
    <row r="793" spans="1:24" s="3" customFormat="1" ht="15.6" x14ac:dyDescent="0.3">
      <c r="A793" s="134" t="s">
        <v>3238</v>
      </c>
      <c r="B793" s="135" t="s">
        <v>3235</v>
      </c>
      <c r="C793" s="136" t="s">
        <v>2426</v>
      </c>
      <c r="D793" s="137" t="s">
        <v>2591</v>
      </c>
      <c r="E793" s="181" t="s">
        <v>3192</v>
      </c>
      <c r="G793" s="139">
        <v>1</v>
      </c>
      <c r="H793" s="141"/>
      <c r="I793" s="139"/>
      <c r="J793" s="140" t="s">
        <v>2596</v>
      </c>
      <c r="K793" s="140">
        <v>6</v>
      </c>
      <c r="L793" s="140" t="s">
        <v>2647</v>
      </c>
      <c r="M793" s="140">
        <v>1</v>
      </c>
      <c r="N793" s="139"/>
      <c r="O793" s="141"/>
      <c r="P793" s="139"/>
      <c r="Q793" s="142" t="s">
        <v>2728</v>
      </c>
      <c r="R793" s="142" t="s">
        <v>2712</v>
      </c>
      <c r="S793" s="142" t="s">
        <v>2720</v>
      </c>
      <c r="T793" s="142" t="s">
        <v>2717</v>
      </c>
      <c r="U793" s="142"/>
      <c r="V793" s="143">
        <v>0.5</v>
      </c>
      <c r="W793" s="135" t="s">
        <v>959</v>
      </c>
      <c r="X793" s="139">
        <v>2071</v>
      </c>
    </row>
    <row r="794" spans="1:24" s="3" customFormat="1" ht="15.6" x14ac:dyDescent="0.3">
      <c r="A794" s="134" t="s">
        <v>3239</v>
      </c>
      <c r="B794" s="135" t="s">
        <v>3235</v>
      </c>
      <c r="C794" s="136" t="s">
        <v>2426</v>
      </c>
      <c r="D794" s="137" t="s">
        <v>2591</v>
      </c>
      <c r="E794" s="181" t="s">
        <v>80</v>
      </c>
      <c r="G794" s="139">
        <v>1</v>
      </c>
      <c r="H794" s="141"/>
      <c r="I794" s="139"/>
      <c r="J794" s="140" t="s">
        <v>2607</v>
      </c>
      <c r="K794" s="140">
        <v>7</v>
      </c>
      <c r="L794" s="140"/>
      <c r="M794" s="140">
        <v>1</v>
      </c>
      <c r="N794" s="139"/>
      <c r="O794" s="141"/>
      <c r="P794" s="139"/>
      <c r="Q794" s="142" t="s">
        <v>3102</v>
      </c>
      <c r="R794" s="142" t="s">
        <v>2717</v>
      </c>
      <c r="S794" s="142" t="s">
        <v>2741</v>
      </c>
      <c r="T794" s="142" t="s">
        <v>2727</v>
      </c>
      <c r="U794" s="142"/>
      <c r="V794" s="143">
        <v>0</v>
      </c>
      <c r="W794" s="135" t="s">
        <v>959</v>
      </c>
      <c r="X794" s="139">
        <v>2071</v>
      </c>
    </row>
    <row r="795" spans="1:24" s="3" customFormat="1" ht="15.6" x14ac:dyDescent="0.3">
      <c r="A795" s="134" t="s">
        <v>1427</v>
      </c>
      <c r="B795" s="135" t="s">
        <v>3235</v>
      </c>
      <c r="C795" s="136" t="s">
        <v>2426</v>
      </c>
      <c r="D795" s="137" t="s">
        <v>2591</v>
      </c>
      <c r="E795" s="181" t="s">
        <v>2908</v>
      </c>
      <c r="G795" s="139">
        <v>1</v>
      </c>
      <c r="H795" s="141"/>
      <c r="I795" s="139"/>
      <c r="J795" s="140" t="s">
        <v>2604</v>
      </c>
      <c r="K795" s="140">
        <v>8</v>
      </c>
      <c r="L795" s="140"/>
      <c r="M795" s="140">
        <v>1</v>
      </c>
      <c r="N795" s="139"/>
      <c r="O795" s="141"/>
      <c r="P795" s="139"/>
      <c r="Q795" s="142" t="s">
        <v>2720</v>
      </c>
      <c r="R795" s="142" t="s">
        <v>2717</v>
      </c>
      <c r="S795" s="142" t="s">
        <v>2712</v>
      </c>
      <c r="T795" s="142"/>
      <c r="U795" s="142"/>
      <c r="V795" s="143">
        <v>0.5</v>
      </c>
      <c r="W795" s="135" t="s">
        <v>959</v>
      </c>
      <c r="X795" s="139">
        <v>2071</v>
      </c>
    </row>
    <row r="796" spans="1:24" s="3" customFormat="1" ht="15.6" x14ac:dyDescent="0.3">
      <c r="A796" s="134" t="s">
        <v>1379</v>
      </c>
      <c r="B796" s="135" t="s">
        <v>3235</v>
      </c>
      <c r="C796" s="136" t="s">
        <v>2426</v>
      </c>
      <c r="D796" s="137" t="s">
        <v>2591</v>
      </c>
      <c r="E796" s="181" t="s">
        <v>2988</v>
      </c>
      <c r="G796" s="139">
        <v>1</v>
      </c>
      <c r="H796" s="141"/>
      <c r="I796" s="139"/>
      <c r="J796" s="140" t="s">
        <v>2601</v>
      </c>
      <c r="K796" s="140">
        <v>9</v>
      </c>
      <c r="L796" s="140" t="s">
        <v>2641</v>
      </c>
      <c r="M796" s="140">
        <v>1</v>
      </c>
      <c r="N796" s="139"/>
      <c r="O796" s="141">
        <v>2</v>
      </c>
      <c r="P796" s="139"/>
      <c r="Q796" s="142" t="s">
        <v>2724</v>
      </c>
      <c r="R796" s="142"/>
      <c r="S796" s="142" t="s">
        <v>2717</v>
      </c>
      <c r="T796" s="142"/>
      <c r="U796" s="142" t="s">
        <v>2723</v>
      </c>
      <c r="V796" s="143">
        <v>0.66700000000000004</v>
      </c>
      <c r="W796" s="135" t="s">
        <v>959</v>
      </c>
      <c r="X796" s="139">
        <v>2071</v>
      </c>
    </row>
    <row r="797" spans="1:24" s="3" customFormat="1" ht="15.6" x14ac:dyDescent="0.3">
      <c r="A797" s="134" t="s">
        <v>3228</v>
      </c>
      <c r="B797" s="135" t="s">
        <v>3235</v>
      </c>
      <c r="C797" s="136" t="s">
        <v>2426</v>
      </c>
      <c r="D797" s="137" t="s">
        <v>2591</v>
      </c>
      <c r="E797" s="188" t="s">
        <v>80</v>
      </c>
      <c r="G797" s="183">
        <v>1</v>
      </c>
      <c r="H797" s="80"/>
      <c r="I797" s="139"/>
      <c r="J797" s="140"/>
      <c r="K797" s="140" t="s">
        <v>2905</v>
      </c>
      <c r="L797" s="140"/>
      <c r="M797" s="140">
        <v>1</v>
      </c>
      <c r="N797" s="139"/>
      <c r="O797" s="141"/>
      <c r="P797" s="139">
        <v>1</v>
      </c>
      <c r="Q797" s="142" t="s">
        <v>2814</v>
      </c>
      <c r="R797" s="142"/>
      <c r="S797" s="142" t="s">
        <v>2717</v>
      </c>
      <c r="T797" s="142" t="s">
        <v>2724</v>
      </c>
      <c r="U797" s="142" t="s">
        <v>2727</v>
      </c>
      <c r="V797" s="143">
        <v>0.33</v>
      </c>
      <c r="W797" s="135" t="s">
        <v>959</v>
      </c>
      <c r="X797" s="139">
        <v>2071</v>
      </c>
    </row>
    <row r="798" spans="1:24" s="3" customFormat="1" ht="15.6" x14ac:dyDescent="0.3">
      <c r="A798" s="134" t="s">
        <v>3240</v>
      </c>
      <c r="B798" s="135" t="s">
        <v>3235</v>
      </c>
      <c r="C798" s="136" t="s">
        <v>2426</v>
      </c>
      <c r="D798" s="137" t="s">
        <v>2591</v>
      </c>
      <c r="E798" s="188" t="s">
        <v>3192</v>
      </c>
      <c r="G798" s="183">
        <v>1</v>
      </c>
      <c r="H798" s="80"/>
      <c r="I798" s="139"/>
      <c r="J798" s="140"/>
      <c r="K798" s="140" t="s">
        <v>2905</v>
      </c>
      <c r="L798" s="140"/>
      <c r="M798" s="140">
        <v>1</v>
      </c>
      <c r="N798" s="139"/>
      <c r="O798" s="141"/>
      <c r="P798" s="139"/>
      <c r="Q798" s="142" t="s">
        <v>2733</v>
      </c>
      <c r="R798" s="142" t="s">
        <v>2717</v>
      </c>
      <c r="S798" s="142" t="s">
        <v>2727</v>
      </c>
      <c r="T798" s="142" t="s">
        <v>2712</v>
      </c>
      <c r="U798" s="142"/>
      <c r="V798" s="143">
        <v>0.25</v>
      </c>
      <c r="W798" s="135" t="s">
        <v>959</v>
      </c>
      <c r="X798" s="139">
        <v>2071</v>
      </c>
    </row>
    <row r="799" spans="1:24" s="3" customFormat="1" ht="15.6" x14ac:dyDescent="0.3">
      <c r="A799" s="134" t="s">
        <v>3241</v>
      </c>
      <c r="B799" s="135" t="s">
        <v>3235</v>
      </c>
      <c r="C799" s="136" t="s">
        <v>2426</v>
      </c>
      <c r="D799" s="137" t="s">
        <v>2591</v>
      </c>
      <c r="E799" s="188" t="s">
        <v>2673</v>
      </c>
      <c r="G799" s="183">
        <v>1</v>
      </c>
      <c r="H799" s="80"/>
      <c r="I799" s="139"/>
      <c r="J799" s="140"/>
      <c r="K799" s="140" t="s">
        <v>2905</v>
      </c>
      <c r="L799" s="140"/>
      <c r="M799" s="140">
        <v>1</v>
      </c>
      <c r="N799" s="139"/>
      <c r="O799" s="141"/>
      <c r="P799" s="139"/>
      <c r="Q799" s="142" t="s">
        <v>2727</v>
      </c>
      <c r="R799" s="142" t="s">
        <v>2717</v>
      </c>
      <c r="S799" s="142" t="s">
        <v>2717</v>
      </c>
      <c r="T799" s="142"/>
      <c r="U799" s="142"/>
      <c r="V799" s="143">
        <v>0</v>
      </c>
      <c r="W799" s="135" t="s">
        <v>959</v>
      </c>
      <c r="X799" s="139">
        <v>2071</v>
      </c>
    </row>
    <row r="800" spans="1:24" s="3" customFormat="1" ht="15.6" x14ac:dyDescent="0.3">
      <c r="A800" s="144" t="s">
        <v>3242</v>
      </c>
      <c r="B800" s="145" t="s">
        <v>3235</v>
      </c>
      <c r="C800" s="146" t="s">
        <v>2426</v>
      </c>
      <c r="D800" s="147" t="s">
        <v>2619</v>
      </c>
      <c r="E800" s="184" t="s">
        <v>2620</v>
      </c>
      <c r="G800" s="149"/>
      <c r="H800" s="150"/>
      <c r="I800" s="149">
        <v>1</v>
      </c>
      <c r="J800" s="151" t="s">
        <v>2609</v>
      </c>
      <c r="K800" s="151">
        <v>1</v>
      </c>
      <c r="L800" s="151"/>
      <c r="M800" s="151">
        <v>1</v>
      </c>
      <c r="N800" s="149"/>
      <c r="O800" s="150"/>
      <c r="P800" s="149">
        <v>1</v>
      </c>
      <c r="Q800" s="152" t="s">
        <v>2715</v>
      </c>
      <c r="R800" s="152" t="s">
        <v>2715</v>
      </c>
      <c r="S800" s="152"/>
      <c r="T800" s="152"/>
      <c r="U800" s="152"/>
      <c r="V800" s="153">
        <v>0.6</v>
      </c>
      <c r="W800" s="145" t="s">
        <v>3243</v>
      </c>
      <c r="X800" s="149">
        <v>2071</v>
      </c>
    </row>
    <row r="801" spans="1:24" s="3" customFormat="1" ht="15.6" x14ac:dyDescent="0.3">
      <c r="A801" s="144" t="s">
        <v>3233</v>
      </c>
      <c r="B801" s="145" t="s">
        <v>3235</v>
      </c>
      <c r="C801" s="146" t="s">
        <v>2426</v>
      </c>
      <c r="D801" s="147" t="s">
        <v>2619</v>
      </c>
      <c r="E801" s="184" t="s">
        <v>89</v>
      </c>
      <c r="G801" s="149"/>
      <c r="H801" s="150"/>
      <c r="I801" s="149">
        <v>1</v>
      </c>
      <c r="J801" s="151" t="s">
        <v>2611</v>
      </c>
      <c r="K801" s="151">
        <v>2</v>
      </c>
      <c r="L801" s="151"/>
      <c r="M801" s="151">
        <v>1</v>
      </c>
      <c r="N801" s="149"/>
      <c r="O801" s="150"/>
      <c r="P801" s="149">
        <v>1</v>
      </c>
      <c r="Q801" s="152" t="s">
        <v>2760</v>
      </c>
      <c r="R801" s="152" t="s">
        <v>2717</v>
      </c>
      <c r="S801" s="152" t="s">
        <v>2730</v>
      </c>
      <c r="T801" s="152"/>
      <c r="U801" s="152"/>
      <c r="V801" s="153">
        <v>0.71399999999999997</v>
      </c>
      <c r="W801" s="145" t="s">
        <v>3243</v>
      </c>
      <c r="X801" s="149">
        <v>2071</v>
      </c>
    </row>
    <row r="802" spans="1:24" s="3" customFormat="1" ht="15.6" x14ac:dyDescent="0.3">
      <c r="A802" s="144" t="s">
        <v>1343</v>
      </c>
      <c r="B802" s="145" t="s">
        <v>3235</v>
      </c>
      <c r="C802" s="146" t="s">
        <v>2426</v>
      </c>
      <c r="D802" s="147" t="s">
        <v>2619</v>
      </c>
      <c r="E802" s="184" t="s">
        <v>66</v>
      </c>
      <c r="G802" s="149"/>
      <c r="H802" s="150"/>
      <c r="I802" s="149">
        <v>1</v>
      </c>
      <c r="J802" s="151" t="s">
        <v>2604</v>
      </c>
      <c r="K802" s="151">
        <v>3</v>
      </c>
      <c r="L802" s="151"/>
      <c r="M802" s="151">
        <v>1</v>
      </c>
      <c r="N802" s="149"/>
      <c r="O802" s="150">
        <v>1</v>
      </c>
      <c r="P802" s="149"/>
      <c r="Q802" s="152" t="s">
        <v>2719</v>
      </c>
      <c r="R802" s="152" t="s">
        <v>2712</v>
      </c>
      <c r="S802" s="152" t="s">
        <v>2720</v>
      </c>
      <c r="T802" s="152" t="s">
        <v>2716</v>
      </c>
      <c r="U802" s="152" t="s">
        <v>2712</v>
      </c>
      <c r="V802" s="153">
        <v>0.75</v>
      </c>
      <c r="W802" s="145" t="s">
        <v>3243</v>
      </c>
      <c r="X802" s="149">
        <v>2071</v>
      </c>
    </row>
    <row r="803" spans="1:24" s="3" customFormat="1" ht="15.6" x14ac:dyDescent="0.3">
      <c r="A803" s="144" t="s">
        <v>1426</v>
      </c>
      <c r="B803" s="145" t="s">
        <v>3235</v>
      </c>
      <c r="C803" s="146" t="s">
        <v>2426</v>
      </c>
      <c r="D803" s="147" t="s">
        <v>2619</v>
      </c>
      <c r="E803" s="184" t="s">
        <v>3027</v>
      </c>
      <c r="G803" s="149"/>
      <c r="H803" s="150"/>
      <c r="I803" s="149">
        <v>1</v>
      </c>
      <c r="J803" s="151" t="s">
        <v>2607</v>
      </c>
      <c r="K803" s="151">
        <v>4</v>
      </c>
      <c r="L803" s="151"/>
      <c r="M803" s="151">
        <v>1</v>
      </c>
      <c r="N803" s="149"/>
      <c r="O803" s="150"/>
      <c r="P803" s="149">
        <v>1</v>
      </c>
      <c r="Q803" s="152" t="s">
        <v>3244</v>
      </c>
      <c r="R803" s="152" t="s">
        <v>2717</v>
      </c>
      <c r="S803" s="152" t="s">
        <v>2733</v>
      </c>
      <c r="T803" s="152" t="s">
        <v>2739</v>
      </c>
      <c r="U803" s="152"/>
      <c r="V803" s="153">
        <v>0.25</v>
      </c>
      <c r="W803" s="145" t="s">
        <v>3243</v>
      </c>
      <c r="X803" s="149">
        <v>2071</v>
      </c>
    </row>
    <row r="804" spans="1:24" s="3" customFormat="1" ht="15.6" x14ac:dyDescent="0.3">
      <c r="A804" s="144" t="s">
        <v>1346</v>
      </c>
      <c r="B804" s="145" t="s">
        <v>3235</v>
      </c>
      <c r="C804" s="146" t="s">
        <v>2426</v>
      </c>
      <c r="D804" s="147" t="s">
        <v>2619</v>
      </c>
      <c r="E804" s="184" t="s">
        <v>68</v>
      </c>
      <c r="G804" s="149"/>
      <c r="H804" s="150"/>
      <c r="I804" s="149">
        <v>1</v>
      </c>
      <c r="J804" s="151" t="s">
        <v>2596</v>
      </c>
      <c r="K804" s="151">
        <v>5</v>
      </c>
      <c r="L804" s="151"/>
      <c r="M804" s="151">
        <v>1</v>
      </c>
      <c r="N804" s="149"/>
      <c r="O804" s="150">
        <v>1</v>
      </c>
      <c r="P804" s="149"/>
      <c r="Q804" s="152" t="s">
        <v>3178</v>
      </c>
      <c r="R804" s="152"/>
      <c r="S804" s="152" t="s">
        <v>2764</v>
      </c>
      <c r="T804" s="152" t="s">
        <v>2812</v>
      </c>
      <c r="U804" s="152" t="s">
        <v>2712</v>
      </c>
      <c r="V804" s="153">
        <v>0.46200000000000002</v>
      </c>
      <c r="W804" s="145" t="s">
        <v>3243</v>
      </c>
      <c r="X804" s="149">
        <v>2071</v>
      </c>
    </row>
    <row r="805" spans="1:24" s="3" customFormat="1" ht="15.6" x14ac:dyDescent="0.3">
      <c r="A805" s="144" t="s">
        <v>3245</v>
      </c>
      <c r="B805" s="145" t="s">
        <v>3235</v>
      </c>
      <c r="C805" s="146" t="s">
        <v>2426</v>
      </c>
      <c r="D805" s="147" t="s">
        <v>2619</v>
      </c>
      <c r="E805" s="184" t="s">
        <v>68</v>
      </c>
      <c r="G805" s="149"/>
      <c r="H805" s="150"/>
      <c r="I805" s="149">
        <v>1</v>
      </c>
      <c r="J805" s="151" t="s">
        <v>2599</v>
      </c>
      <c r="K805" s="151">
        <v>6</v>
      </c>
      <c r="L805" s="151"/>
      <c r="M805" s="151">
        <v>1</v>
      </c>
      <c r="N805" s="149"/>
      <c r="O805" s="150"/>
      <c r="P805" s="149">
        <v>2</v>
      </c>
      <c r="Q805" s="152" t="s">
        <v>2715</v>
      </c>
      <c r="R805" s="152" t="s">
        <v>2724</v>
      </c>
      <c r="S805" s="152" t="s">
        <v>2720</v>
      </c>
      <c r="T805" s="152"/>
      <c r="U805" s="152"/>
      <c r="V805" s="153">
        <v>0.6</v>
      </c>
      <c r="W805" s="145" t="s">
        <v>3243</v>
      </c>
      <c r="X805" s="149">
        <v>2071</v>
      </c>
    </row>
    <row r="806" spans="1:24" s="3" customFormat="1" ht="15.6" x14ac:dyDescent="0.3">
      <c r="A806" s="144" t="s">
        <v>3246</v>
      </c>
      <c r="B806" s="145" t="s">
        <v>3235</v>
      </c>
      <c r="C806" s="146" t="s">
        <v>2426</v>
      </c>
      <c r="D806" s="147" t="s">
        <v>2619</v>
      </c>
      <c r="E806" s="184" t="s">
        <v>68</v>
      </c>
      <c r="G806" s="149"/>
      <c r="H806" s="150"/>
      <c r="I806" s="149">
        <v>1</v>
      </c>
      <c r="J806" s="151" t="s">
        <v>2614</v>
      </c>
      <c r="K806" s="151">
        <v>7</v>
      </c>
      <c r="L806" s="151"/>
      <c r="M806" s="151">
        <v>1</v>
      </c>
      <c r="N806" s="149"/>
      <c r="O806" s="150"/>
      <c r="P806" s="149"/>
      <c r="Q806" s="152" t="s">
        <v>2954</v>
      </c>
      <c r="R806" s="152"/>
      <c r="S806" s="152" t="s">
        <v>2760</v>
      </c>
      <c r="T806" s="152" t="s">
        <v>2717</v>
      </c>
      <c r="U806" s="152"/>
      <c r="V806" s="153">
        <v>0.625</v>
      </c>
      <c r="W806" s="145" t="s">
        <v>3243</v>
      </c>
      <c r="X806" s="175">
        <v>2071</v>
      </c>
    </row>
    <row r="807" spans="1:24" s="3" customFormat="1" ht="15.6" x14ac:dyDescent="0.3">
      <c r="A807" s="144" t="s">
        <v>3247</v>
      </c>
      <c r="B807" s="163" t="s">
        <v>3235</v>
      </c>
      <c r="C807" s="172" t="s">
        <v>2426</v>
      </c>
      <c r="D807" s="169" t="s">
        <v>2619</v>
      </c>
      <c r="E807" s="179" t="s">
        <v>3087</v>
      </c>
      <c r="G807" s="165"/>
      <c r="H807" s="166"/>
      <c r="I807" s="166">
        <v>1</v>
      </c>
      <c r="J807" s="164" t="s">
        <v>2583</v>
      </c>
      <c r="K807" s="164">
        <v>8</v>
      </c>
      <c r="L807" s="151" t="s">
        <v>2647</v>
      </c>
      <c r="M807" s="164">
        <v>1</v>
      </c>
      <c r="N807" s="165"/>
      <c r="O807" s="166"/>
      <c r="P807" s="166"/>
      <c r="Q807" s="167" t="s">
        <v>2812</v>
      </c>
      <c r="R807" s="167"/>
      <c r="S807" s="167" t="s">
        <v>2724</v>
      </c>
      <c r="T807" s="167" t="s">
        <v>2739</v>
      </c>
      <c r="U807" s="167" t="s">
        <v>2717</v>
      </c>
      <c r="V807" s="173">
        <v>0.42899999999999999</v>
      </c>
      <c r="W807" s="145" t="s">
        <v>3243</v>
      </c>
      <c r="X807" s="165">
        <v>2071</v>
      </c>
    </row>
    <row r="808" spans="1:24" s="3" customFormat="1" ht="15.6" x14ac:dyDescent="0.3">
      <c r="A808" s="144" t="s">
        <v>3231</v>
      </c>
      <c r="B808" s="145" t="s">
        <v>3235</v>
      </c>
      <c r="C808" s="146" t="s">
        <v>2426</v>
      </c>
      <c r="D808" s="147" t="s">
        <v>2619</v>
      </c>
      <c r="E808" s="185" t="s">
        <v>3232</v>
      </c>
      <c r="G808" s="186"/>
      <c r="H808" s="150"/>
      <c r="I808" s="149">
        <v>1</v>
      </c>
      <c r="J808" s="151" t="s">
        <v>2601</v>
      </c>
      <c r="K808" s="151">
        <v>9</v>
      </c>
      <c r="L808" s="151"/>
      <c r="M808" s="151">
        <v>1</v>
      </c>
      <c r="N808" s="149"/>
      <c r="O808" s="150"/>
      <c r="P808" s="149"/>
      <c r="Q808" s="152" t="s">
        <v>3151</v>
      </c>
      <c r="R808" s="152" t="s">
        <v>2720</v>
      </c>
      <c r="S808" s="152" t="s">
        <v>2720</v>
      </c>
      <c r="T808" s="152" t="s">
        <v>2933</v>
      </c>
      <c r="U808" s="152" t="s">
        <v>2717</v>
      </c>
      <c r="V808" s="153">
        <v>0.3</v>
      </c>
      <c r="W808" s="145" t="s">
        <v>3243</v>
      </c>
      <c r="X808" s="149">
        <v>2071</v>
      </c>
    </row>
    <row r="809" spans="1:24" s="3" customFormat="1" ht="15.6" x14ac:dyDescent="0.3">
      <c r="A809" s="144" t="s">
        <v>3248</v>
      </c>
      <c r="B809" s="145" t="s">
        <v>3235</v>
      </c>
      <c r="C809" s="146" t="s">
        <v>2426</v>
      </c>
      <c r="D809" s="147" t="s">
        <v>2619</v>
      </c>
      <c r="E809" s="185" t="s">
        <v>2957</v>
      </c>
      <c r="G809" s="186"/>
      <c r="H809" s="187"/>
      <c r="I809" s="149">
        <v>1</v>
      </c>
      <c r="J809" s="151"/>
      <c r="K809" s="151" t="s">
        <v>2905</v>
      </c>
      <c r="L809" s="151" t="s">
        <v>2641</v>
      </c>
      <c r="M809" s="151">
        <v>1</v>
      </c>
      <c r="N809" s="149"/>
      <c r="O809" s="150">
        <v>2</v>
      </c>
      <c r="P809" s="149"/>
      <c r="Q809" s="152" t="s">
        <v>2909</v>
      </c>
      <c r="R809" s="152"/>
      <c r="S809" s="152"/>
      <c r="T809" s="152" t="s">
        <v>2724</v>
      </c>
      <c r="U809" s="152" t="s">
        <v>2724</v>
      </c>
      <c r="V809" s="153">
        <v>0.66700000000000004</v>
      </c>
      <c r="W809" s="145" t="s">
        <v>3243</v>
      </c>
      <c r="X809" s="149">
        <v>2071</v>
      </c>
    </row>
    <row r="810" spans="1:24" s="3" customFormat="1" ht="15.6" x14ac:dyDescent="0.3">
      <c r="A810" s="144" t="s">
        <v>3249</v>
      </c>
      <c r="B810" s="145" t="s">
        <v>3235</v>
      </c>
      <c r="C810" s="146" t="s">
        <v>2426</v>
      </c>
      <c r="D810" s="147" t="s">
        <v>2619</v>
      </c>
      <c r="E810" s="185" t="s">
        <v>2598</v>
      </c>
      <c r="G810" s="186"/>
      <c r="H810" s="150"/>
      <c r="I810" s="149">
        <v>1</v>
      </c>
      <c r="J810" s="151"/>
      <c r="K810" s="151" t="s">
        <v>2905</v>
      </c>
      <c r="L810" s="151"/>
      <c r="M810" s="151">
        <v>1</v>
      </c>
      <c r="N810" s="149"/>
      <c r="O810" s="150"/>
      <c r="P810" s="149"/>
      <c r="Q810" s="152" t="s">
        <v>2948</v>
      </c>
      <c r="R810" s="152" t="s">
        <v>2717</v>
      </c>
      <c r="S810" s="152" t="s">
        <v>2733</v>
      </c>
      <c r="T810" s="152" t="s">
        <v>2717</v>
      </c>
      <c r="U810" s="152" t="s">
        <v>2717</v>
      </c>
      <c r="V810" s="153">
        <v>0.14299999999999999</v>
      </c>
      <c r="W810" s="145" t="s">
        <v>3243</v>
      </c>
      <c r="X810" s="149">
        <v>2071</v>
      </c>
    </row>
    <row r="811" spans="1:24" s="3" customFormat="1" ht="15.6" x14ac:dyDescent="0.3">
      <c r="A811" s="144" t="s">
        <v>1378</v>
      </c>
      <c r="B811" s="145" t="s">
        <v>3235</v>
      </c>
      <c r="C811" s="146" t="s">
        <v>2426</v>
      </c>
      <c r="D811" s="147" t="s">
        <v>2619</v>
      </c>
      <c r="E811" s="184" t="s">
        <v>3027</v>
      </c>
      <c r="G811" s="149"/>
      <c r="H811" s="150"/>
      <c r="I811" s="149">
        <v>1</v>
      </c>
      <c r="J811" s="151"/>
      <c r="K811" s="149" t="s">
        <v>2905</v>
      </c>
      <c r="L811" s="151"/>
      <c r="M811" s="151">
        <v>1</v>
      </c>
      <c r="N811" s="149"/>
      <c r="O811" s="150"/>
      <c r="P811" s="149">
        <v>2</v>
      </c>
      <c r="Q811" s="152" t="s">
        <v>2733</v>
      </c>
      <c r="R811" s="152" t="s">
        <v>2739</v>
      </c>
      <c r="S811" s="152"/>
      <c r="T811" s="152"/>
      <c r="U811" s="152" t="s">
        <v>2717</v>
      </c>
      <c r="V811" s="153">
        <v>0.25</v>
      </c>
      <c r="W811" s="145" t="s">
        <v>3243</v>
      </c>
      <c r="X811" s="149">
        <v>2071</v>
      </c>
    </row>
    <row r="812" spans="1:24" s="3" customFormat="1" ht="15.6" x14ac:dyDescent="0.3">
      <c r="A812" s="134" t="s">
        <v>1345</v>
      </c>
      <c r="B812" s="155" t="s">
        <v>3250</v>
      </c>
      <c r="C812" s="156" t="s">
        <v>2434</v>
      </c>
      <c r="D812" s="177" t="s">
        <v>2591</v>
      </c>
      <c r="E812" s="178" t="s">
        <v>2939</v>
      </c>
      <c r="G812" s="157"/>
      <c r="H812" s="158"/>
      <c r="I812" s="157">
        <v>1</v>
      </c>
      <c r="J812" s="159" t="s">
        <v>2604</v>
      </c>
      <c r="K812" s="159">
        <v>1</v>
      </c>
      <c r="L812" s="140"/>
      <c r="M812" s="159">
        <v>1</v>
      </c>
      <c r="N812" s="157"/>
      <c r="O812" s="158">
        <v>1</v>
      </c>
      <c r="P812" s="158"/>
      <c r="Q812" s="160" t="s">
        <v>2954</v>
      </c>
      <c r="R812" s="160" t="s">
        <v>2715</v>
      </c>
      <c r="S812" s="160" t="s">
        <v>2717</v>
      </c>
      <c r="T812" s="160" t="s">
        <v>2712</v>
      </c>
      <c r="U812" s="160" t="s">
        <v>2712</v>
      </c>
      <c r="V812" s="161">
        <v>0.625</v>
      </c>
      <c r="W812" s="156" t="s">
        <v>3251</v>
      </c>
      <c r="X812" s="162" t="s">
        <v>3252</v>
      </c>
    </row>
    <row r="813" spans="1:24" s="3" customFormat="1" ht="15.6" x14ac:dyDescent="0.3">
      <c r="A813" s="134" t="s">
        <v>1438</v>
      </c>
      <c r="B813" s="155" t="s">
        <v>3250</v>
      </c>
      <c r="C813" s="156" t="s">
        <v>2434</v>
      </c>
      <c r="D813" s="177" t="s">
        <v>2591</v>
      </c>
      <c r="E813" s="178" t="s">
        <v>2908</v>
      </c>
      <c r="G813" s="157"/>
      <c r="H813" s="158"/>
      <c r="I813" s="157">
        <v>1</v>
      </c>
      <c r="J813" s="159" t="s">
        <v>2607</v>
      </c>
      <c r="K813" s="159">
        <v>2</v>
      </c>
      <c r="L813" s="140" t="s">
        <v>2641</v>
      </c>
      <c r="M813" s="159">
        <v>1</v>
      </c>
      <c r="N813" s="157"/>
      <c r="O813" s="158"/>
      <c r="P813" s="158">
        <v>2</v>
      </c>
      <c r="Q813" s="160" t="s">
        <v>2787</v>
      </c>
      <c r="R813" s="160" t="s">
        <v>2711</v>
      </c>
      <c r="S813" s="160" t="s">
        <v>2724</v>
      </c>
      <c r="T813" s="160" t="s">
        <v>2712</v>
      </c>
      <c r="U813" s="160"/>
      <c r="V813" s="161">
        <v>0.85699999999999998</v>
      </c>
      <c r="W813" s="156" t="s">
        <v>3251</v>
      </c>
      <c r="X813" s="162" t="s">
        <v>3252</v>
      </c>
    </row>
    <row r="814" spans="1:24" s="3" customFormat="1" ht="15.6" x14ac:dyDescent="0.3">
      <c r="A814" s="134" t="s">
        <v>1427</v>
      </c>
      <c r="B814" s="155" t="s">
        <v>3250</v>
      </c>
      <c r="C814" s="156" t="s">
        <v>2434</v>
      </c>
      <c r="D814" s="177" t="s">
        <v>2591</v>
      </c>
      <c r="E814" s="178" t="s">
        <v>2908</v>
      </c>
      <c r="G814" s="157"/>
      <c r="H814" s="158"/>
      <c r="I814" s="157">
        <v>1</v>
      </c>
      <c r="J814" s="159" t="s">
        <v>2583</v>
      </c>
      <c r="K814" s="159">
        <v>3</v>
      </c>
      <c r="L814" s="140"/>
      <c r="M814" s="159">
        <v>1</v>
      </c>
      <c r="N814" s="157"/>
      <c r="O814" s="158"/>
      <c r="P814" s="158">
        <v>2</v>
      </c>
      <c r="Q814" s="160" t="s">
        <v>3128</v>
      </c>
      <c r="R814" s="160" t="s">
        <v>2712</v>
      </c>
      <c r="S814" s="160" t="s">
        <v>2764</v>
      </c>
      <c r="T814" s="160" t="s">
        <v>2720</v>
      </c>
      <c r="U814" s="160" t="s">
        <v>2717</v>
      </c>
      <c r="V814" s="161">
        <v>0.44400000000000001</v>
      </c>
      <c r="W814" s="156" t="s">
        <v>3251</v>
      </c>
      <c r="X814" s="162" t="s">
        <v>3252</v>
      </c>
    </row>
    <row r="815" spans="1:24" s="3" customFormat="1" ht="15.6" x14ac:dyDescent="0.3">
      <c r="A815" s="134" t="s">
        <v>1439</v>
      </c>
      <c r="B815" s="155" t="s">
        <v>3250</v>
      </c>
      <c r="C815" s="156" t="s">
        <v>2434</v>
      </c>
      <c r="D815" s="177" t="s">
        <v>2591</v>
      </c>
      <c r="E815" s="178" t="s">
        <v>2908</v>
      </c>
      <c r="G815" s="157"/>
      <c r="H815" s="158"/>
      <c r="I815" s="157">
        <v>1</v>
      </c>
      <c r="J815" s="159" t="s">
        <v>2601</v>
      </c>
      <c r="K815" s="159">
        <v>4</v>
      </c>
      <c r="L815" s="140" t="s">
        <v>2647</v>
      </c>
      <c r="M815" s="159">
        <v>1</v>
      </c>
      <c r="N815" s="157">
        <v>1</v>
      </c>
      <c r="O815" s="158">
        <v>1</v>
      </c>
      <c r="P815" s="158">
        <v>2</v>
      </c>
      <c r="Q815" s="160" t="s">
        <v>2769</v>
      </c>
      <c r="R815" s="160"/>
      <c r="S815" s="160" t="s">
        <v>2728</v>
      </c>
      <c r="T815" s="160" t="s">
        <v>2724</v>
      </c>
      <c r="U815" s="160" t="s">
        <v>2723</v>
      </c>
      <c r="V815" s="161">
        <v>0.66700000000000004</v>
      </c>
      <c r="W815" s="156" t="s">
        <v>3251</v>
      </c>
      <c r="X815" s="162" t="s">
        <v>3252</v>
      </c>
    </row>
    <row r="816" spans="1:24" s="3" customFormat="1" ht="15.6" x14ac:dyDescent="0.3">
      <c r="A816" s="134" t="s">
        <v>3253</v>
      </c>
      <c r="B816" s="155" t="s">
        <v>3250</v>
      </c>
      <c r="C816" s="156" t="s">
        <v>2434</v>
      </c>
      <c r="D816" s="177" t="s">
        <v>2591</v>
      </c>
      <c r="E816" s="178" t="s">
        <v>80</v>
      </c>
      <c r="G816" s="157"/>
      <c r="H816" s="158"/>
      <c r="I816" s="157">
        <v>1</v>
      </c>
      <c r="J816" s="159" t="s">
        <v>2596</v>
      </c>
      <c r="K816" s="159">
        <v>5</v>
      </c>
      <c r="L816" s="140"/>
      <c r="M816" s="159">
        <v>1</v>
      </c>
      <c r="N816" s="157"/>
      <c r="O816" s="158">
        <v>1</v>
      </c>
      <c r="P816" s="158">
        <v>1</v>
      </c>
      <c r="Q816" s="160" t="s">
        <v>2723</v>
      </c>
      <c r="R816" s="160"/>
      <c r="S816" s="160"/>
      <c r="T816" s="160" t="s">
        <v>2712</v>
      </c>
      <c r="U816" s="160" t="s">
        <v>2712</v>
      </c>
      <c r="V816" s="161">
        <v>1</v>
      </c>
      <c r="W816" s="156" t="s">
        <v>3251</v>
      </c>
      <c r="X816" s="162" t="s">
        <v>3252</v>
      </c>
    </row>
    <row r="817" spans="1:24" s="3" customFormat="1" ht="15.6" x14ac:dyDescent="0.3">
      <c r="A817" s="134" t="s">
        <v>3254</v>
      </c>
      <c r="B817" s="155" t="s">
        <v>3250</v>
      </c>
      <c r="C817" s="156" t="s">
        <v>2434</v>
      </c>
      <c r="D817" s="177" t="s">
        <v>2591</v>
      </c>
      <c r="E817" s="178" t="s">
        <v>3192</v>
      </c>
      <c r="G817" s="157"/>
      <c r="H817" s="158"/>
      <c r="I817" s="157">
        <v>1</v>
      </c>
      <c r="J817" s="159" t="s">
        <v>2599</v>
      </c>
      <c r="K817" s="159">
        <v>6</v>
      </c>
      <c r="L817" s="140"/>
      <c r="M817" s="159">
        <v>1</v>
      </c>
      <c r="N817" s="157"/>
      <c r="O817" s="158"/>
      <c r="P817" s="158"/>
      <c r="Q817" s="160" t="s">
        <v>2909</v>
      </c>
      <c r="R817" s="160" t="s">
        <v>2739</v>
      </c>
      <c r="S817" s="160" t="s">
        <v>2723</v>
      </c>
      <c r="T817" s="160" t="s">
        <v>2712</v>
      </c>
      <c r="U817" s="160"/>
      <c r="V817" s="161">
        <v>0.66700000000000004</v>
      </c>
      <c r="W817" s="156" t="s">
        <v>3251</v>
      </c>
      <c r="X817" s="162" t="s">
        <v>3252</v>
      </c>
    </row>
    <row r="818" spans="1:24" s="3" customFormat="1" ht="15.6" x14ac:dyDescent="0.3">
      <c r="A818" s="134" t="s">
        <v>3255</v>
      </c>
      <c r="B818" s="155" t="s">
        <v>3250</v>
      </c>
      <c r="C818" s="156" t="s">
        <v>2434</v>
      </c>
      <c r="D818" s="177" t="s">
        <v>2591</v>
      </c>
      <c r="E818" s="178" t="s">
        <v>80</v>
      </c>
      <c r="G818" s="157"/>
      <c r="H818" s="158"/>
      <c r="I818" s="157">
        <v>1</v>
      </c>
      <c r="J818" s="159" t="s">
        <v>2609</v>
      </c>
      <c r="K818" s="159">
        <v>7</v>
      </c>
      <c r="L818" s="140"/>
      <c r="M818" s="159">
        <v>1</v>
      </c>
      <c r="N818" s="157"/>
      <c r="O818" s="158"/>
      <c r="P818" s="158">
        <v>2</v>
      </c>
      <c r="Q818" s="160" t="s">
        <v>2728</v>
      </c>
      <c r="R818" s="160"/>
      <c r="S818" s="160" t="s">
        <v>2739</v>
      </c>
      <c r="T818" s="160" t="s">
        <v>2712</v>
      </c>
      <c r="U818" s="160"/>
      <c r="V818" s="161">
        <v>0.5</v>
      </c>
      <c r="W818" s="156" t="s">
        <v>3251</v>
      </c>
      <c r="X818" s="162" t="s">
        <v>3252</v>
      </c>
    </row>
    <row r="819" spans="1:24" s="3" customFormat="1" ht="15.6" x14ac:dyDescent="0.3">
      <c r="A819" s="134" t="s">
        <v>3256</v>
      </c>
      <c r="B819" s="155" t="s">
        <v>3250</v>
      </c>
      <c r="C819" s="156" t="s">
        <v>2434</v>
      </c>
      <c r="D819" s="177" t="s">
        <v>2591</v>
      </c>
      <c r="E819" s="178" t="s">
        <v>3236</v>
      </c>
      <c r="G819" s="157"/>
      <c r="H819" s="158"/>
      <c r="I819" s="157">
        <v>1</v>
      </c>
      <c r="J819" s="159" t="s">
        <v>2611</v>
      </c>
      <c r="K819" s="159">
        <v>8</v>
      </c>
      <c r="L819" s="140"/>
      <c r="M819" s="159">
        <v>1</v>
      </c>
      <c r="N819" s="157"/>
      <c r="O819" s="158">
        <v>1</v>
      </c>
      <c r="P819" s="158"/>
      <c r="Q819" s="160" t="s">
        <v>2764</v>
      </c>
      <c r="R819" s="160"/>
      <c r="S819" s="160" t="s">
        <v>2739</v>
      </c>
      <c r="T819" s="160" t="s">
        <v>2717</v>
      </c>
      <c r="U819" s="160" t="s">
        <v>2712</v>
      </c>
      <c r="V819" s="161">
        <v>0.4</v>
      </c>
      <c r="W819" s="156" t="s">
        <v>3251</v>
      </c>
      <c r="X819" s="162" t="s">
        <v>3252</v>
      </c>
    </row>
    <row r="820" spans="1:24" s="3" customFormat="1" ht="15.6" x14ac:dyDescent="0.3">
      <c r="A820" s="134" t="s">
        <v>3241</v>
      </c>
      <c r="B820" s="155" t="s">
        <v>3250</v>
      </c>
      <c r="C820" s="156" t="s">
        <v>2434</v>
      </c>
      <c r="D820" s="177" t="s">
        <v>2591</v>
      </c>
      <c r="E820" s="178" t="s">
        <v>2673</v>
      </c>
      <c r="G820" s="157"/>
      <c r="H820" s="158"/>
      <c r="I820" s="157">
        <v>1</v>
      </c>
      <c r="J820" s="159" t="s">
        <v>2614</v>
      </c>
      <c r="K820" s="159">
        <v>9</v>
      </c>
      <c r="L820" s="140"/>
      <c r="M820" s="159">
        <v>1</v>
      </c>
      <c r="N820" s="157"/>
      <c r="O820" s="158">
        <v>1</v>
      </c>
      <c r="P820" s="158"/>
      <c r="Q820" s="160" t="s">
        <v>2728</v>
      </c>
      <c r="R820" s="160"/>
      <c r="S820" s="160" t="s">
        <v>2717</v>
      </c>
      <c r="T820" s="160" t="s">
        <v>2712</v>
      </c>
      <c r="U820" s="160" t="s">
        <v>2720</v>
      </c>
      <c r="V820" s="161">
        <v>0.5</v>
      </c>
      <c r="W820" s="156" t="s">
        <v>3251</v>
      </c>
      <c r="X820" s="162" t="s">
        <v>3252</v>
      </c>
    </row>
    <row r="821" spans="1:24" s="3" customFormat="1" ht="15.6" x14ac:dyDescent="0.3">
      <c r="A821" s="134" t="s">
        <v>3257</v>
      </c>
      <c r="B821" s="155" t="s">
        <v>3250</v>
      </c>
      <c r="C821" s="156" t="s">
        <v>2434</v>
      </c>
      <c r="D821" s="177" t="s">
        <v>2591</v>
      </c>
      <c r="E821" s="178" t="s">
        <v>3236</v>
      </c>
      <c r="G821" s="157"/>
      <c r="H821" s="158"/>
      <c r="I821" s="157">
        <v>1</v>
      </c>
      <c r="J821" s="159"/>
      <c r="K821" s="159" t="s">
        <v>2905</v>
      </c>
      <c r="L821" s="140"/>
      <c r="M821" s="159">
        <v>1</v>
      </c>
      <c r="N821" s="157"/>
      <c r="O821" s="158">
        <v>2</v>
      </c>
      <c r="P821" s="158">
        <v>1</v>
      </c>
      <c r="Q821" s="160" t="s">
        <v>2728</v>
      </c>
      <c r="R821" s="160"/>
      <c r="S821" s="160"/>
      <c r="T821" s="160" t="s">
        <v>2717</v>
      </c>
      <c r="U821" s="160" t="s">
        <v>2724</v>
      </c>
      <c r="V821" s="161">
        <v>0.5</v>
      </c>
      <c r="W821" s="156" t="s">
        <v>3251</v>
      </c>
      <c r="X821" s="162" t="s">
        <v>3252</v>
      </c>
    </row>
    <row r="822" spans="1:24" s="3" customFormat="1" ht="15.6" x14ac:dyDescent="0.3">
      <c r="A822" s="134" t="s">
        <v>1448</v>
      </c>
      <c r="B822" s="155" t="s">
        <v>3250</v>
      </c>
      <c r="C822" s="156" t="s">
        <v>2434</v>
      </c>
      <c r="D822" s="177" t="s">
        <v>2591</v>
      </c>
      <c r="E822" s="178" t="s">
        <v>2908</v>
      </c>
      <c r="G822" s="157"/>
      <c r="H822" s="158"/>
      <c r="I822" s="157">
        <v>1</v>
      </c>
      <c r="J822" s="159"/>
      <c r="K822" s="159" t="s">
        <v>2905</v>
      </c>
      <c r="L822" s="140"/>
      <c r="M822" s="159">
        <v>1</v>
      </c>
      <c r="N822" s="157"/>
      <c r="O822" s="158"/>
      <c r="P822" s="158"/>
      <c r="Q822" s="160" t="s">
        <v>2814</v>
      </c>
      <c r="R822" s="160" t="s">
        <v>2727</v>
      </c>
      <c r="S822" s="160" t="s">
        <v>2720</v>
      </c>
      <c r="T822" s="160" t="s">
        <v>2712</v>
      </c>
      <c r="U822" s="160" t="s">
        <v>2717</v>
      </c>
      <c r="V822" s="161">
        <v>0.33300000000000002</v>
      </c>
      <c r="W822" s="156" t="s">
        <v>3251</v>
      </c>
      <c r="X822" s="162" t="s">
        <v>3252</v>
      </c>
    </row>
    <row r="823" spans="1:24" s="3" customFormat="1" ht="15.6" x14ac:dyDescent="0.3">
      <c r="A823" s="134" t="s">
        <v>1379</v>
      </c>
      <c r="B823" s="155" t="s">
        <v>3250</v>
      </c>
      <c r="C823" s="156" t="s">
        <v>2434</v>
      </c>
      <c r="D823" s="177" t="s">
        <v>2591</v>
      </c>
      <c r="E823" s="178" t="s">
        <v>2988</v>
      </c>
      <c r="G823" s="157"/>
      <c r="H823" s="158"/>
      <c r="I823" s="157">
        <v>1</v>
      </c>
      <c r="J823" s="159"/>
      <c r="K823" s="159" t="s">
        <v>2905</v>
      </c>
      <c r="L823" s="140"/>
      <c r="M823" s="159">
        <v>1</v>
      </c>
      <c r="N823" s="157"/>
      <c r="O823" s="158"/>
      <c r="P823" s="158"/>
      <c r="Q823" s="160" t="s">
        <v>2717</v>
      </c>
      <c r="R823" s="160"/>
      <c r="S823" s="160" t="s">
        <v>2717</v>
      </c>
      <c r="T823" s="160"/>
      <c r="U823" s="160"/>
      <c r="V823" s="161">
        <v>0</v>
      </c>
      <c r="W823" s="156" t="s">
        <v>3251</v>
      </c>
      <c r="X823" s="162" t="s">
        <v>3252</v>
      </c>
    </row>
    <row r="824" spans="1:24" s="3" customFormat="1" ht="15.6" x14ac:dyDescent="0.3">
      <c r="A824" s="144" t="s">
        <v>3258</v>
      </c>
      <c r="B824" s="145" t="s">
        <v>3250</v>
      </c>
      <c r="C824" s="146" t="s">
        <v>2434</v>
      </c>
      <c r="D824" s="147" t="s">
        <v>2619</v>
      </c>
      <c r="E824" s="184" t="s">
        <v>2620</v>
      </c>
      <c r="G824" s="149">
        <v>1</v>
      </c>
      <c r="H824" s="150"/>
      <c r="I824" s="149"/>
      <c r="J824" s="151" t="s">
        <v>2599</v>
      </c>
      <c r="K824" s="151">
        <v>1</v>
      </c>
      <c r="L824" s="151" t="s">
        <v>2647</v>
      </c>
      <c r="M824" s="151">
        <v>1</v>
      </c>
      <c r="N824" s="149"/>
      <c r="O824" s="150">
        <v>1</v>
      </c>
      <c r="P824" s="149"/>
      <c r="Q824" s="152" t="s">
        <v>2940</v>
      </c>
      <c r="R824" s="152" t="s">
        <v>2711</v>
      </c>
      <c r="S824" s="152" t="s">
        <v>2723</v>
      </c>
      <c r="T824" s="152" t="s">
        <v>2712</v>
      </c>
      <c r="U824" s="152" t="s">
        <v>2712</v>
      </c>
      <c r="V824" s="153">
        <v>1</v>
      </c>
      <c r="W824" s="145" t="s">
        <v>2885</v>
      </c>
      <c r="X824" s="149" t="s">
        <v>3252</v>
      </c>
    </row>
    <row r="825" spans="1:24" s="3" customFormat="1" ht="15.6" x14ac:dyDescent="0.3">
      <c r="A825" s="144" t="s">
        <v>3245</v>
      </c>
      <c r="B825" s="145" t="s">
        <v>3250</v>
      </c>
      <c r="C825" s="146" t="s">
        <v>2434</v>
      </c>
      <c r="D825" s="147" t="s">
        <v>2619</v>
      </c>
      <c r="E825" s="184" t="s">
        <v>68</v>
      </c>
      <c r="G825" s="149">
        <v>1</v>
      </c>
      <c r="H825" s="150"/>
      <c r="I825" s="149"/>
      <c r="J825" s="151" t="s">
        <v>2583</v>
      </c>
      <c r="K825" s="151">
        <v>2</v>
      </c>
      <c r="L825" s="151" t="s">
        <v>2781</v>
      </c>
      <c r="M825" s="151">
        <v>1</v>
      </c>
      <c r="N825" s="149"/>
      <c r="O825" s="150">
        <v>2</v>
      </c>
      <c r="P825" s="149">
        <v>1</v>
      </c>
      <c r="Q825" s="152" t="s">
        <v>2726</v>
      </c>
      <c r="R825" s="152" t="s">
        <v>2720</v>
      </c>
      <c r="S825" s="152" t="s">
        <v>2715</v>
      </c>
      <c r="T825" s="152" t="s">
        <v>2717</v>
      </c>
      <c r="U825" s="152" t="s">
        <v>2723</v>
      </c>
      <c r="V825" s="153">
        <v>0.6</v>
      </c>
      <c r="W825" s="145" t="s">
        <v>2885</v>
      </c>
      <c r="X825" s="149" t="s">
        <v>3252</v>
      </c>
    </row>
    <row r="826" spans="1:24" s="3" customFormat="1" ht="15.6" x14ac:dyDescent="0.3">
      <c r="A826" s="144" t="s">
        <v>3233</v>
      </c>
      <c r="B826" s="145" t="s">
        <v>3250</v>
      </c>
      <c r="C826" s="146" t="s">
        <v>2434</v>
      </c>
      <c r="D826" s="147" t="s">
        <v>2619</v>
      </c>
      <c r="E826" s="184" t="s">
        <v>3259</v>
      </c>
      <c r="G826" s="149">
        <v>1</v>
      </c>
      <c r="H826" s="150"/>
      <c r="I826" s="149"/>
      <c r="J826" s="151" t="s">
        <v>2604</v>
      </c>
      <c r="K826" s="151">
        <v>3</v>
      </c>
      <c r="L826" s="151"/>
      <c r="M826" s="151">
        <v>1</v>
      </c>
      <c r="N826" s="149"/>
      <c r="O826" s="150"/>
      <c r="P826" s="149">
        <v>2</v>
      </c>
      <c r="Q826" s="152" t="s">
        <v>2764</v>
      </c>
      <c r="R826" s="152" t="s">
        <v>2712</v>
      </c>
      <c r="S826" s="152" t="s">
        <v>2712</v>
      </c>
      <c r="T826" s="152" t="s">
        <v>2727</v>
      </c>
      <c r="U826" s="152" t="s">
        <v>2717</v>
      </c>
      <c r="V826" s="153">
        <v>0.4</v>
      </c>
      <c r="W826" s="145" t="s">
        <v>2885</v>
      </c>
      <c r="X826" s="175" t="s">
        <v>3252</v>
      </c>
    </row>
    <row r="827" spans="1:24" s="3" customFormat="1" ht="15.6" x14ac:dyDescent="0.3">
      <c r="A827" s="144" t="s">
        <v>1426</v>
      </c>
      <c r="B827" s="145" t="s">
        <v>3250</v>
      </c>
      <c r="C827" s="146" t="s">
        <v>2434</v>
      </c>
      <c r="D827" s="147" t="s">
        <v>2619</v>
      </c>
      <c r="E827" s="184" t="s">
        <v>3027</v>
      </c>
      <c r="G827" s="149">
        <v>1</v>
      </c>
      <c r="H827" s="150"/>
      <c r="I827" s="149"/>
      <c r="J827" s="151" t="s">
        <v>2614</v>
      </c>
      <c r="K827" s="151">
        <v>4</v>
      </c>
      <c r="L827" s="151"/>
      <c r="M827" s="151">
        <v>1</v>
      </c>
      <c r="N827" s="149"/>
      <c r="O827" s="150"/>
      <c r="P827" s="149">
        <v>1</v>
      </c>
      <c r="Q827" s="152" t="s">
        <v>2954</v>
      </c>
      <c r="R827" s="152"/>
      <c r="S827" s="152" t="s">
        <v>2723</v>
      </c>
      <c r="T827" s="152" t="s">
        <v>2715</v>
      </c>
      <c r="U827" s="152" t="s">
        <v>2717</v>
      </c>
      <c r="V827" s="153">
        <v>0.625</v>
      </c>
      <c r="W827" s="145" t="s">
        <v>2885</v>
      </c>
      <c r="X827" s="149" t="s">
        <v>3252</v>
      </c>
    </row>
    <row r="828" spans="1:24" s="3" customFormat="1" ht="15.6" x14ac:dyDescent="0.3">
      <c r="A828" s="144" t="s">
        <v>1506</v>
      </c>
      <c r="B828" s="145" t="s">
        <v>3250</v>
      </c>
      <c r="C828" s="146" t="s">
        <v>2434</v>
      </c>
      <c r="D828" s="147" t="s">
        <v>2619</v>
      </c>
      <c r="E828" s="184" t="s">
        <v>2684</v>
      </c>
      <c r="G828" s="149">
        <v>1</v>
      </c>
      <c r="H828" s="150"/>
      <c r="I828" s="149"/>
      <c r="J828" s="151" t="s">
        <v>2596</v>
      </c>
      <c r="K828" s="151">
        <v>5</v>
      </c>
      <c r="L828" s="151"/>
      <c r="M828" s="151">
        <v>1</v>
      </c>
      <c r="N828" s="149"/>
      <c r="O828" s="150">
        <v>1</v>
      </c>
      <c r="P828" s="149"/>
      <c r="Q828" s="152" t="s">
        <v>2739</v>
      </c>
      <c r="R828" s="152"/>
      <c r="S828" s="152"/>
      <c r="T828" s="152" t="s">
        <v>2717</v>
      </c>
      <c r="U828" s="152" t="s">
        <v>2720</v>
      </c>
      <c r="V828" s="153">
        <v>0.33300000000000002</v>
      </c>
      <c r="W828" s="145" t="s">
        <v>2885</v>
      </c>
      <c r="X828" s="149" t="s">
        <v>3252</v>
      </c>
    </row>
    <row r="829" spans="1:24" s="3" customFormat="1" ht="15.6" x14ac:dyDescent="0.3">
      <c r="A829" s="144" t="s">
        <v>3249</v>
      </c>
      <c r="B829" s="145" t="s">
        <v>3250</v>
      </c>
      <c r="C829" s="146" t="s">
        <v>2434</v>
      </c>
      <c r="D829" s="147" t="s">
        <v>2619</v>
      </c>
      <c r="E829" s="184" t="s">
        <v>66</v>
      </c>
      <c r="G829" s="149">
        <v>1</v>
      </c>
      <c r="H829" s="150"/>
      <c r="I829" s="149"/>
      <c r="J829" s="151" t="s">
        <v>2611</v>
      </c>
      <c r="K829" s="151">
        <v>6</v>
      </c>
      <c r="L829" s="151"/>
      <c r="M829" s="151">
        <v>1</v>
      </c>
      <c r="N829" s="149"/>
      <c r="O829" s="150">
        <v>1</v>
      </c>
      <c r="P829" s="149"/>
      <c r="Q829" s="152" t="s">
        <v>2733</v>
      </c>
      <c r="R829" s="152" t="s">
        <v>2727</v>
      </c>
      <c r="S829" s="152" t="s">
        <v>2717</v>
      </c>
      <c r="T829" s="152"/>
      <c r="U829" s="152" t="s">
        <v>2712</v>
      </c>
      <c r="V829" s="153">
        <v>0.25</v>
      </c>
      <c r="W829" s="145" t="s">
        <v>2885</v>
      </c>
      <c r="X829" s="149" t="s">
        <v>3252</v>
      </c>
    </row>
    <row r="830" spans="1:24" s="3" customFormat="1" ht="15.6" x14ac:dyDescent="0.3">
      <c r="A830" s="144" t="s">
        <v>3260</v>
      </c>
      <c r="B830" s="145" t="s">
        <v>3250</v>
      </c>
      <c r="C830" s="146" t="s">
        <v>2434</v>
      </c>
      <c r="D830" s="147" t="s">
        <v>2619</v>
      </c>
      <c r="E830" s="184" t="s">
        <v>3259</v>
      </c>
      <c r="G830" s="149">
        <v>1</v>
      </c>
      <c r="H830" s="150"/>
      <c r="I830" s="149"/>
      <c r="J830" s="151" t="s">
        <v>2609</v>
      </c>
      <c r="K830" s="151">
        <v>7</v>
      </c>
      <c r="L830" s="151"/>
      <c r="M830" s="151">
        <v>1</v>
      </c>
      <c r="N830" s="149"/>
      <c r="O830" s="150"/>
      <c r="P830" s="149">
        <v>1</v>
      </c>
      <c r="Q830" s="152" t="s">
        <v>2723</v>
      </c>
      <c r="R830" s="152" t="s">
        <v>2723</v>
      </c>
      <c r="S830" s="152"/>
      <c r="T830" s="152"/>
      <c r="U830" s="152"/>
      <c r="V830" s="153">
        <v>1</v>
      </c>
      <c r="W830" s="145" t="s">
        <v>2885</v>
      </c>
      <c r="X830" s="149" t="s">
        <v>3252</v>
      </c>
    </row>
    <row r="831" spans="1:24" s="3" customFormat="1" ht="15.6" x14ac:dyDescent="0.3">
      <c r="A831" s="144" t="s">
        <v>3261</v>
      </c>
      <c r="B831" s="145" t="s">
        <v>3250</v>
      </c>
      <c r="C831" s="146" t="s">
        <v>2434</v>
      </c>
      <c r="D831" s="147" t="s">
        <v>2619</v>
      </c>
      <c r="E831" s="184" t="s">
        <v>66</v>
      </c>
      <c r="G831" s="149">
        <v>1</v>
      </c>
      <c r="H831" s="150"/>
      <c r="I831" s="149"/>
      <c r="J831" s="151" t="s">
        <v>2601</v>
      </c>
      <c r="K831" s="151">
        <v>8</v>
      </c>
      <c r="L831" s="151"/>
      <c r="M831" s="151">
        <v>1</v>
      </c>
      <c r="N831" s="149"/>
      <c r="O831" s="150">
        <v>1</v>
      </c>
      <c r="P831" s="149">
        <v>1</v>
      </c>
      <c r="Q831" s="152" t="s">
        <v>2954</v>
      </c>
      <c r="R831" s="152" t="s">
        <v>2741</v>
      </c>
      <c r="S831" s="152"/>
      <c r="T831" s="152" t="s">
        <v>2757</v>
      </c>
      <c r="U831" s="152" t="s">
        <v>2712</v>
      </c>
      <c r="V831" s="153">
        <v>0.625</v>
      </c>
      <c r="W831" s="145" t="s">
        <v>2885</v>
      </c>
      <c r="X831" s="149" t="s">
        <v>3252</v>
      </c>
    </row>
    <row r="832" spans="1:24" s="3" customFormat="1" ht="15.6" x14ac:dyDescent="0.3">
      <c r="A832" s="144" t="s">
        <v>3262</v>
      </c>
      <c r="B832" s="145" t="s">
        <v>3250</v>
      </c>
      <c r="C832" s="146" t="s">
        <v>2434</v>
      </c>
      <c r="D832" s="147" t="s">
        <v>2619</v>
      </c>
      <c r="E832" s="184" t="s">
        <v>2684</v>
      </c>
      <c r="G832" s="149">
        <v>1</v>
      </c>
      <c r="H832" s="150"/>
      <c r="I832" s="149"/>
      <c r="J832" s="151" t="s">
        <v>2607</v>
      </c>
      <c r="K832" s="151">
        <v>9</v>
      </c>
      <c r="L832" s="151"/>
      <c r="M832" s="151">
        <v>1</v>
      </c>
      <c r="N832" s="149"/>
      <c r="O832" s="150"/>
      <c r="P832" s="149">
        <v>1</v>
      </c>
      <c r="Q832" s="152" t="s">
        <v>2716</v>
      </c>
      <c r="R832" s="152" t="s">
        <v>2712</v>
      </c>
      <c r="S832" s="152" t="s">
        <v>2712</v>
      </c>
      <c r="T832" s="152" t="s">
        <v>2720</v>
      </c>
      <c r="U832" s="152"/>
      <c r="V832" s="153">
        <v>0.75</v>
      </c>
      <c r="W832" s="145" t="s">
        <v>2885</v>
      </c>
      <c r="X832" s="149" t="s">
        <v>3252</v>
      </c>
    </row>
    <row r="833" spans="1:24" s="3" customFormat="1" ht="15.6" x14ac:dyDescent="0.3">
      <c r="A833" s="144" t="s">
        <v>1297</v>
      </c>
      <c r="B833" s="145" t="s">
        <v>3250</v>
      </c>
      <c r="C833" s="146" t="s">
        <v>2434</v>
      </c>
      <c r="D833" s="147" t="s">
        <v>2619</v>
      </c>
      <c r="E833" s="184" t="s">
        <v>3027</v>
      </c>
      <c r="G833" s="149">
        <v>1</v>
      </c>
      <c r="H833" s="150"/>
      <c r="I833" s="149"/>
      <c r="J833" s="151"/>
      <c r="K833" s="151" t="s">
        <v>2905</v>
      </c>
      <c r="L833" s="151"/>
      <c r="M833" s="151">
        <v>1</v>
      </c>
      <c r="N833" s="149"/>
      <c r="O833" s="150">
        <v>2</v>
      </c>
      <c r="P833" s="149">
        <v>1</v>
      </c>
      <c r="Q833" s="152" t="s">
        <v>3104</v>
      </c>
      <c r="R833" s="152"/>
      <c r="S833" s="152"/>
      <c r="T833" s="152" t="s">
        <v>2717</v>
      </c>
      <c r="U833" s="152" t="s">
        <v>3244</v>
      </c>
      <c r="V833" s="153">
        <v>0.222</v>
      </c>
      <c r="W833" s="145" t="s">
        <v>2885</v>
      </c>
      <c r="X833" s="149" t="s">
        <v>3252</v>
      </c>
    </row>
    <row r="834" spans="1:24" s="3" customFormat="1" ht="15.6" x14ac:dyDescent="0.3">
      <c r="A834" s="144" t="s">
        <v>3263</v>
      </c>
      <c r="B834" s="163" t="s">
        <v>3250</v>
      </c>
      <c r="C834" s="172" t="s">
        <v>2434</v>
      </c>
      <c r="D834" s="169" t="s">
        <v>2619</v>
      </c>
      <c r="E834" s="179" t="s">
        <v>2598</v>
      </c>
      <c r="G834" s="165">
        <v>1</v>
      </c>
      <c r="H834" s="166"/>
      <c r="I834" s="166"/>
      <c r="J834" s="164"/>
      <c r="K834" s="164" t="s">
        <v>2905</v>
      </c>
      <c r="L834" s="151" t="s">
        <v>2641</v>
      </c>
      <c r="M834" s="164">
        <v>1</v>
      </c>
      <c r="N834" s="165"/>
      <c r="O834" s="166"/>
      <c r="P834" s="166">
        <v>1</v>
      </c>
      <c r="Q834" s="167" t="s">
        <v>2710</v>
      </c>
      <c r="R834" s="167"/>
      <c r="S834" s="167" t="s">
        <v>2710</v>
      </c>
      <c r="T834" s="167"/>
      <c r="U834" s="167"/>
      <c r="V834" s="173">
        <v>1</v>
      </c>
      <c r="W834" s="145" t="s">
        <v>2885</v>
      </c>
      <c r="X834" s="165" t="s">
        <v>3252</v>
      </c>
    </row>
    <row r="835" spans="1:24" s="3" customFormat="1" ht="15.6" x14ac:dyDescent="0.3">
      <c r="A835" s="144" t="s">
        <v>3242</v>
      </c>
      <c r="B835" s="145" t="s">
        <v>3250</v>
      </c>
      <c r="C835" s="146" t="s">
        <v>2434</v>
      </c>
      <c r="D835" s="147" t="s">
        <v>2619</v>
      </c>
      <c r="E835" s="185" t="s">
        <v>2620</v>
      </c>
      <c r="G835" s="186">
        <v>1</v>
      </c>
      <c r="H835" s="150"/>
      <c r="I835" s="149"/>
      <c r="J835" s="151"/>
      <c r="K835" s="151" t="s">
        <v>2905</v>
      </c>
      <c r="L835" s="151"/>
      <c r="M835" s="151">
        <v>1</v>
      </c>
      <c r="N835" s="149"/>
      <c r="O835" s="150"/>
      <c r="P835" s="149"/>
      <c r="Q835" s="152" t="s">
        <v>2739</v>
      </c>
      <c r="R835" s="152"/>
      <c r="S835" s="152"/>
      <c r="T835" s="152" t="s">
        <v>2720</v>
      </c>
      <c r="U835" s="152" t="s">
        <v>2717</v>
      </c>
      <c r="V835" s="153">
        <v>0.33300000000000002</v>
      </c>
      <c r="W835" s="145" t="s">
        <v>2885</v>
      </c>
      <c r="X835" s="149" t="s">
        <v>3252</v>
      </c>
    </row>
    <row r="836" spans="1:24" s="3" customFormat="1" ht="15.6" x14ac:dyDescent="0.3">
      <c r="A836" s="134" t="s">
        <v>3264</v>
      </c>
      <c r="B836" s="135" t="s">
        <v>3265</v>
      </c>
      <c r="C836" s="136" t="s">
        <v>2443</v>
      </c>
      <c r="D836" s="137" t="s">
        <v>2591</v>
      </c>
      <c r="E836" s="181" t="s">
        <v>3192</v>
      </c>
      <c r="G836" s="157"/>
      <c r="H836" s="158"/>
      <c r="I836" s="157">
        <v>1</v>
      </c>
      <c r="J836" s="140" t="s">
        <v>2611</v>
      </c>
      <c r="K836" s="140">
        <v>1</v>
      </c>
      <c r="L836" s="140" t="s">
        <v>2647</v>
      </c>
      <c r="M836" s="140">
        <v>1</v>
      </c>
      <c r="N836" s="139"/>
      <c r="O836" s="141"/>
      <c r="P836" s="139"/>
      <c r="Q836" s="142" t="s">
        <v>2774</v>
      </c>
      <c r="R836" s="142" t="s">
        <v>2728</v>
      </c>
      <c r="S836" s="142" t="s">
        <v>2724</v>
      </c>
      <c r="T836" s="142"/>
      <c r="U836" s="142"/>
      <c r="V836" s="143">
        <v>0.57099999999999995</v>
      </c>
      <c r="W836" s="135" t="s">
        <v>3266</v>
      </c>
      <c r="X836" s="139">
        <v>1016</v>
      </c>
    </row>
    <row r="837" spans="1:24" s="3" customFormat="1" ht="15.6" x14ac:dyDescent="0.3">
      <c r="A837" s="134" t="s">
        <v>1379</v>
      </c>
      <c r="B837" s="189" t="s">
        <v>3265</v>
      </c>
      <c r="C837" s="190" t="s">
        <v>2443</v>
      </c>
      <c r="D837" s="191" t="s">
        <v>2591</v>
      </c>
      <c r="E837" s="188" t="s">
        <v>2939</v>
      </c>
      <c r="G837" s="157"/>
      <c r="H837" s="158"/>
      <c r="I837" s="157">
        <v>1</v>
      </c>
      <c r="J837" s="140" t="s">
        <v>2599</v>
      </c>
      <c r="K837" s="140">
        <v>2</v>
      </c>
      <c r="L837" s="140"/>
      <c r="M837" s="140">
        <v>1</v>
      </c>
      <c r="N837" s="139"/>
      <c r="O837" s="141"/>
      <c r="P837" s="139">
        <v>1</v>
      </c>
      <c r="Q837" s="142" t="s">
        <v>2715</v>
      </c>
      <c r="R837" s="142" t="s">
        <v>2717</v>
      </c>
      <c r="S837" s="142" t="s">
        <v>2724</v>
      </c>
      <c r="T837" s="142" t="s">
        <v>2712</v>
      </c>
      <c r="U837" s="142"/>
      <c r="V837" s="143">
        <v>0.6</v>
      </c>
      <c r="W837" s="135" t="s">
        <v>3266</v>
      </c>
      <c r="X837" s="139">
        <v>1016</v>
      </c>
    </row>
    <row r="838" spans="1:24" s="3" customFormat="1" ht="15.6" x14ac:dyDescent="0.3">
      <c r="A838" s="134" t="s">
        <v>3267</v>
      </c>
      <c r="B838" s="135" t="s">
        <v>3265</v>
      </c>
      <c r="C838" s="136" t="s">
        <v>2443</v>
      </c>
      <c r="D838" s="137" t="s">
        <v>2591</v>
      </c>
      <c r="E838" s="181" t="s">
        <v>2908</v>
      </c>
      <c r="G838" s="157"/>
      <c r="H838" s="158"/>
      <c r="I838" s="157">
        <v>1</v>
      </c>
      <c r="J838" s="140" t="s">
        <v>2601</v>
      </c>
      <c r="K838" s="140">
        <v>3</v>
      </c>
      <c r="L838" s="140"/>
      <c r="M838" s="140">
        <v>1</v>
      </c>
      <c r="N838" s="139"/>
      <c r="O838" s="141"/>
      <c r="P838" s="139"/>
      <c r="Q838" s="142" t="s">
        <v>3128</v>
      </c>
      <c r="R838" s="142" t="s">
        <v>2739</v>
      </c>
      <c r="S838" s="142" t="s">
        <v>2716</v>
      </c>
      <c r="T838" s="142" t="s">
        <v>2727</v>
      </c>
      <c r="U838" s="142"/>
      <c r="V838" s="143">
        <v>0.44400000000000001</v>
      </c>
      <c r="W838" s="135" t="s">
        <v>3266</v>
      </c>
      <c r="X838" s="139">
        <v>1016</v>
      </c>
    </row>
    <row r="839" spans="1:24" s="3" customFormat="1" ht="15.6" x14ac:dyDescent="0.3">
      <c r="A839" s="134" t="s">
        <v>3255</v>
      </c>
      <c r="B839" s="135" t="s">
        <v>3265</v>
      </c>
      <c r="C839" s="136" t="s">
        <v>2443</v>
      </c>
      <c r="D839" s="137" t="s">
        <v>2591</v>
      </c>
      <c r="E839" s="181" t="s">
        <v>80</v>
      </c>
      <c r="G839" s="157"/>
      <c r="H839" s="158"/>
      <c r="I839" s="157">
        <v>1</v>
      </c>
      <c r="J839" s="140" t="s">
        <v>2604</v>
      </c>
      <c r="K839" s="140">
        <v>4</v>
      </c>
      <c r="L839" s="140"/>
      <c r="M839" s="140">
        <v>1</v>
      </c>
      <c r="N839" s="139"/>
      <c r="O839" s="141">
        <v>1</v>
      </c>
      <c r="P839" s="139"/>
      <c r="Q839" s="142" t="s">
        <v>2785</v>
      </c>
      <c r="R839" s="142" t="s">
        <v>2739</v>
      </c>
      <c r="S839" s="142" t="s">
        <v>2717</v>
      </c>
      <c r="T839" s="142" t="s">
        <v>2724</v>
      </c>
      <c r="U839" s="142" t="s">
        <v>2712</v>
      </c>
      <c r="V839" s="143">
        <v>0.5</v>
      </c>
      <c r="W839" s="135" t="s">
        <v>3266</v>
      </c>
      <c r="X839" s="139">
        <v>1016</v>
      </c>
    </row>
    <row r="840" spans="1:24" s="3" customFormat="1" ht="15.6" x14ac:dyDescent="0.3">
      <c r="A840" s="134" t="s">
        <v>3268</v>
      </c>
      <c r="B840" s="135" t="s">
        <v>3265</v>
      </c>
      <c r="C840" s="136" t="s">
        <v>2443</v>
      </c>
      <c r="D840" s="137" t="s">
        <v>2591</v>
      </c>
      <c r="E840" s="181" t="s">
        <v>3236</v>
      </c>
      <c r="G840" s="157"/>
      <c r="H840" s="158"/>
      <c r="I840" s="157">
        <v>1</v>
      </c>
      <c r="J840" s="140" t="s">
        <v>2583</v>
      </c>
      <c r="K840" s="140">
        <v>5</v>
      </c>
      <c r="L840" s="140"/>
      <c r="M840" s="140">
        <v>1</v>
      </c>
      <c r="N840" s="139"/>
      <c r="O840" s="141">
        <v>1</v>
      </c>
      <c r="P840" s="139"/>
      <c r="Q840" s="142" t="s">
        <v>2812</v>
      </c>
      <c r="R840" s="142" t="s">
        <v>2723</v>
      </c>
      <c r="S840" s="142" t="s">
        <v>2741</v>
      </c>
      <c r="T840" s="142" t="s">
        <v>2717</v>
      </c>
      <c r="U840" s="142" t="s">
        <v>2712</v>
      </c>
      <c r="V840" s="143">
        <v>0.42899999999999999</v>
      </c>
      <c r="W840" s="135" t="s">
        <v>3266</v>
      </c>
      <c r="X840" s="139">
        <v>1016</v>
      </c>
    </row>
    <row r="841" spans="1:24" s="3" customFormat="1" ht="15.6" x14ac:dyDescent="0.3">
      <c r="A841" s="134" t="s">
        <v>1547</v>
      </c>
      <c r="B841" s="135" t="s">
        <v>3265</v>
      </c>
      <c r="C841" s="136" t="s">
        <v>2443</v>
      </c>
      <c r="D841" s="137" t="s">
        <v>2591</v>
      </c>
      <c r="E841" s="181" t="s">
        <v>3236</v>
      </c>
      <c r="G841" s="157"/>
      <c r="H841" s="158"/>
      <c r="I841" s="157">
        <v>1</v>
      </c>
      <c r="J841" s="140" t="s">
        <v>2614</v>
      </c>
      <c r="K841" s="140">
        <v>6</v>
      </c>
      <c r="L841" s="140"/>
      <c r="M841" s="140">
        <v>1</v>
      </c>
      <c r="N841" s="139"/>
      <c r="O841" s="141">
        <v>1</v>
      </c>
      <c r="P841" s="139">
        <v>2</v>
      </c>
      <c r="Q841" s="142" t="s">
        <v>2954</v>
      </c>
      <c r="R841" s="142" t="s">
        <v>2716</v>
      </c>
      <c r="S841" s="142" t="s">
        <v>2739</v>
      </c>
      <c r="T841" s="142"/>
      <c r="U841" s="142" t="s">
        <v>2712</v>
      </c>
      <c r="V841" s="143">
        <v>0.625</v>
      </c>
      <c r="W841" s="135" t="s">
        <v>3266</v>
      </c>
      <c r="X841" s="139">
        <v>1016</v>
      </c>
    </row>
    <row r="842" spans="1:24" s="3" customFormat="1" ht="15.6" x14ac:dyDescent="0.3">
      <c r="A842" s="134" t="s">
        <v>3269</v>
      </c>
      <c r="B842" s="135" t="s">
        <v>3265</v>
      </c>
      <c r="C842" s="136" t="s">
        <v>2443</v>
      </c>
      <c r="D842" s="137" t="s">
        <v>2591</v>
      </c>
      <c r="E842" s="181" t="s">
        <v>80</v>
      </c>
      <c r="G842" s="157"/>
      <c r="H842" s="158"/>
      <c r="I842" s="157">
        <v>1</v>
      </c>
      <c r="J842" s="140" t="s">
        <v>2607</v>
      </c>
      <c r="K842" s="140">
        <v>7</v>
      </c>
      <c r="L842" s="140"/>
      <c r="M842" s="140">
        <v>1</v>
      </c>
      <c r="N842" s="139"/>
      <c r="O842" s="141"/>
      <c r="P842" s="139"/>
      <c r="Q842" s="142" t="s">
        <v>2782</v>
      </c>
      <c r="R842" s="142" t="s">
        <v>2728</v>
      </c>
      <c r="S842" s="142" t="s">
        <v>2720</v>
      </c>
      <c r="T842" s="142"/>
      <c r="U842" s="142"/>
      <c r="V842" s="143">
        <v>0.5</v>
      </c>
      <c r="W842" s="135" t="s">
        <v>3266</v>
      </c>
      <c r="X842" s="139">
        <v>1016</v>
      </c>
    </row>
    <row r="843" spans="1:24" s="3" customFormat="1" ht="15.6" x14ac:dyDescent="0.3">
      <c r="A843" s="134" t="s">
        <v>1454</v>
      </c>
      <c r="B843" s="135" t="s">
        <v>3265</v>
      </c>
      <c r="C843" s="136" t="s">
        <v>2443</v>
      </c>
      <c r="D843" s="137" t="s">
        <v>2591</v>
      </c>
      <c r="E843" s="181" t="s">
        <v>2908</v>
      </c>
      <c r="G843" s="157"/>
      <c r="H843" s="158"/>
      <c r="I843" s="157">
        <v>1</v>
      </c>
      <c r="J843" s="140" t="s">
        <v>2609</v>
      </c>
      <c r="K843" s="140">
        <v>8</v>
      </c>
      <c r="L843" s="140"/>
      <c r="M843" s="140">
        <v>1</v>
      </c>
      <c r="N843" s="139"/>
      <c r="O843" s="141"/>
      <c r="P843" s="139"/>
      <c r="Q843" s="142" t="s">
        <v>2801</v>
      </c>
      <c r="R843" s="142" t="s">
        <v>2727</v>
      </c>
      <c r="S843" s="142" t="s">
        <v>2741</v>
      </c>
      <c r="T843" s="142" t="s">
        <v>2712</v>
      </c>
      <c r="U843" s="142"/>
      <c r="V843" s="143">
        <v>0.16700000000000001</v>
      </c>
      <c r="W843" s="135" t="s">
        <v>3266</v>
      </c>
      <c r="X843" s="139">
        <v>1016</v>
      </c>
    </row>
    <row r="844" spans="1:24" s="3" customFormat="1" ht="15.6" x14ac:dyDescent="0.3">
      <c r="A844" s="134" t="s">
        <v>3270</v>
      </c>
      <c r="B844" s="135" t="s">
        <v>3265</v>
      </c>
      <c r="C844" s="136" t="s">
        <v>2443</v>
      </c>
      <c r="D844" s="137" t="s">
        <v>2591</v>
      </c>
      <c r="E844" s="188" t="s">
        <v>80</v>
      </c>
      <c r="G844" s="157"/>
      <c r="H844" s="158"/>
      <c r="I844" s="157">
        <v>1</v>
      </c>
      <c r="J844" s="140" t="s">
        <v>2596</v>
      </c>
      <c r="K844" s="140">
        <v>9</v>
      </c>
      <c r="L844" s="140"/>
      <c r="M844" s="140">
        <v>1</v>
      </c>
      <c r="N844" s="139"/>
      <c r="O844" s="141"/>
      <c r="P844" s="139"/>
      <c r="Q844" s="142" t="s">
        <v>2727</v>
      </c>
      <c r="R844" s="142" t="s">
        <v>2717</v>
      </c>
      <c r="S844" s="142" t="s">
        <v>2717</v>
      </c>
      <c r="T844" s="142"/>
      <c r="U844" s="142"/>
      <c r="V844" s="143">
        <v>0</v>
      </c>
      <c r="W844" s="135" t="s">
        <v>3266</v>
      </c>
      <c r="X844" s="139">
        <v>1016</v>
      </c>
    </row>
    <row r="845" spans="1:24" s="3" customFormat="1" ht="15.6" x14ac:dyDescent="0.3">
      <c r="A845" s="134" t="s">
        <v>3271</v>
      </c>
      <c r="B845" s="135" t="s">
        <v>3265</v>
      </c>
      <c r="C845" s="136" t="s">
        <v>2443</v>
      </c>
      <c r="D845" s="137" t="s">
        <v>2591</v>
      </c>
      <c r="E845" s="188" t="s">
        <v>3192</v>
      </c>
      <c r="G845" s="157"/>
      <c r="H845" s="158"/>
      <c r="I845" s="157">
        <v>1</v>
      </c>
      <c r="J845" s="140"/>
      <c r="K845" s="140" t="s">
        <v>2905</v>
      </c>
      <c r="L845" s="140" t="s">
        <v>2641</v>
      </c>
      <c r="M845" s="140">
        <v>1</v>
      </c>
      <c r="N845" s="139">
        <v>1</v>
      </c>
      <c r="O845" s="141">
        <v>2</v>
      </c>
      <c r="P845" s="139">
        <v>2</v>
      </c>
      <c r="Q845" s="142" t="s">
        <v>3180</v>
      </c>
      <c r="R845" s="142" t="s">
        <v>2717</v>
      </c>
      <c r="S845" s="142" t="s">
        <v>2739</v>
      </c>
      <c r="T845" s="142" t="s">
        <v>2720</v>
      </c>
      <c r="U845" s="142" t="s">
        <v>2716</v>
      </c>
      <c r="V845" s="143">
        <v>0.5</v>
      </c>
      <c r="W845" s="135" t="s">
        <v>3266</v>
      </c>
      <c r="X845" s="139">
        <v>1016</v>
      </c>
    </row>
    <row r="846" spans="1:24" s="3" customFormat="1" ht="15.6" x14ac:dyDescent="0.3">
      <c r="A846" s="134" t="s">
        <v>3256</v>
      </c>
      <c r="B846" s="135" t="s">
        <v>3265</v>
      </c>
      <c r="C846" s="136" t="s">
        <v>2443</v>
      </c>
      <c r="D846" s="137" t="s">
        <v>2591</v>
      </c>
      <c r="E846" s="188" t="s">
        <v>3236</v>
      </c>
      <c r="G846" s="157"/>
      <c r="H846" s="158"/>
      <c r="I846" s="157">
        <v>1</v>
      </c>
      <c r="J846" s="140"/>
      <c r="K846" s="140" t="s">
        <v>2905</v>
      </c>
      <c r="L846" s="140"/>
      <c r="M846" s="140">
        <v>1</v>
      </c>
      <c r="N846" s="139"/>
      <c r="O846" s="141"/>
      <c r="P846" s="139">
        <v>1</v>
      </c>
      <c r="Q846" s="142" t="s">
        <v>3115</v>
      </c>
      <c r="R846" s="142" t="s">
        <v>2712</v>
      </c>
      <c r="S846" s="142" t="s">
        <v>2717</v>
      </c>
      <c r="T846" s="142" t="s">
        <v>2720</v>
      </c>
      <c r="U846" s="142" t="s">
        <v>2741</v>
      </c>
      <c r="V846" s="143">
        <v>0.28599999999999998</v>
      </c>
      <c r="W846" s="135" t="s">
        <v>3266</v>
      </c>
      <c r="X846" s="139">
        <v>1016</v>
      </c>
    </row>
    <row r="847" spans="1:24" s="3" customFormat="1" ht="15.6" x14ac:dyDescent="0.3">
      <c r="A847" s="134" t="s">
        <v>3272</v>
      </c>
      <c r="B847" s="135" t="s">
        <v>3265</v>
      </c>
      <c r="C847" s="136" t="s">
        <v>2443</v>
      </c>
      <c r="D847" s="137" t="s">
        <v>2591</v>
      </c>
      <c r="E847" s="188" t="s">
        <v>2988</v>
      </c>
      <c r="G847" s="157"/>
      <c r="H847" s="158"/>
      <c r="I847" s="157">
        <v>1</v>
      </c>
      <c r="J847" s="140"/>
      <c r="K847" s="140" t="s">
        <v>2905</v>
      </c>
      <c r="L847" s="140"/>
      <c r="M847" s="140">
        <v>1</v>
      </c>
      <c r="N847" s="139"/>
      <c r="O847" s="141"/>
      <c r="P847" s="139"/>
      <c r="Q847" s="142" t="s">
        <v>2782</v>
      </c>
      <c r="R847" s="142" t="s">
        <v>2782</v>
      </c>
      <c r="S847" s="142"/>
      <c r="T847" s="142"/>
      <c r="U847" s="142"/>
      <c r="V847" s="143">
        <v>0.5</v>
      </c>
      <c r="W847" s="135" t="s">
        <v>3266</v>
      </c>
      <c r="X847" s="139">
        <v>1016</v>
      </c>
    </row>
    <row r="848" spans="1:24" s="3" customFormat="1" ht="15.6" x14ac:dyDescent="0.3">
      <c r="A848" s="144" t="s">
        <v>1504</v>
      </c>
      <c r="B848" s="145" t="s">
        <v>3265</v>
      </c>
      <c r="C848" s="146" t="s">
        <v>2443</v>
      </c>
      <c r="D848" s="147" t="s">
        <v>2619</v>
      </c>
      <c r="E848" s="184" t="s">
        <v>66</v>
      </c>
      <c r="G848" s="149">
        <v>1</v>
      </c>
      <c r="H848" s="150"/>
      <c r="I848" s="149"/>
      <c r="J848" s="151" t="s">
        <v>2614</v>
      </c>
      <c r="K848" s="151">
        <v>1</v>
      </c>
      <c r="L848" s="151"/>
      <c r="M848" s="151">
        <v>1</v>
      </c>
      <c r="N848" s="149"/>
      <c r="O848" s="150">
        <v>2</v>
      </c>
      <c r="P848" s="149">
        <v>2</v>
      </c>
      <c r="Q848" s="152" t="s">
        <v>2909</v>
      </c>
      <c r="R848" s="152" t="s">
        <v>2724</v>
      </c>
      <c r="S848" s="152" t="s">
        <v>2717</v>
      </c>
      <c r="T848" s="152"/>
      <c r="U848" s="152" t="s">
        <v>2723</v>
      </c>
      <c r="V848" s="153">
        <v>0.66700000000000004</v>
      </c>
      <c r="W848" s="145" t="s">
        <v>3273</v>
      </c>
      <c r="X848" s="149">
        <v>1016</v>
      </c>
    </row>
    <row r="849" spans="1:24" s="3" customFormat="1" ht="15.6" x14ac:dyDescent="0.3">
      <c r="A849" s="144" t="s">
        <v>3233</v>
      </c>
      <c r="B849" s="145" t="s">
        <v>3265</v>
      </c>
      <c r="C849" s="146" t="s">
        <v>2443</v>
      </c>
      <c r="D849" s="147" t="s">
        <v>2619</v>
      </c>
      <c r="E849" s="184" t="s">
        <v>66</v>
      </c>
      <c r="G849" s="149">
        <v>1</v>
      </c>
      <c r="H849" s="150"/>
      <c r="I849" s="149"/>
      <c r="J849" s="151" t="s">
        <v>2604</v>
      </c>
      <c r="K849" s="151">
        <v>2</v>
      </c>
      <c r="L849" s="151" t="s">
        <v>2647</v>
      </c>
      <c r="M849" s="151">
        <v>1</v>
      </c>
      <c r="N849" s="149"/>
      <c r="O849" s="150"/>
      <c r="P849" s="149">
        <v>2</v>
      </c>
      <c r="Q849" s="152" t="s">
        <v>2787</v>
      </c>
      <c r="R849" s="152"/>
      <c r="S849" s="152" t="s">
        <v>2710</v>
      </c>
      <c r="T849" s="152" t="s">
        <v>2720</v>
      </c>
      <c r="U849" s="152"/>
      <c r="V849" s="153">
        <v>0.85599999999999998</v>
      </c>
      <c r="W849" s="145" t="s">
        <v>3273</v>
      </c>
      <c r="X849" s="149">
        <v>1016</v>
      </c>
    </row>
    <row r="850" spans="1:24" s="3" customFormat="1" ht="15.6" x14ac:dyDescent="0.3">
      <c r="A850" s="144" t="s">
        <v>1400</v>
      </c>
      <c r="B850" s="145" t="s">
        <v>3265</v>
      </c>
      <c r="C850" s="146" t="s">
        <v>2443</v>
      </c>
      <c r="D850" s="147" t="s">
        <v>2619</v>
      </c>
      <c r="E850" s="184" t="s">
        <v>66</v>
      </c>
      <c r="G850" s="149">
        <v>1</v>
      </c>
      <c r="H850" s="150"/>
      <c r="I850" s="149"/>
      <c r="J850" s="151" t="s">
        <v>2607</v>
      </c>
      <c r="K850" s="151">
        <v>3</v>
      </c>
      <c r="L850" s="151"/>
      <c r="M850" s="151">
        <v>1</v>
      </c>
      <c r="N850" s="149"/>
      <c r="O850" s="150">
        <v>1</v>
      </c>
      <c r="P850" s="149">
        <v>2</v>
      </c>
      <c r="Q850" s="152" t="s">
        <v>2909</v>
      </c>
      <c r="R850" s="152"/>
      <c r="S850" s="152" t="s">
        <v>2717</v>
      </c>
      <c r="T850" s="152" t="s">
        <v>2716</v>
      </c>
      <c r="U850" s="152" t="s">
        <v>2712</v>
      </c>
      <c r="V850" s="153">
        <v>0.66700000000000004</v>
      </c>
      <c r="W850" s="145" t="s">
        <v>3273</v>
      </c>
      <c r="X850" s="149">
        <v>1016</v>
      </c>
    </row>
    <row r="851" spans="1:24" s="3" customFormat="1" ht="15.6" x14ac:dyDescent="0.3">
      <c r="A851" s="144" t="s">
        <v>1473</v>
      </c>
      <c r="B851" s="145" t="s">
        <v>3265</v>
      </c>
      <c r="C851" s="146" t="s">
        <v>2443</v>
      </c>
      <c r="D851" s="147" t="s">
        <v>2619</v>
      </c>
      <c r="E851" s="184" t="s">
        <v>2620</v>
      </c>
      <c r="G851" s="149">
        <v>1</v>
      </c>
      <c r="H851" s="150"/>
      <c r="I851" s="149"/>
      <c r="J851" s="151" t="s">
        <v>2601</v>
      </c>
      <c r="K851" s="151">
        <v>4</v>
      </c>
      <c r="L851" s="151"/>
      <c r="M851" s="151">
        <v>1</v>
      </c>
      <c r="N851" s="149"/>
      <c r="O851" s="150">
        <v>2</v>
      </c>
      <c r="P851" s="149"/>
      <c r="Q851" s="152" t="s">
        <v>2715</v>
      </c>
      <c r="R851" s="152"/>
      <c r="S851" s="152"/>
      <c r="T851" s="152" t="s">
        <v>2712</v>
      </c>
      <c r="U851" s="152" t="s">
        <v>2728</v>
      </c>
      <c r="V851" s="153">
        <v>0.6</v>
      </c>
      <c r="W851" s="145" t="s">
        <v>3273</v>
      </c>
      <c r="X851" s="149">
        <v>1016</v>
      </c>
    </row>
    <row r="852" spans="1:24" s="3" customFormat="1" ht="15.6" x14ac:dyDescent="0.3">
      <c r="A852" s="144" t="s">
        <v>1478</v>
      </c>
      <c r="B852" s="145" t="s">
        <v>3265</v>
      </c>
      <c r="C852" s="146" t="s">
        <v>2443</v>
      </c>
      <c r="D852" s="147" t="s">
        <v>2619</v>
      </c>
      <c r="E852" s="184" t="s">
        <v>2620</v>
      </c>
      <c r="G852" s="149">
        <v>1</v>
      </c>
      <c r="H852" s="150"/>
      <c r="I852" s="149"/>
      <c r="J852" s="151" t="s">
        <v>2583</v>
      </c>
      <c r="K852" s="151">
        <v>5</v>
      </c>
      <c r="L852" s="151" t="s">
        <v>2641</v>
      </c>
      <c r="M852" s="151">
        <v>1</v>
      </c>
      <c r="N852" s="149"/>
      <c r="O852" s="150">
        <v>1</v>
      </c>
      <c r="P852" s="149">
        <v>1</v>
      </c>
      <c r="Q852" s="152" t="s">
        <v>2785</v>
      </c>
      <c r="R852" s="152" t="s">
        <v>2712</v>
      </c>
      <c r="S852" s="152" t="s">
        <v>2720</v>
      </c>
      <c r="T852" s="152" t="s">
        <v>2739</v>
      </c>
      <c r="U852" s="152" t="s">
        <v>2720</v>
      </c>
      <c r="V852" s="153">
        <v>0.5</v>
      </c>
      <c r="W852" s="145" t="s">
        <v>3273</v>
      </c>
      <c r="X852" s="149">
        <v>1016</v>
      </c>
    </row>
    <row r="853" spans="1:24" s="3" customFormat="1" ht="15.6" x14ac:dyDescent="0.3">
      <c r="A853" s="144" t="s">
        <v>3242</v>
      </c>
      <c r="B853" s="145" t="s">
        <v>3265</v>
      </c>
      <c r="C853" s="146" t="s">
        <v>2443</v>
      </c>
      <c r="D853" s="147" t="s">
        <v>2619</v>
      </c>
      <c r="E853" s="184" t="s">
        <v>2620</v>
      </c>
      <c r="G853" s="149">
        <v>1</v>
      </c>
      <c r="H853" s="150"/>
      <c r="I853" s="149"/>
      <c r="J853" s="151" t="s">
        <v>2596</v>
      </c>
      <c r="K853" s="151">
        <v>6</v>
      </c>
      <c r="L853" s="151"/>
      <c r="M853" s="151">
        <v>1</v>
      </c>
      <c r="N853" s="149"/>
      <c r="O853" s="150"/>
      <c r="P853" s="149"/>
      <c r="Q853" s="152" t="s">
        <v>2812</v>
      </c>
      <c r="R853" s="152" t="s">
        <v>2720</v>
      </c>
      <c r="S853" s="152" t="s">
        <v>2739</v>
      </c>
      <c r="T853" s="152" t="s">
        <v>2720</v>
      </c>
      <c r="U853" s="152"/>
      <c r="V853" s="153">
        <v>0.42899999999999999</v>
      </c>
      <c r="W853" s="145" t="s">
        <v>3273</v>
      </c>
      <c r="X853" s="149">
        <v>1016</v>
      </c>
    </row>
    <row r="854" spans="1:24" s="3" customFormat="1" ht="15.6" x14ac:dyDescent="0.3">
      <c r="A854" s="144" t="s">
        <v>3258</v>
      </c>
      <c r="B854" s="145" t="s">
        <v>3265</v>
      </c>
      <c r="C854" s="146" t="s">
        <v>2443</v>
      </c>
      <c r="D854" s="147" t="s">
        <v>2619</v>
      </c>
      <c r="E854" s="185" t="s">
        <v>347</v>
      </c>
      <c r="G854" s="149">
        <v>1</v>
      </c>
      <c r="H854" s="150"/>
      <c r="I854" s="149"/>
      <c r="J854" s="151" t="s">
        <v>2609</v>
      </c>
      <c r="K854" s="151">
        <v>7</v>
      </c>
      <c r="L854" s="151"/>
      <c r="M854" s="151">
        <v>1</v>
      </c>
      <c r="N854" s="149"/>
      <c r="O854" s="150">
        <v>1</v>
      </c>
      <c r="P854" s="149">
        <v>2</v>
      </c>
      <c r="Q854" s="152" t="s">
        <v>2757</v>
      </c>
      <c r="R854" s="152" t="s">
        <v>2712</v>
      </c>
      <c r="S854" s="152" t="s">
        <v>2712</v>
      </c>
      <c r="T854" s="152" t="s">
        <v>2712</v>
      </c>
      <c r="U854" s="152" t="s">
        <v>2712</v>
      </c>
      <c r="V854" s="153">
        <v>1</v>
      </c>
      <c r="W854" s="145" t="s">
        <v>3273</v>
      </c>
      <c r="X854" s="149">
        <v>1016</v>
      </c>
    </row>
    <row r="855" spans="1:24" s="3" customFormat="1" ht="15.6" x14ac:dyDescent="0.3">
      <c r="A855" s="144" t="s">
        <v>1408</v>
      </c>
      <c r="B855" s="145" t="s">
        <v>3265</v>
      </c>
      <c r="C855" s="146" t="s">
        <v>2443</v>
      </c>
      <c r="D855" s="147" t="s">
        <v>2619</v>
      </c>
      <c r="E855" s="185" t="s">
        <v>68</v>
      </c>
      <c r="G855" s="149">
        <v>1</v>
      </c>
      <c r="H855" s="150"/>
      <c r="I855" s="149"/>
      <c r="J855" s="151" t="s">
        <v>2599</v>
      </c>
      <c r="K855" s="151">
        <v>8</v>
      </c>
      <c r="L855" s="151"/>
      <c r="M855" s="151">
        <v>1</v>
      </c>
      <c r="N855" s="149"/>
      <c r="O855" s="150"/>
      <c r="P855" s="149">
        <v>1</v>
      </c>
      <c r="Q855" s="152" t="s">
        <v>2716</v>
      </c>
      <c r="R855" s="152"/>
      <c r="S855" s="152"/>
      <c r="T855" s="152" t="s">
        <v>2711</v>
      </c>
      <c r="U855" s="152" t="s">
        <v>2717</v>
      </c>
      <c r="V855" s="153">
        <v>0.75</v>
      </c>
      <c r="W855" s="145" t="s">
        <v>3273</v>
      </c>
      <c r="X855" s="149">
        <v>1016</v>
      </c>
    </row>
    <row r="856" spans="1:24" s="3" customFormat="1" ht="15.6" x14ac:dyDescent="0.3">
      <c r="A856" s="144" t="s">
        <v>3274</v>
      </c>
      <c r="B856" s="145" t="s">
        <v>3265</v>
      </c>
      <c r="C856" s="146" t="s">
        <v>2443</v>
      </c>
      <c r="D856" s="147" t="s">
        <v>2619</v>
      </c>
      <c r="E856" s="185" t="s">
        <v>89</v>
      </c>
      <c r="G856" s="149">
        <v>1</v>
      </c>
      <c r="H856" s="150"/>
      <c r="I856" s="149"/>
      <c r="J856" s="151" t="s">
        <v>2611</v>
      </c>
      <c r="K856" s="151">
        <v>9</v>
      </c>
      <c r="L856" s="151"/>
      <c r="M856" s="151">
        <v>1</v>
      </c>
      <c r="N856" s="149"/>
      <c r="O856" s="150"/>
      <c r="P856" s="149">
        <v>1</v>
      </c>
      <c r="Q856" s="152" t="s">
        <v>2720</v>
      </c>
      <c r="R856" s="152" t="s">
        <v>2712</v>
      </c>
      <c r="S856" s="152"/>
      <c r="T856" s="152"/>
      <c r="U856" s="152" t="s">
        <v>2717</v>
      </c>
      <c r="V856" s="153">
        <v>0.5</v>
      </c>
      <c r="W856" s="145" t="s">
        <v>3273</v>
      </c>
      <c r="X856" s="149">
        <v>1016</v>
      </c>
    </row>
    <row r="857" spans="1:24" s="3" customFormat="1" ht="15.6" x14ac:dyDescent="0.3">
      <c r="A857" s="144" t="s">
        <v>3275</v>
      </c>
      <c r="B857" s="145" t="s">
        <v>3265</v>
      </c>
      <c r="C857" s="146" t="s">
        <v>2443</v>
      </c>
      <c r="D857" s="147" t="s">
        <v>2619</v>
      </c>
      <c r="E857" s="184" t="s">
        <v>3276</v>
      </c>
      <c r="G857" s="149">
        <v>1</v>
      </c>
      <c r="H857" s="150"/>
      <c r="I857" s="149"/>
      <c r="J857" s="151"/>
      <c r="K857" s="151" t="s">
        <v>2905</v>
      </c>
      <c r="L857" s="151"/>
      <c r="M857" s="151">
        <v>1</v>
      </c>
      <c r="N857" s="149"/>
      <c r="O857" s="150">
        <v>2</v>
      </c>
      <c r="P857" s="149"/>
      <c r="Q857" s="152" t="s">
        <v>2760</v>
      </c>
      <c r="R857" s="152"/>
      <c r="S857" s="152" t="s">
        <v>2712</v>
      </c>
      <c r="T857" s="152" t="s">
        <v>2724</v>
      </c>
      <c r="U857" s="152" t="s">
        <v>2724</v>
      </c>
      <c r="V857" s="153">
        <v>0.71399999999999997</v>
      </c>
      <c r="W857" s="145" t="s">
        <v>3273</v>
      </c>
      <c r="X857" s="149">
        <v>1016</v>
      </c>
    </row>
    <row r="858" spans="1:24" s="3" customFormat="1" ht="15.6" x14ac:dyDescent="0.3">
      <c r="A858" s="144" t="s">
        <v>1469</v>
      </c>
      <c r="B858" s="145" t="s">
        <v>3265</v>
      </c>
      <c r="C858" s="146" t="s">
        <v>2443</v>
      </c>
      <c r="D858" s="147" t="s">
        <v>2619</v>
      </c>
      <c r="E858" s="185" t="s">
        <v>347</v>
      </c>
      <c r="G858" s="149">
        <v>1</v>
      </c>
      <c r="H858" s="150"/>
      <c r="I858" s="149"/>
      <c r="J858" s="151"/>
      <c r="K858" s="151" t="s">
        <v>2905</v>
      </c>
      <c r="L858" s="151" t="s">
        <v>2781</v>
      </c>
      <c r="M858" s="151">
        <v>1</v>
      </c>
      <c r="N858" s="149">
        <v>2</v>
      </c>
      <c r="O858" s="150">
        <v>2</v>
      </c>
      <c r="P858" s="149">
        <v>5</v>
      </c>
      <c r="Q858" s="152" t="s">
        <v>3277</v>
      </c>
      <c r="R858" s="152" t="s">
        <v>2716</v>
      </c>
      <c r="S858" s="152" t="s">
        <v>2724</v>
      </c>
      <c r="T858" s="152" t="s">
        <v>2711</v>
      </c>
      <c r="U858" s="152" t="s">
        <v>2750</v>
      </c>
      <c r="V858" s="153">
        <v>0.8</v>
      </c>
      <c r="W858" s="145" t="s">
        <v>3273</v>
      </c>
      <c r="X858" s="149">
        <v>1016</v>
      </c>
    </row>
    <row r="859" spans="1:24" s="3" customFormat="1" ht="15.6" x14ac:dyDescent="0.3">
      <c r="A859" s="144" t="s">
        <v>3278</v>
      </c>
      <c r="B859" s="145" t="s">
        <v>3265</v>
      </c>
      <c r="C859" s="146" t="s">
        <v>2443</v>
      </c>
      <c r="D859" s="147" t="s">
        <v>2619</v>
      </c>
      <c r="E859" s="185" t="s">
        <v>44</v>
      </c>
      <c r="G859" s="149">
        <v>1</v>
      </c>
      <c r="H859" s="150"/>
      <c r="I859" s="149"/>
      <c r="J859" s="151"/>
      <c r="K859" s="151" t="s">
        <v>2905</v>
      </c>
      <c r="L859" s="151"/>
      <c r="M859" s="151">
        <v>1</v>
      </c>
      <c r="N859" s="149"/>
      <c r="O859" s="150">
        <v>2</v>
      </c>
      <c r="P859" s="149">
        <v>3</v>
      </c>
      <c r="Q859" s="152" t="s">
        <v>2774</v>
      </c>
      <c r="R859" s="152" t="s">
        <v>2720</v>
      </c>
      <c r="S859" s="152"/>
      <c r="T859" s="152" t="s">
        <v>2739</v>
      </c>
      <c r="U859" s="152" t="s">
        <v>2723</v>
      </c>
      <c r="V859" s="153">
        <v>0.57099999999999995</v>
      </c>
      <c r="W859" s="145" t="s">
        <v>3273</v>
      </c>
      <c r="X859" s="149">
        <v>1016</v>
      </c>
    </row>
    <row r="860" spans="1:24" s="3" customFormat="1" ht="15.6" x14ac:dyDescent="0.3">
      <c r="A860" s="134" t="s">
        <v>3253</v>
      </c>
      <c r="B860" s="135" t="s">
        <v>3279</v>
      </c>
      <c r="C860" s="136" t="s">
        <v>2453</v>
      </c>
      <c r="D860" s="137" t="s">
        <v>2591</v>
      </c>
      <c r="E860" s="188" t="s">
        <v>80</v>
      </c>
      <c r="G860" s="139"/>
      <c r="H860" s="141"/>
      <c r="I860" s="139">
        <v>1</v>
      </c>
      <c r="J860" s="140" t="s">
        <v>2609</v>
      </c>
      <c r="K860" s="140">
        <v>1</v>
      </c>
      <c r="L860" s="140"/>
      <c r="M860" s="140">
        <v>1</v>
      </c>
      <c r="N860" s="139"/>
      <c r="O860" s="141"/>
      <c r="P860" s="139"/>
      <c r="Q860" s="142" t="s">
        <v>3180</v>
      </c>
      <c r="R860" s="142" t="s">
        <v>2739</v>
      </c>
      <c r="S860" s="142" t="s">
        <v>2715</v>
      </c>
      <c r="T860" s="142" t="s">
        <v>2712</v>
      </c>
      <c r="U860" s="142" t="s">
        <v>2717</v>
      </c>
      <c r="V860" s="143">
        <v>0.5</v>
      </c>
      <c r="W860" s="135" t="s">
        <v>3280</v>
      </c>
      <c r="X860" s="139">
        <v>1909</v>
      </c>
    </row>
    <row r="861" spans="1:24" s="3" customFormat="1" ht="15.6" x14ac:dyDescent="0.3">
      <c r="A861" s="134" t="s">
        <v>1547</v>
      </c>
      <c r="B861" s="135" t="s">
        <v>3279</v>
      </c>
      <c r="C861" s="136" t="s">
        <v>2453</v>
      </c>
      <c r="D861" s="137" t="s">
        <v>2591</v>
      </c>
      <c r="E861" s="181" t="s">
        <v>3236</v>
      </c>
      <c r="G861" s="139"/>
      <c r="H861" s="141"/>
      <c r="I861" s="139">
        <v>1</v>
      </c>
      <c r="J861" s="140" t="s">
        <v>2604</v>
      </c>
      <c r="K861" s="140">
        <v>2</v>
      </c>
      <c r="L861" s="140"/>
      <c r="M861" s="140">
        <v>1</v>
      </c>
      <c r="N861" s="139"/>
      <c r="O861" s="141">
        <v>1</v>
      </c>
      <c r="P861" s="139"/>
      <c r="Q861" s="142" t="s">
        <v>2764</v>
      </c>
      <c r="R861" s="142" t="s">
        <v>2712</v>
      </c>
      <c r="S861" s="142" t="s">
        <v>2741</v>
      </c>
      <c r="T861" s="142"/>
      <c r="U861" s="142" t="s">
        <v>2712</v>
      </c>
      <c r="V861" s="143">
        <v>0.4</v>
      </c>
      <c r="W861" s="135" t="s">
        <v>3280</v>
      </c>
      <c r="X861" s="139">
        <v>1909</v>
      </c>
    </row>
    <row r="862" spans="1:24" s="3" customFormat="1" ht="15.6" x14ac:dyDescent="0.3">
      <c r="A862" s="134" t="s">
        <v>1428</v>
      </c>
      <c r="B862" s="135" t="s">
        <v>3279</v>
      </c>
      <c r="C862" s="136" t="s">
        <v>2453</v>
      </c>
      <c r="D862" s="137" t="s">
        <v>2591</v>
      </c>
      <c r="E862" s="188" t="s">
        <v>2908</v>
      </c>
      <c r="G862" s="139"/>
      <c r="H862" s="141"/>
      <c r="I862" s="139">
        <v>1</v>
      </c>
      <c r="J862" s="140" t="s">
        <v>2599</v>
      </c>
      <c r="K862" s="140">
        <v>3</v>
      </c>
      <c r="L862" s="140" t="s">
        <v>2641</v>
      </c>
      <c r="M862" s="140">
        <v>1</v>
      </c>
      <c r="N862" s="139"/>
      <c r="O862" s="141"/>
      <c r="P862" s="139">
        <v>3</v>
      </c>
      <c r="Q862" s="142" t="s">
        <v>2750</v>
      </c>
      <c r="R862" s="142"/>
      <c r="S862" s="142" t="s">
        <v>2716</v>
      </c>
      <c r="T862" s="142" t="s">
        <v>2712</v>
      </c>
      <c r="U862" s="142"/>
      <c r="V862" s="143">
        <v>0.8</v>
      </c>
      <c r="W862" s="135" t="s">
        <v>3280</v>
      </c>
      <c r="X862" s="139">
        <v>1909</v>
      </c>
    </row>
    <row r="863" spans="1:24" s="3" customFormat="1" ht="15.6" x14ac:dyDescent="0.3">
      <c r="A863" s="134" t="s">
        <v>1536</v>
      </c>
      <c r="B863" s="135" t="s">
        <v>3279</v>
      </c>
      <c r="C863" s="136" t="s">
        <v>2453</v>
      </c>
      <c r="D863" s="137" t="s">
        <v>2591</v>
      </c>
      <c r="E863" s="181" t="s">
        <v>3236</v>
      </c>
      <c r="G863" s="139"/>
      <c r="H863" s="141"/>
      <c r="I863" s="139">
        <v>1</v>
      </c>
      <c r="J863" s="140" t="s">
        <v>2607</v>
      </c>
      <c r="K863" s="140">
        <v>4</v>
      </c>
      <c r="L863" s="140"/>
      <c r="M863" s="140">
        <v>1</v>
      </c>
      <c r="N863" s="139"/>
      <c r="O863" s="141"/>
      <c r="P863" s="139"/>
      <c r="Q863" s="142" t="s">
        <v>2774</v>
      </c>
      <c r="R863" s="142" t="s">
        <v>2712</v>
      </c>
      <c r="S863" s="142" t="s">
        <v>2723</v>
      </c>
      <c r="T863" s="142" t="s">
        <v>2739</v>
      </c>
      <c r="U863" s="142" t="s">
        <v>2717</v>
      </c>
      <c r="V863" s="143">
        <v>0.57099999999999995</v>
      </c>
      <c r="W863" s="135" t="s">
        <v>3280</v>
      </c>
      <c r="X863" s="139">
        <v>1909</v>
      </c>
    </row>
    <row r="864" spans="1:24" s="3" customFormat="1" ht="15.6" x14ac:dyDescent="0.3">
      <c r="A864" s="134" t="s">
        <v>3254</v>
      </c>
      <c r="B864" s="135" t="s">
        <v>3279</v>
      </c>
      <c r="C864" s="136" t="s">
        <v>2453</v>
      </c>
      <c r="D864" s="137" t="s">
        <v>2591</v>
      </c>
      <c r="E864" s="181" t="s">
        <v>3192</v>
      </c>
      <c r="G864" s="139"/>
      <c r="H864" s="141"/>
      <c r="I864" s="139">
        <v>1</v>
      </c>
      <c r="J864" s="140" t="s">
        <v>2583</v>
      </c>
      <c r="K864" s="140">
        <v>5</v>
      </c>
      <c r="L864" s="140"/>
      <c r="M864" s="140">
        <v>1</v>
      </c>
      <c r="N864" s="139"/>
      <c r="O864" s="141"/>
      <c r="P864" s="139"/>
      <c r="Q864" s="142" t="s">
        <v>2782</v>
      </c>
      <c r="R864" s="142" t="s">
        <v>2712</v>
      </c>
      <c r="S864" s="142" t="s">
        <v>2717</v>
      </c>
      <c r="T864" s="142" t="s">
        <v>2723</v>
      </c>
      <c r="U864" s="142" t="s">
        <v>2727</v>
      </c>
      <c r="V864" s="143">
        <v>0.5</v>
      </c>
      <c r="W864" s="135" t="s">
        <v>3280</v>
      </c>
      <c r="X864" s="139">
        <v>1909</v>
      </c>
    </row>
    <row r="865" spans="1:24" s="3" customFormat="1" ht="15.6" x14ac:dyDescent="0.3">
      <c r="A865" s="134" t="s">
        <v>3281</v>
      </c>
      <c r="B865" s="135" t="s">
        <v>3279</v>
      </c>
      <c r="C865" s="136" t="s">
        <v>2453</v>
      </c>
      <c r="D865" s="137" t="s">
        <v>2591</v>
      </c>
      <c r="E865" s="181" t="s">
        <v>2908</v>
      </c>
      <c r="G865" s="139"/>
      <c r="H865" s="141"/>
      <c r="I865" s="139">
        <v>1</v>
      </c>
      <c r="J865" s="140" t="s">
        <v>2601</v>
      </c>
      <c r="K865" s="140">
        <v>6</v>
      </c>
      <c r="L865" s="140"/>
      <c r="M865" s="140">
        <v>1</v>
      </c>
      <c r="N865" s="139"/>
      <c r="O865" s="141"/>
      <c r="P865" s="139"/>
      <c r="Q865" s="142" t="s">
        <v>3282</v>
      </c>
      <c r="R865" s="142" t="s">
        <v>2717</v>
      </c>
      <c r="S865" s="142" t="s">
        <v>2997</v>
      </c>
      <c r="T865" s="142" t="s">
        <v>2717</v>
      </c>
      <c r="U865" s="142" t="s">
        <v>2717</v>
      </c>
      <c r="V865" s="143">
        <v>0</v>
      </c>
      <c r="W865" s="135" t="s">
        <v>3280</v>
      </c>
      <c r="X865" s="139">
        <v>1909</v>
      </c>
    </row>
    <row r="866" spans="1:24" s="3" customFormat="1" ht="15.6" x14ac:dyDescent="0.3">
      <c r="A866" s="134" t="s">
        <v>3283</v>
      </c>
      <c r="B866" s="135" t="s">
        <v>3279</v>
      </c>
      <c r="C866" s="136" t="s">
        <v>2453</v>
      </c>
      <c r="D866" s="137" t="s">
        <v>2591</v>
      </c>
      <c r="E866" s="181" t="s">
        <v>2939</v>
      </c>
      <c r="G866" s="139"/>
      <c r="H866" s="141"/>
      <c r="I866" s="139">
        <v>1</v>
      </c>
      <c r="J866" s="140" t="s">
        <v>2596</v>
      </c>
      <c r="K866" s="140">
        <v>7</v>
      </c>
      <c r="L866" s="140"/>
      <c r="M866" s="140">
        <v>1</v>
      </c>
      <c r="N866" s="139"/>
      <c r="O866" s="141"/>
      <c r="P866" s="139"/>
      <c r="Q866" s="142" t="s">
        <v>2716</v>
      </c>
      <c r="R866" s="142" t="s">
        <v>2720</v>
      </c>
      <c r="S866" s="142" t="s">
        <v>2723</v>
      </c>
      <c r="T866" s="142"/>
      <c r="U866" s="142"/>
      <c r="V866" s="143">
        <v>0.75</v>
      </c>
      <c r="W866" s="135" t="s">
        <v>3280</v>
      </c>
      <c r="X866" s="139">
        <v>1909</v>
      </c>
    </row>
    <row r="867" spans="1:24" s="3" customFormat="1" ht="15.6" x14ac:dyDescent="0.3">
      <c r="A867" s="134" t="s">
        <v>3272</v>
      </c>
      <c r="B867" s="135" t="s">
        <v>3279</v>
      </c>
      <c r="C867" s="136" t="s">
        <v>2453</v>
      </c>
      <c r="D867" s="137" t="s">
        <v>2591</v>
      </c>
      <c r="E867" s="181" t="s">
        <v>2988</v>
      </c>
      <c r="G867" s="139"/>
      <c r="H867" s="141"/>
      <c r="I867" s="139">
        <v>1</v>
      </c>
      <c r="J867" s="140" t="s">
        <v>2614</v>
      </c>
      <c r="K867" s="140">
        <v>8</v>
      </c>
      <c r="L867" s="140"/>
      <c r="M867" s="140">
        <v>1</v>
      </c>
      <c r="N867" s="139"/>
      <c r="O867" s="141"/>
      <c r="P867" s="139"/>
      <c r="Q867" s="142" t="s">
        <v>2733</v>
      </c>
      <c r="R867" s="142" t="s">
        <v>2720</v>
      </c>
      <c r="S867" s="142" t="s">
        <v>2717</v>
      </c>
      <c r="T867" s="142" t="s">
        <v>2717</v>
      </c>
      <c r="U867" s="142"/>
      <c r="V867" s="143">
        <v>0.25</v>
      </c>
      <c r="W867" s="135" t="s">
        <v>3280</v>
      </c>
      <c r="X867" s="139">
        <v>1909</v>
      </c>
    </row>
    <row r="868" spans="1:24" s="3" customFormat="1" ht="15.6" x14ac:dyDescent="0.3">
      <c r="A868" s="134" t="s">
        <v>3284</v>
      </c>
      <c r="B868" s="135" t="s">
        <v>3279</v>
      </c>
      <c r="C868" s="136" t="s">
        <v>2453</v>
      </c>
      <c r="D868" s="137" t="s">
        <v>2591</v>
      </c>
      <c r="E868" s="181" t="s">
        <v>2809</v>
      </c>
      <c r="G868" s="183"/>
      <c r="H868" s="141"/>
      <c r="I868" s="139">
        <v>1</v>
      </c>
      <c r="J868" s="140" t="s">
        <v>2611</v>
      </c>
      <c r="K868" s="140">
        <v>9</v>
      </c>
      <c r="L868" s="140"/>
      <c r="M868" s="140">
        <v>1</v>
      </c>
      <c r="N868" s="139"/>
      <c r="O868" s="141"/>
      <c r="P868" s="139"/>
      <c r="Q868" s="142" t="s">
        <v>2782</v>
      </c>
      <c r="R868" s="142" t="s">
        <v>2712</v>
      </c>
      <c r="S868" s="142" t="s">
        <v>2728</v>
      </c>
      <c r="T868" s="142" t="s">
        <v>2717</v>
      </c>
      <c r="U868" s="142"/>
      <c r="V868" s="143">
        <v>0.5</v>
      </c>
      <c r="W868" s="135" t="s">
        <v>3280</v>
      </c>
      <c r="X868" s="139">
        <v>1909</v>
      </c>
    </row>
    <row r="869" spans="1:24" s="3" customFormat="1" ht="15.6" x14ac:dyDescent="0.3">
      <c r="A869" s="134" t="s">
        <v>3268</v>
      </c>
      <c r="B869" s="135" t="s">
        <v>3279</v>
      </c>
      <c r="C869" s="136" t="s">
        <v>2453</v>
      </c>
      <c r="D869" s="137" t="s">
        <v>2591</v>
      </c>
      <c r="E869" s="188" t="s">
        <v>3236</v>
      </c>
      <c r="G869" s="183"/>
      <c r="H869" s="141"/>
      <c r="I869" s="139">
        <v>1</v>
      </c>
      <c r="J869" s="140"/>
      <c r="K869" s="140" t="s">
        <v>2905</v>
      </c>
      <c r="L869" s="140"/>
      <c r="M869" s="140">
        <v>1</v>
      </c>
      <c r="N869" s="139"/>
      <c r="O869" s="141">
        <v>2</v>
      </c>
      <c r="P869" s="139"/>
      <c r="Q869" s="142" t="s">
        <v>2812</v>
      </c>
      <c r="R869" s="142"/>
      <c r="S869" s="142" t="s">
        <v>2717</v>
      </c>
      <c r="T869" s="142" t="s">
        <v>2727</v>
      </c>
      <c r="U869" s="142" t="s">
        <v>2716</v>
      </c>
      <c r="V869" s="143">
        <v>0.42899999999999999</v>
      </c>
      <c r="W869" s="135" t="s">
        <v>3280</v>
      </c>
      <c r="X869" s="139">
        <v>1909</v>
      </c>
    </row>
    <row r="870" spans="1:24" s="3" customFormat="1" ht="15.6" x14ac:dyDescent="0.3">
      <c r="A870" s="134" t="s">
        <v>3285</v>
      </c>
      <c r="B870" s="135" t="s">
        <v>3279</v>
      </c>
      <c r="C870" s="136" t="s">
        <v>2453</v>
      </c>
      <c r="D870" s="137" t="s">
        <v>2591</v>
      </c>
      <c r="E870" s="181" t="s">
        <v>80</v>
      </c>
      <c r="G870" s="183"/>
      <c r="H870" s="141"/>
      <c r="I870" s="139">
        <v>1</v>
      </c>
      <c r="J870" s="140"/>
      <c r="K870" s="140" t="s">
        <v>2905</v>
      </c>
      <c r="L870" s="140"/>
      <c r="M870" s="140">
        <v>1</v>
      </c>
      <c r="N870" s="139"/>
      <c r="O870" s="141"/>
      <c r="P870" s="139"/>
      <c r="Q870" s="142" t="s">
        <v>2724</v>
      </c>
      <c r="R870" s="142"/>
      <c r="S870" s="142"/>
      <c r="T870" s="142" t="s">
        <v>2723</v>
      </c>
      <c r="U870" s="142" t="s">
        <v>2717</v>
      </c>
      <c r="V870" s="143">
        <v>0.66700000000000004</v>
      </c>
      <c r="W870" s="135" t="s">
        <v>3280</v>
      </c>
      <c r="X870" s="139">
        <v>1909</v>
      </c>
    </row>
    <row r="871" spans="1:24" s="3" customFormat="1" ht="15.6" x14ac:dyDescent="0.3">
      <c r="A871" s="134" t="s">
        <v>3270</v>
      </c>
      <c r="B871" s="135" t="s">
        <v>3279</v>
      </c>
      <c r="C871" s="136" t="s">
        <v>2453</v>
      </c>
      <c r="D871" s="137" t="s">
        <v>2591</v>
      </c>
      <c r="E871" s="188" t="s">
        <v>80</v>
      </c>
      <c r="G871" s="139"/>
      <c r="H871" s="141"/>
      <c r="I871" s="139">
        <v>1</v>
      </c>
      <c r="J871" s="140"/>
      <c r="K871" s="140" t="s">
        <v>2905</v>
      </c>
      <c r="L871" s="140" t="s">
        <v>2647</v>
      </c>
      <c r="M871" s="140">
        <v>1</v>
      </c>
      <c r="N871" s="139"/>
      <c r="O871" s="141"/>
      <c r="P871" s="139">
        <v>1</v>
      </c>
      <c r="Q871" s="142" t="s">
        <v>2750</v>
      </c>
      <c r="R871" s="142" t="s">
        <v>2716</v>
      </c>
      <c r="S871" s="142"/>
      <c r="T871" s="142" t="s">
        <v>2712</v>
      </c>
      <c r="U871" s="142"/>
      <c r="V871" s="143">
        <v>0.8</v>
      </c>
      <c r="W871" s="135" t="s">
        <v>3280</v>
      </c>
      <c r="X871" s="139">
        <v>1909</v>
      </c>
    </row>
    <row r="872" spans="1:24" s="3" customFormat="1" ht="15.6" x14ac:dyDescent="0.3">
      <c r="A872" s="144" t="s">
        <v>3286</v>
      </c>
      <c r="B872" s="145" t="s">
        <v>3279</v>
      </c>
      <c r="C872" s="146" t="s">
        <v>2453</v>
      </c>
      <c r="D872" s="147" t="s">
        <v>2619</v>
      </c>
      <c r="E872" s="184" t="s">
        <v>2595</v>
      </c>
      <c r="G872" s="149">
        <v>1</v>
      </c>
      <c r="H872" s="150"/>
      <c r="I872" s="149"/>
      <c r="J872" s="151" t="s">
        <v>2604</v>
      </c>
      <c r="K872" s="151">
        <v>1</v>
      </c>
      <c r="L872" s="151"/>
      <c r="M872" s="151">
        <v>1</v>
      </c>
      <c r="N872" s="149"/>
      <c r="O872" s="150"/>
      <c r="P872" s="149">
        <v>3</v>
      </c>
      <c r="Q872" s="152" t="s">
        <v>2711</v>
      </c>
      <c r="R872" s="152" t="s">
        <v>2712</v>
      </c>
      <c r="S872" s="152" t="s">
        <v>2723</v>
      </c>
      <c r="T872" s="152"/>
      <c r="U872" s="152"/>
      <c r="V872" s="153">
        <v>1</v>
      </c>
      <c r="W872" s="145" t="s">
        <v>3287</v>
      </c>
      <c r="X872" s="149">
        <v>1909</v>
      </c>
    </row>
    <row r="873" spans="1:24" s="3" customFormat="1" ht="15.6" x14ac:dyDescent="0.3">
      <c r="A873" s="144" t="s">
        <v>3288</v>
      </c>
      <c r="B873" s="145" t="s">
        <v>3279</v>
      </c>
      <c r="C873" s="146" t="s">
        <v>2453</v>
      </c>
      <c r="D873" s="147" t="s">
        <v>2619</v>
      </c>
      <c r="E873" s="185" t="s">
        <v>2595</v>
      </c>
      <c r="G873" s="186">
        <v>1</v>
      </c>
      <c r="H873" s="187"/>
      <c r="I873" s="149"/>
      <c r="J873" s="151" t="s">
        <v>2599</v>
      </c>
      <c r="K873" s="151">
        <v>2</v>
      </c>
      <c r="L873" s="151" t="s">
        <v>2641</v>
      </c>
      <c r="M873" s="151">
        <v>1</v>
      </c>
      <c r="N873" s="149"/>
      <c r="O873" s="150"/>
      <c r="P873" s="149"/>
      <c r="Q873" s="152" t="s">
        <v>2909</v>
      </c>
      <c r="R873" s="152"/>
      <c r="S873" s="152" t="s">
        <v>2723</v>
      </c>
      <c r="T873" s="152" t="s">
        <v>2724</v>
      </c>
      <c r="U873" s="152" t="s">
        <v>2717</v>
      </c>
      <c r="V873" s="153">
        <v>0.66700000000000004</v>
      </c>
      <c r="W873" s="145" t="s">
        <v>3287</v>
      </c>
      <c r="X873" s="149">
        <v>1909</v>
      </c>
    </row>
    <row r="874" spans="1:24" s="3" customFormat="1" ht="15.6" x14ac:dyDescent="0.3">
      <c r="A874" s="144" t="s">
        <v>1469</v>
      </c>
      <c r="B874" s="145" t="s">
        <v>3279</v>
      </c>
      <c r="C874" s="146" t="s">
        <v>2453</v>
      </c>
      <c r="D874" s="147" t="s">
        <v>2619</v>
      </c>
      <c r="E874" s="185" t="s">
        <v>2684</v>
      </c>
      <c r="G874" s="186">
        <v>1</v>
      </c>
      <c r="H874" s="187"/>
      <c r="I874" s="186"/>
      <c r="J874" s="151" t="s">
        <v>2611</v>
      </c>
      <c r="K874" s="151">
        <v>3</v>
      </c>
      <c r="L874" s="151"/>
      <c r="M874" s="151">
        <v>1</v>
      </c>
      <c r="N874" s="149"/>
      <c r="O874" s="150">
        <v>1</v>
      </c>
      <c r="P874" s="149">
        <v>3</v>
      </c>
      <c r="Q874" s="152" t="s">
        <v>2720</v>
      </c>
      <c r="R874" s="152" t="s">
        <v>2717</v>
      </c>
      <c r="S874" s="152"/>
      <c r="T874" s="152"/>
      <c r="U874" s="152" t="s">
        <v>2712</v>
      </c>
      <c r="V874" s="153">
        <v>0.5</v>
      </c>
      <c r="W874" s="145" t="s">
        <v>3287</v>
      </c>
      <c r="X874" s="149">
        <v>1909</v>
      </c>
    </row>
    <row r="875" spans="1:24" s="3" customFormat="1" ht="15.6" x14ac:dyDescent="0.3">
      <c r="A875" s="144" t="s">
        <v>1408</v>
      </c>
      <c r="B875" s="145" t="s">
        <v>3279</v>
      </c>
      <c r="C875" s="146" t="s">
        <v>2453</v>
      </c>
      <c r="D875" s="147" t="s">
        <v>2619</v>
      </c>
      <c r="E875" s="184" t="s">
        <v>68</v>
      </c>
      <c r="G875" s="149">
        <v>1</v>
      </c>
      <c r="H875" s="150"/>
      <c r="I875" s="149"/>
      <c r="J875" s="151" t="s">
        <v>2614</v>
      </c>
      <c r="K875" s="151">
        <v>4</v>
      </c>
      <c r="L875" s="151" t="s">
        <v>2781</v>
      </c>
      <c r="M875" s="151">
        <v>1</v>
      </c>
      <c r="N875" s="149"/>
      <c r="O875" s="150">
        <v>4</v>
      </c>
      <c r="P875" s="149">
        <v>1</v>
      </c>
      <c r="Q875" s="152" t="s">
        <v>2719</v>
      </c>
      <c r="R875" s="152" t="s">
        <v>2717</v>
      </c>
      <c r="S875" s="152" t="s">
        <v>2717</v>
      </c>
      <c r="T875" s="152" t="s">
        <v>2723</v>
      </c>
      <c r="U875" s="152" t="s">
        <v>2757</v>
      </c>
      <c r="V875" s="153">
        <v>0.75</v>
      </c>
      <c r="W875" s="145" t="s">
        <v>3287</v>
      </c>
      <c r="X875" s="149">
        <v>1909</v>
      </c>
    </row>
    <row r="876" spans="1:24" s="3" customFormat="1" ht="15.6" x14ac:dyDescent="0.3">
      <c r="A876" s="144" t="s">
        <v>1478</v>
      </c>
      <c r="B876" s="145" t="s">
        <v>3279</v>
      </c>
      <c r="C876" s="146" t="s">
        <v>2453</v>
      </c>
      <c r="D876" s="147" t="s">
        <v>2619</v>
      </c>
      <c r="E876" s="184" t="s">
        <v>2620</v>
      </c>
      <c r="G876" s="149">
        <v>1</v>
      </c>
      <c r="H876" s="150"/>
      <c r="I876" s="149"/>
      <c r="J876" s="151" t="s">
        <v>2583</v>
      </c>
      <c r="K876" s="151">
        <v>5</v>
      </c>
      <c r="L876" s="151" t="s">
        <v>2647</v>
      </c>
      <c r="M876" s="151">
        <v>1</v>
      </c>
      <c r="N876" s="149"/>
      <c r="O876" s="150">
        <v>2</v>
      </c>
      <c r="P876" s="149"/>
      <c r="Q876" s="152" t="s">
        <v>2764</v>
      </c>
      <c r="R876" s="152"/>
      <c r="S876" s="152"/>
      <c r="T876" s="152" t="s">
        <v>2727</v>
      </c>
      <c r="U876" s="152" t="s">
        <v>2724</v>
      </c>
      <c r="V876" s="153">
        <v>0.4</v>
      </c>
      <c r="W876" s="145" t="s">
        <v>3287</v>
      </c>
      <c r="X876" s="149">
        <v>1909</v>
      </c>
    </row>
    <row r="877" spans="1:24" s="3" customFormat="1" ht="15.6" x14ac:dyDescent="0.3">
      <c r="A877" s="144" t="s">
        <v>3289</v>
      </c>
      <c r="B877" s="145" t="s">
        <v>3279</v>
      </c>
      <c r="C877" s="146" t="s">
        <v>2453</v>
      </c>
      <c r="D877" s="147" t="s">
        <v>2619</v>
      </c>
      <c r="E877" s="184" t="s">
        <v>44</v>
      </c>
      <c r="G877" s="149">
        <v>1</v>
      </c>
      <c r="H877" s="150"/>
      <c r="I877" s="149"/>
      <c r="J877" s="151" t="s">
        <v>2609</v>
      </c>
      <c r="K877" s="151">
        <v>6</v>
      </c>
      <c r="L877" s="151"/>
      <c r="M877" s="151">
        <v>1</v>
      </c>
      <c r="N877" s="149"/>
      <c r="O877" s="150">
        <v>1</v>
      </c>
      <c r="P877" s="149">
        <v>1</v>
      </c>
      <c r="Q877" s="152" t="s">
        <v>2750</v>
      </c>
      <c r="R877" s="152" t="s">
        <v>2723</v>
      </c>
      <c r="S877" s="152" t="s">
        <v>2712</v>
      </c>
      <c r="T877" s="152" t="s">
        <v>2717</v>
      </c>
      <c r="U877" s="152" t="s">
        <v>2712</v>
      </c>
      <c r="V877" s="153">
        <v>0.8</v>
      </c>
      <c r="W877" s="145" t="s">
        <v>3287</v>
      </c>
      <c r="X877" s="149">
        <v>1909</v>
      </c>
    </row>
    <row r="878" spans="1:24" s="3" customFormat="1" ht="15.6" x14ac:dyDescent="0.3">
      <c r="A878" s="144" t="s">
        <v>1472</v>
      </c>
      <c r="B878" s="145" t="s">
        <v>3279</v>
      </c>
      <c r="C878" s="146" t="s">
        <v>2453</v>
      </c>
      <c r="D878" s="147" t="s">
        <v>2619</v>
      </c>
      <c r="E878" s="184" t="s">
        <v>2620</v>
      </c>
      <c r="G878" s="149">
        <v>1</v>
      </c>
      <c r="H878" s="150"/>
      <c r="I878" s="149"/>
      <c r="J878" s="151" t="s">
        <v>2607</v>
      </c>
      <c r="K878" s="151">
        <v>7</v>
      </c>
      <c r="L878" s="151"/>
      <c r="M878" s="151">
        <v>1</v>
      </c>
      <c r="N878" s="149"/>
      <c r="O878" s="150"/>
      <c r="P878" s="149"/>
      <c r="Q878" s="152" t="s">
        <v>2764</v>
      </c>
      <c r="R878" s="152"/>
      <c r="S878" s="152" t="s">
        <v>2764</v>
      </c>
      <c r="T878" s="152"/>
      <c r="U878" s="152"/>
      <c r="V878" s="153">
        <v>0.4</v>
      </c>
      <c r="W878" s="145" t="s">
        <v>3287</v>
      </c>
      <c r="X878" s="149">
        <v>1909</v>
      </c>
    </row>
    <row r="879" spans="1:24" s="3" customFormat="1" ht="15.6" x14ac:dyDescent="0.3">
      <c r="A879" s="144" t="s">
        <v>1441</v>
      </c>
      <c r="B879" s="145" t="s">
        <v>3279</v>
      </c>
      <c r="C879" s="146" t="s">
        <v>2453</v>
      </c>
      <c r="D879" s="147" t="s">
        <v>2619</v>
      </c>
      <c r="E879" s="184" t="s">
        <v>68</v>
      </c>
      <c r="G879" s="149">
        <v>1</v>
      </c>
      <c r="H879" s="150"/>
      <c r="I879" s="149"/>
      <c r="J879" s="151" t="s">
        <v>2601</v>
      </c>
      <c r="K879" s="151">
        <v>8</v>
      </c>
      <c r="L879" s="151"/>
      <c r="M879" s="151">
        <v>1</v>
      </c>
      <c r="N879" s="149"/>
      <c r="O879" s="150"/>
      <c r="P879" s="149">
        <v>1</v>
      </c>
      <c r="Q879" s="152" t="s">
        <v>2739</v>
      </c>
      <c r="R879" s="152"/>
      <c r="S879" s="152" t="s">
        <v>2727</v>
      </c>
      <c r="T879" s="152" t="s">
        <v>2712</v>
      </c>
      <c r="U879" s="152"/>
      <c r="V879" s="153">
        <v>0.33300000000000002</v>
      </c>
      <c r="W879" s="145" t="s">
        <v>3287</v>
      </c>
      <c r="X879" s="149">
        <v>1909</v>
      </c>
    </row>
    <row r="880" spans="1:24" s="3" customFormat="1" ht="15.6" x14ac:dyDescent="0.3">
      <c r="A880" s="144" t="s">
        <v>3290</v>
      </c>
      <c r="B880" s="145" t="s">
        <v>3279</v>
      </c>
      <c r="C880" s="146" t="s">
        <v>2453</v>
      </c>
      <c r="D880" s="147" t="s">
        <v>2619</v>
      </c>
      <c r="E880" s="185" t="s">
        <v>3232</v>
      </c>
      <c r="G880" s="186">
        <v>1</v>
      </c>
      <c r="H880" s="150"/>
      <c r="I880" s="149"/>
      <c r="J880" s="151" t="s">
        <v>2596</v>
      </c>
      <c r="K880" s="151">
        <v>9</v>
      </c>
      <c r="L880" s="151"/>
      <c r="M880" s="151">
        <v>1</v>
      </c>
      <c r="N880" s="149"/>
      <c r="O880" s="150"/>
      <c r="P880" s="149">
        <v>1</v>
      </c>
      <c r="Q880" s="152" t="s">
        <v>2717</v>
      </c>
      <c r="R880" s="152" t="s">
        <v>2717</v>
      </c>
      <c r="S880" s="152"/>
      <c r="T880" s="152"/>
      <c r="U880" s="152"/>
      <c r="V880" s="153">
        <v>0</v>
      </c>
      <c r="W880" s="145" t="s">
        <v>3287</v>
      </c>
      <c r="X880" s="149">
        <v>1909</v>
      </c>
    </row>
    <row r="881" spans="1:24" s="3" customFormat="1" ht="15.6" x14ac:dyDescent="0.3">
      <c r="A881" s="144" t="s">
        <v>3291</v>
      </c>
      <c r="B881" s="145" t="s">
        <v>3279</v>
      </c>
      <c r="C881" s="146" t="s">
        <v>2453</v>
      </c>
      <c r="D881" s="147" t="s">
        <v>2619</v>
      </c>
      <c r="E881" s="185" t="s">
        <v>44</v>
      </c>
      <c r="G881" s="149">
        <v>1</v>
      </c>
      <c r="H881" s="150"/>
      <c r="I881" s="149"/>
      <c r="J881" s="151"/>
      <c r="K881" s="151" t="s">
        <v>2905</v>
      </c>
      <c r="L881" s="151"/>
      <c r="M881" s="151">
        <v>1</v>
      </c>
      <c r="N881" s="149"/>
      <c r="O881" s="150">
        <v>2</v>
      </c>
      <c r="P881" s="149"/>
      <c r="Q881" s="152" t="s">
        <v>2774</v>
      </c>
      <c r="R881" s="152"/>
      <c r="S881" s="152" t="s">
        <v>2717</v>
      </c>
      <c r="T881" s="152" t="s">
        <v>2723</v>
      </c>
      <c r="U881" s="152" t="s">
        <v>2728</v>
      </c>
      <c r="V881" s="153">
        <v>0.57099999999999995</v>
      </c>
      <c r="W881" s="145" t="s">
        <v>3287</v>
      </c>
      <c r="X881" s="149">
        <v>1909</v>
      </c>
    </row>
    <row r="882" spans="1:24" s="3" customFormat="1" ht="15.6" x14ac:dyDescent="0.3">
      <c r="A882" s="144" t="s">
        <v>1510</v>
      </c>
      <c r="B882" s="145" t="s">
        <v>3279</v>
      </c>
      <c r="C882" s="146" t="s">
        <v>2453</v>
      </c>
      <c r="D882" s="147" t="s">
        <v>2619</v>
      </c>
      <c r="E882" s="185" t="s">
        <v>68</v>
      </c>
      <c r="G882" s="149">
        <v>1</v>
      </c>
      <c r="H882" s="150"/>
      <c r="I882" s="149"/>
      <c r="J882" s="151"/>
      <c r="K882" s="151" t="s">
        <v>2905</v>
      </c>
      <c r="L882" s="151"/>
      <c r="M882" s="151">
        <v>1</v>
      </c>
      <c r="N882" s="149"/>
      <c r="O882" s="150">
        <v>1</v>
      </c>
      <c r="P882" s="149">
        <v>1</v>
      </c>
      <c r="Q882" s="152" t="s">
        <v>2750</v>
      </c>
      <c r="R882" s="152"/>
      <c r="S882" s="152" t="s">
        <v>2712</v>
      </c>
      <c r="T882" s="152" t="s">
        <v>2723</v>
      </c>
      <c r="U882" s="152" t="s">
        <v>2720</v>
      </c>
      <c r="V882" s="153">
        <v>0.8</v>
      </c>
      <c r="W882" s="145" t="s">
        <v>3287</v>
      </c>
      <c r="X882" s="149">
        <v>1909</v>
      </c>
    </row>
    <row r="883" spans="1:24" s="3" customFormat="1" ht="15.6" x14ac:dyDescent="0.3">
      <c r="A883" s="144" t="s">
        <v>1476</v>
      </c>
      <c r="B883" s="192" t="s">
        <v>3279</v>
      </c>
      <c r="C883" s="193" t="s">
        <v>2453</v>
      </c>
      <c r="D883" s="194" t="s">
        <v>2619</v>
      </c>
      <c r="E883" s="185" t="s">
        <v>2620</v>
      </c>
      <c r="G883" s="149">
        <v>1</v>
      </c>
      <c r="H883" s="150"/>
      <c r="I883" s="149"/>
      <c r="J883" s="151"/>
      <c r="K883" s="151" t="s">
        <v>2905</v>
      </c>
      <c r="L883" s="151"/>
      <c r="M883" s="151">
        <v>1</v>
      </c>
      <c r="N883" s="149"/>
      <c r="O883" s="150"/>
      <c r="P883" s="149">
        <v>1</v>
      </c>
      <c r="Q883" s="152" t="s">
        <v>2764</v>
      </c>
      <c r="R883" s="152" t="s">
        <v>2723</v>
      </c>
      <c r="S883" s="152" t="s">
        <v>2717</v>
      </c>
      <c r="T883" s="152" t="s">
        <v>2717</v>
      </c>
      <c r="U883" s="152" t="s">
        <v>2717</v>
      </c>
      <c r="V883" s="153">
        <v>0.4</v>
      </c>
      <c r="W883" s="145" t="s">
        <v>3287</v>
      </c>
      <c r="X883" s="149">
        <v>1909</v>
      </c>
    </row>
    <row r="884" spans="1:24" s="3" customFormat="1" ht="15.6" x14ac:dyDescent="0.3">
      <c r="A884" s="134" t="s">
        <v>3292</v>
      </c>
      <c r="B884" s="135" t="s">
        <v>3293</v>
      </c>
      <c r="C884" s="136" t="s">
        <v>2463</v>
      </c>
      <c r="D884" s="137" t="s">
        <v>2591</v>
      </c>
      <c r="E884" s="181" t="s">
        <v>44</v>
      </c>
      <c r="G884" s="139"/>
      <c r="H884" s="141"/>
      <c r="I884" s="139">
        <v>1</v>
      </c>
      <c r="J884" s="140" t="s">
        <v>2614</v>
      </c>
      <c r="K884" s="140">
        <v>1</v>
      </c>
      <c r="L884" s="140"/>
      <c r="M884" s="140">
        <v>1</v>
      </c>
      <c r="N884" s="139"/>
      <c r="O884" s="141"/>
      <c r="P884" s="139"/>
      <c r="Q884" s="142" t="s">
        <v>2760</v>
      </c>
      <c r="R884" s="142" t="s">
        <v>2716</v>
      </c>
      <c r="S884" s="142" t="s">
        <v>2724</v>
      </c>
      <c r="T884" s="142"/>
      <c r="U884" s="142"/>
      <c r="V884" s="143">
        <v>0.71399999999999997</v>
      </c>
      <c r="W884" s="135" t="s">
        <v>2489</v>
      </c>
      <c r="X884" s="139">
        <v>1013</v>
      </c>
    </row>
    <row r="885" spans="1:24" s="3" customFormat="1" ht="15.6" x14ac:dyDescent="0.3">
      <c r="A885" s="134" t="s">
        <v>1547</v>
      </c>
      <c r="B885" s="135" t="s">
        <v>3293</v>
      </c>
      <c r="C885" s="136" t="s">
        <v>2463</v>
      </c>
      <c r="D885" s="137" t="s">
        <v>2591</v>
      </c>
      <c r="E885" s="181" t="s">
        <v>3236</v>
      </c>
      <c r="G885" s="139"/>
      <c r="H885" s="141"/>
      <c r="I885" s="139">
        <v>1</v>
      </c>
      <c r="J885" s="140" t="s">
        <v>2604</v>
      </c>
      <c r="K885" s="140">
        <v>2</v>
      </c>
      <c r="L885" s="140" t="s">
        <v>2641</v>
      </c>
      <c r="M885" s="140">
        <v>1</v>
      </c>
      <c r="N885" s="139"/>
      <c r="O885" s="141"/>
      <c r="P885" s="139"/>
      <c r="Q885" s="142" t="s">
        <v>2774</v>
      </c>
      <c r="R885" s="142" t="s">
        <v>2717</v>
      </c>
      <c r="S885" s="142" t="s">
        <v>2728</v>
      </c>
      <c r="T885" s="142" t="s">
        <v>2723</v>
      </c>
      <c r="U885" s="142"/>
      <c r="V885" s="143">
        <v>0.57099999999999995</v>
      </c>
      <c r="W885" s="135" t="s">
        <v>2489</v>
      </c>
      <c r="X885" s="139">
        <v>1013</v>
      </c>
    </row>
    <row r="886" spans="1:24" s="3" customFormat="1" ht="15.6" x14ac:dyDescent="0.3">
      <c r="A886" s="134" t="s">
        <v>3281</v>
      </c>
      <c r="B886" s="135" t="s">
        <v>3293</v>
      </c>
      <c r="C886" s="136" t="s">
        <v>2463</v>
      </c>
      <c r="D886" s="137" t="s">
        <v>2591</v>
      </c>
      <c r="E886" s="181" t="s">
        <v>2908</v>
      </c>
      <c r="G886" s="139"/>
      <c r="H886" s="141"/>
      <c r="I886" s="139">
        <v>1</v>
      </c>
      <c r="J886" s="140" t="s">
        <v>2607</v>
      </c>
      <c r="K886" s="140">
        <v>3</v>
      </c>
      <c r="L886" s="140"/>
      <c r="M886" s="140">
        <v>1</v>
      </c>
      <c r="N886" s="139"/>
      <c r="O886" s="141"/>
      <c r="P886" s="139"/>
      <c r="Q886" s="142" t="s">
        <v>3115</v>
      </c>
      <c r="R886" s="142" t="s">
        <v>2717</v>
      </c>
      <c r="S886" s="142" t="s">
        <v>2723</v>
      </c>
      <c r="T886" s="142" t="s">
        <v>2997</v>
      </c>
      <c r="U886" s="142"/>
      <c r="V886" s="143">
        <v>0.28599999999999998</v>
      </c>
      <c r="W886" s="135" t="s">
        <v>2489</v>
      </c>
      <c r="X886" s="139">
        <v>1013</v>
      </c>
    </row>
    <row r="887" spans="1:24" s="3" customFormat="1" ht="15.6" x14ac:dyDescent="0.3">
      <c r="A887" s="134" t="s">
        <v>1536</v>
      </c>
      <c r="B887" s="135" t="s">
        <v>3293</v>
      </c>
      <c r="C887" s="136" t="s">
        <v>2463</v>
      </c>
      <c r="D887" s="137" t="s">
        <v>2591</v>
      </c>
      <c r="E887" s="181" t="s">
        <v>3236</v>
      </c>
      <c r="G887" s="139"/>
      <c r="H887" s="141"/>
      <c r="I887" s="139">
        <v>1</v>
      </c>
      <c r="J887" s="140" t="s">
        <v>2601</v>
      </c>
      <c r="K887" s="140">
        <v>4</v>
      </c>
      <c r="L887" s="140"/>
      <c r="M887" s="140">
        <v>1</v>
      </c>
      <c r="N887" s="139"/>
      <c r="O887" s="141"/>
      <c r="P887" s="139"/>
      <c r="Q887" s="142" t="s">
        <v>3104</v>
      </c>
      <c r="R887" s="142" t="s">
        <v>2727</v>
      </c>
      <c r="S887" s="142" t="s">
        <v>2727</v>
      </c>
      <c r="T887" s="142" t="s">
        <v>2724</v>
      </c>
      <c r="U887" s="142" t="s">
        <v>2727</v>
      </c>
      <c r="V887" s="143">
        <v>0.222</v>
      </c>
      <c r="W887" s="135" t="s">
        <v>2489</v>
      </c>
      <c r="X887" s="139">
        <v>1013</v>
      </c>
    </row>
    <row r="888" spans="1:24" s="3" customFormat="1" ht="15.6" x14ac:dyDescent="0.3">
      <c r="A888" s="134" t="s">
        <v>3283</v>
      </c>
      <c r="B888" s="135" t="s">
        <v>3293</v>
      </c>
      <c r="C888" s="136" t="s">
        <v>2463</v>
      </c>
      <c r="D888" s="137" t="s">
        <v>2591</v>
      </c>
      <c r="E888" s="181" t="s">
        <v>2908</v>
      </c>
      <c r="G888" s="139"/>
      <c r="H888" s="141"/>
      <c r="I888" s="139">
        <v>1</v>
      </c>
      <c r="J888" s="140" t="s">
        <v>2596</v>
      </c>
      <c r="K888" s="140">
        <v>5</v>
      </c>
      <c r="L888" s="140"/>
      <c r="M888" s="140">
        <v>1</v>
      </c>
      <c r="N888" s="139"/>
      <c r="O888" s="141"/>
      <c r="P888" s="139"/>
      <c r="Q888" s="142" t="s">
        <v>2997</v>
      </c>
      <c r="R888" s="142" t="s">
        <v>2741</v>
      </c>
      <c r="S888" s="142"/>
      <c r="T888" s="142"/>
      <c r="U888" s="142" t="s">
        <v>2717</v>
      </c>
      <c r="V888" s="143">
        <v>0</v>
      </c>
      <c r="W888" s="135" t="s">
        <v>2489</v>
      </c>
      <c r="X888" s="139">
        <v>1013</v>
      </c>
    </row>
    <row r="889" spans="1:24" s="3" customFormat="1" ht="15.6" x14ac:dyDescent="0.3">
      <c r="A889" s="134" t="s">
        <v>3294</v>
      </c>
      <c r="B889" s="135" t="s">
        <v>3293</v>
      </c>
      <c r="C889" s="136" t="s">
        <v>2463</v>
      </c>
      <c r="D889" s="137" t="s">
        <v>2591</v>
      </c>
      <c r="E889" s="181" t="s">
        <v>44</v>
      </c>
      <c r="G889" s="139"/>
      <c r="H889" s="141"/>
      <c r="I889" s="139">
        <v>1</v>
      </c>
      <c r="J889" s="140" t="s">
        <v>2609</v>
      </c>
      <c r="K889" s="140">
        <v>6</v>
      </c>
      <c r="L889" s="140"/>
      <c r="M889" s="140">
        <v>1</v>
      </c>
      <c r="N889" s="139"/>
      <c r="O889" s="141"/>
      <c r="P889" s="139"/>
      <c r="Q889" s="142" t="s">
        <v>2739</v>
      </c>
      <c r="R889" s="142"/>
      <c r="S889" s="171" t="s">
        <v>2720</v>
      </c>
      <c r="T889" s="142" t="s">
        <v>2717</v>
      </c>
      <c r="U889" s="142"/>
      <c r="V889" s="143">
        <v>0.33300000000000002</v>
      </c>
      <c r="W889" s="135" t="s">
        <v>2489</v>
      </c>
      <c r="X889" s="139">
        <v>1013</v>
      </c>
    </row>
    <row r="890" spans="1:24" s="3" customFormat="1" ht="15.6" x14ac:dyDescent="0.3">
      <c r="A890" s="134" t="s">
        <v>3295</v>
      </c>
      <c r="B890" s="135" t="s">
        <v>3293</v>
      </c>
      <c r="C890" s="136" t="s">
        <v>2463</v>
      </c>
      <c r="D890" s="137" t="s">
        <v>2591</v>
      </c>
      <c r="E890" s="181" t="s">
        <v>3192</v>
      </c>
      <c r="G890" s="139"/>
      <c r="H890" s="141"/>
      <c r="I890" s="139">
        <v>1</v>
      </c>
      <c r="J890" s="140" t="s">
        <v>2583</v>
      </c>
      <c r="K890" s="140">
        <v>7</v>
      </c>
      <c r="L890" s="140"/>
      <c r="M890" s="140">
        <v>1</v>
      </c>
      <c r="N890" s="139"/>
      <c r="O890" s="141"/>
      <c r="P890" s="139"/>
      <c r="Q890" s="142" t="s">
        <v>2716</v>
      </c>
      <c r="R890" s="142" t="s">
        <v>2723</v>
      </c>
      <c r="S890" s="142"/>
      <c r="T890" s="171" t="s">
        <v>2720</v>
      </c>
      <c r="U890" s="142"/>
      <c r="V890" s="143">
        <v>0.75</v>
      </c>
      <c r="W890" s="135" t="s">
        <v>2489</v>
      </c>
      <c r="X890" s="139">
        <v>1013</v>
      </c>
    </row>
    <row r="891" spans="1:24" s="3" customFormat="1" ht="15.6" x14ac:dyDescent="0.3">
      <c r="A891" s="134" t="s">
        <v>1589</v>
      </c>
      <c r="B891" s="135" t="s">
        <v>3293</v>
      </c>
      <c r="C891" s="136" t="s">
        <v>2463</v>
      </c>
      <c r="D891" s="137" t="s">
        <v>2591</v>
      </c>
      <c r="E891" s="181" t="s">
        <v>3192</v>
      </c>
      <c r="G891" s="139"/>
      <c r="H891" s="141"/>
      <c r="I891" s="139">
        <v>1</v>
      </c>
      <c r="J891" s="140" t="s">
        <v>2599</v>
      </c>
      <c r="K891" s="140">
        <v>8</v>
      </c>
      <c r="L891" s="140"/>
      <c r="M891" s="140">
        <v>1</v>
      </c>
      <c r="N891" s="139"/>
      <c r="O891" s="141"/>
      <c r="P891" s="139"/>
      <c r="Q891" s="142" t="s">
        <v>2715</v>
      </c>
      <c r="R891" s="142"/>
      <c r="S891" s="142" t="s">
        <v>2724</v>
      </c>
      <c r="T891" s="171" t="s">
        <v>2720</v>
      </c>
      <c r="U891" s="142"/>
      <c r="V891" s="143">
        <v>0.6</v>
      </c>
      <c r="W891" s="135" t="s">
        <v>2489</v>
      </c>
      <c r="X891" s="139">
        <v>1013</v>
      </c>
    </row>
    <row r="892" spans="1:24" s="3" customFormat="1" ht="15.6" x14ac:dyDescent="0.3">
      <c r="A892" s="134" t="s">
        <v>3284</v>
      </c>
      <c r="B892" s="135" t="s">
        <v>3293</v>
      </c>
      <c r="C892" s="136" t="s">
        <v>2463</v>
      </c>
      <c r="D892" s="137" t="s">
        <v>2591</v>
      </c>
      <c r="E892" s="188" t="s">
        <v>2809</v>
      </c>
      <c r="G892" s="183"/>
      <c r="H892" s="141"/>
      <c r="I892" s="139">
        <v>1</v>
      </c>
      <c r="J892" s="140" t="s">
        <v>2611</v>
      </c>
      <c r="K892" s="140">
        <v>9</v>
      </c>
      <c r="L892" s="140" t="s">
        <v>2647</v>
      </c>
      <c r="M892" s="140">
        <v>1</v>
      </c>
      <c r="N892" s="139"/>
      <c r="O892" s="141"/>
      <c r="P892" s="139"/>
      <c r="Q892" s="142" t="s">
        <v>2728</v>
      </c>
      <c r="R892" s="171" t="s">
        <v>2720</v>
      </c>
      <c r="S892" s="171" t="s">
        <v>2712</v>
      </c>
      <c r="T892" s="142" t="s">
        <v>2717</v>
      </c>
      <c r="U892" s="142"/>
      <c r="V892" s="143">
        <v>0.5</v>
      </c>
      <c r="W892" s="135" t="s">
        <v>2489</v>
      </c>
      <c r="X892" s="139">
        <v>1013</v>
      </c>
    </row>
    <row r="893" spans="1:24" s="3" customFormat="1" ht="15.6" x14ac:dyDescent="0.3">
      <c r="A893" s="134" t="s">
        <v>3278</v>
      </c>
      <c r="B893" s="135" t="s">
        <v>3293</v>
      </c>
      <c r="C893" s="136" t="s">
        <v>2463</v>
      </c>
      <c r="D893" s="137" t="s">
        <v>2591</v>
      </c>
      <c r="E893" s="188" t="s">
        <v>44</v>
      </c>
      <c r="G893" s="183"/>
      <c r="H893" s="141"/>
      <c r="I893" s="139">
        <v>1</v>
      </c>
      <c r="J893" s="140"/>
      <c r="K893" s="140" t="s">
        <v>2905</v>
      </c>
      <c r="L893" s="140"/>
      <c r="M893" s="140">
        <v>1</v>
      </c>
      <c r="N893" s="139"/>
      <c r="O893" s="141"/>
      <c r="P893" s="139"/>
      <c r="Q893" s="142" t="s">
        <v>2733</v>
      </c>
      <c r="R893" s="142"/>
      <c r="S893" s="142"/>
      <c r="T893" s="142" t="s">
        <v>2712</v>
      </c>
      <c r="U893" s="142" t="s">
        <v>2741</v>
      </c>
      <c r="V893" s="143">
        <v>0.25</v>
      </c>
      <c r="W893" s="135" t="s">
        <v>2489</v>
      </c>
      <c r="X893" s="139">
        <v>1013</v>
      </c>
    </row>
    <row r="894" spans="1:24" s="3" customFormat="1" ht="15.6" x14ac:dyDescent="0.3">
      <c r="A894" s="134" t="s">
        <v>1562</v>
      </c>
      <c r="B894" s="135" t="s">
        <v>3293</v>
      </c>
      <c r="C894" s="136" t="s">
        <v>2463</v>
      </c>
      <c r="D894" s="137" t="s">
        <v>2591</v>
      </c>
      <c r="E894" s="188" t="s">
        <v>3236</v>
      </c>
      <c r="G894" s="183"/>
      <c r="H894" s="141"/>
      <c r="I894" s="139">
        <v>1</v>
      </c>
      <c r="J894" s="140"/>
      <c r="K894" s="140" t="s">
        <v>2905</v>
      </c>
      <c r="L894" s="140"/>
      <c r="M894" s="140">
        <v>1</v>
      </c>
      <c r="N894" s="139"/>
      <c r="O894" s="141"/>
      <c r="P894" s="139"/>
      <c r="Q894" s="142" t="s">
        <v>3115</v>
      </c>
      <c r="R894" s="142" t="s">
        <v>2728</v>
      </c>
      <c r="S894" s="142"/>
      <c r="T894" s="142"/>
      <c r="U894" s="142" t="s">
        <v>2741</v>
      </c>
      <c r="V894" s="143">
        <v>0.28599999999999998</v>
      </c>
      <c r="W894" s="135" t="s">
        <v>2489</v>
      </c>
      <c r="X894" s="139">
        <v>1013</v>
      </c>
    </row>
    <row r="895" spans="1:24" s="3" customFormat="1" ht="15.6" x14ac:dyDescent="0.3">
      <c r="A895" s="134" t="s">
        <v>3296</v>
      </c>
      <c r="B895" s="135" t="s">
        <v>3293</v>
      </c>
      <c r="C895" s="136" t="s">
        <v>2463</v>
      </c>
      <c r="D895" s="137" t="s">
        <v>2591</v>
      </c>
      <c r="E895" s="181" t="s">
        <v>3192</v>
      </c>
      <c r="G895" s="139"/>
      <c r="H895" s="141"/>
      <c r="I895" s="139">
        <v>1</v>
      </c>
      <c r="J895" s="140"/>
      <c r="K895" s="140" t="s">
        <v>2905</v>
      </c>
      <c r="L895" s="140"/>
      <c r="M895" s="140">
        <v>1</v>
      </c>
      <c r="N895" s="139"/>
      <c r="O895" s="141"/>
      <c r="P895" s="139">
        <v>1</v>
      </c>
      <c r="Q895" s="142" t="s">
        <v>2710</v>
      </c>
      <c r="R895" s="142" t="s">
        <v>2757</v>
      </c>
      <c r="S895" s="142"/>
      <c r="T895" s="142" t="s">
        <v>2712</v>
      </c>
      <c r="U895" s="142"/>
      <c r="V895" s="143">
        <v>1</v>
      </c>
      <c r="W895" s="135" t="s">
        <v>2489</v>
      </c>
      <c r="X895" s="139">
        <v>1013</v>
      </c>
    </row>
    <row r="896" spans="1:24" s="3" customFormat="1" ht="15.6" x14ac:dyDescent="0.3">
      <c r="A896" s="144" t="s">
        <v>3297</v>
      </c>
      <c r="B896" s="145" t="s">
        <v>3293</v>
      </c>
      <c r="C896" s="146" t="s">
        <v>2463</v>
      </c>
      <c r="D896" s="147" t="s">
        <v>2619</v>
      </c>
      <c r="E896" s="184" t="s">
        <v>3276</v>
      </c>
      <c r="G896" s="149">
        <v>1</v>
      </c>
      <c r="H896" s="150"/>
      <c r="I896" s="149"/>
      <c r="J896" s="151" t="s">
        <v>2607</v>
      </c>
      <c r="K896" s="151">
        <v>1</v>
      </c>
      <c r="L896" s="151" t="s">
        <v>2647</v>
      </c>
      <c r="M896" s="151">
        <v>1</v>
      </c>
      <c r="N896" s="149"/>
      <c r="O896" s="150"/>
      <c r="P896" s="149">
        <v>2</v>
      </c>
      <c r="Q896" s="152" t="s">
        <v>2760</v>
      </c>
      <c r="R896" s="152" t="s">
        <v>2909</v>
      </c>
      <c r="S896" s="152" t="s">
        <v>2712</v>
      </c>
      <c r="T896" s="152"/>
      <c r="U896" s="152"/>
      <c r="V896" s="153">
        <v>0.71399999999999997</v>
      </c>
      <c r="W896" s="145" t="s">
        <v>3298</v>
      </c>
      <c r="X896" s="149">
        <v>1013</v>
      </c>
    </row>
    <row r="897" spans="1:24" s="3" customFormat="1" ht="15.6" x14ac:dyDescent="0.3">
      <c r="A897" s="144" t="s">
        <v>3286</v>
      </c>
      <c r="B897" s="145" t="s">
        <v>3293</v>
      </c>
      <c r="C897" s="146" t="s">
        <v>2463</v>
      </c>
      <c r="D897" s="147" t="s">
        <v>2619</v>
      </c>
      <c r="E897" s="185" t="s">
        <v>2595</v>
      </c>
      <c r="G897" s="186">
        <v>1</v>
      </c>
      <c r="H897" s="187"/>
      <c r="I897" s="149"/>
      <c r="J897" s="151" t="s">
        <v>2611</v>
      </c>
      <c r="K897" s="151">
        <v>2</v>
      </c>
      <c r="L897" s="151"/>
      <c r="M897" s="151">
        <v>1</v>
      </c>
      <c r="N897" s="149"/>
      <c r="O897" s="150"/>
      <c r="P897" s="149">
        <v>1</v>
      </c>
      <c r="Q897" s="152" t="s">
        <v>2787</v>
      </c>
      <c r="R897" s="152" t="s">
        <v>2720</v>
      </c>
      <c r="S897" s="152" t="s">
        <v>3299</v>
      </c>
      <c r="T897" s="152" t="s">
        <v>2712</v>
      </c>
      <c r="U897" s="152"/>
      <c r="V897" s="153">
        <v>0.85699999999999998</v>
      </c>
      <c r="W897" s="145" t="s">
        <v>3298</v>
      </c>
      <c r="X897" s="149">
        <v>1013</v>
      </c>
    </row>
    <row r="898" spans="1:24" s="3" customFormat="1" ht="15.6" x14ac:dyDescent="0.3">
      <c r="A898" s="144" t="s">
        <v>3288</v>
      </c>
      <c r="B898" s="145" t="s">
        <v>3293</v>
      </c>
      <c r="C898" s="146" t="s">
        <v>2463</v>
      </c>
      <c r="D898" s="147" t="s">
        <v>2619</v>
      </c>
      <c r="E898" s="185" t="s">
        <v>66</v>
      </c>
      <c r="G898" s="186">
        <v>1</v>
      </c>
      <c r="H898" s="187"/>
      <c r="I898" s="186"/>
      <c r="J898" s="151" t="s">
        <v>2609</v>
      </c>
      <c r="K898" s="151">
        <v>3</v>
      </c>
      <c r="L898" s="151" t="s">
        <v>2781</v>
      </c>
      <c r="M898" s="151">
        <v>1</v>
      </c>
      <c r="N898" s="149"/>
      <c r="O898" s="150"/>
      <c r="P898" s="149"/>
      <c r="Q898" s="152" t="s">
        <v>2774</v>
      </c>
      <c r="R898" s="152" t="s">
        <v>2712</v>
      </c>
      <c r="S898" s="152" t="s">
        <v>2723</v>
      </c>
      <c r="T898" s="152" t="s">
        <v>2739</v>
      </c>
      <c r="U898" s="152" t="s">
        <v>2717</v>
      </c>
      <c r="V898" s="153">
        <v>0.57099999999999995</v>
      </c>
      <c r="W898" s="145" t="s">
        <v>3298</v>
      </c>
      <c r="X898" s="149">
        <v>1013</v>
      </c>
    </row>
    <row r="899" spans="1:24" s="3" customFormat="1" ht="15.6" x14ac:dyDescent="0.3">
      <c r="A899" s="144" t="s">
        <v>1507</v>
      </c>
      <c r="B899" s="145" t="s">
        <v>3293</v>
      </c>
      <c r="C899" s="146" t="s">
        <v>2463</v>
      </c>
      <c r="D899" s="147" t="s">
        <v>2619</v>
      </c>
      <c r="E899" s="184" t="s">
        <v>66</v>
      </c>
      <c r="G899" s="149">
        <v>1</v>
      </c>
      <c r="H899" s="150"/>
      <c r="I899" s="149"/>
      <c r="J899" s="151" t="s">
        <v>2614</v>
      </c>
      <c r="K899" s="151">
        <v>4</v>
      </c>
      <c r="L899" s="151" t="s">
        <v>2641</v>
      </c>
      <c r="M899" s="151">
        <v>1</v>
      </c>
      <c r="N899" s="149"/>
      <c r="O899" s="150">
        <v>2</v>
      </c>
      <c r="P899" s="149"/>
      <c r="Q899" s="152" t="s">
        <v>2750</v>
      </c>
      <c r="R899" s="152"/>
      <c r="S899" s="152"/>
      <c r="T899" s="152" t="s">
        <v>2724</v>
      </c>
      <c r="U899" s="152" t="s">
        <v>2723</v>
      </c>
      <c r="V899" s="153">
        <v>0.8</v>
      </c>
      <c r="W899" s="145" t="s">
        <v>3298</v>
      </c>
      <c r="X899" s="149">
        <v>1013</v>
      </c>
    </row>
    <row r="900" spans="1:24" s="3" customFormat="1" ht="15.6" x14ac:dyDescent="0.3">
      <c r="A900" s="144" t="s">
        <v>1553</v>
      </c>
      <c r="B900" s="145" t="s">
        <v>3293</v>
      </c>
      <c r="C900" s="146" t="s">
        <v>2463</v>
      </c>
      <c r="D900" s="147" t="s">
        <v>2619</v>
      </c>
      <c r="E900" s="184" t="s">
        <v>68</v>
      </c>
      <c r="G900" s="149">
        <v>1</v>
      </c>
      <c r="H900" s="150"/>
      <c r="I900" s="149"/>
      <c r="J900" s="151" t="s">
        <v>2599</v>
      </c>
      <c r="K900" s="151">
        <v>5</v>
      </c>
      <c r="L900" s="151"/>
      <c r="M900" s="151">
        <v>1</v>
      </c>
      <c r="N900" s="149"/>
      <c r="O900" s="150"/>
      <c r="P900" s="149"/>
      <c r="Q900" s="152" t="s">
        <v>3120</v>
      </c>
      <c r="R900" s="152" t="s">
        <v>2712</v>
      </c>
      <c r="S900" s="152"/>
      <c r="T900" s="152" t="s">
        <v>2724</v>
      </c>
      <c r="U900" s="152" t="s">
        <v>2997</v>
      </c>
      <c r="V900" s="153">
        <v>0.375</v>
      </c>
      <c r="W900" s="145" t="s">
        <v>3298</v>
      </c>
      <c r="X900" s="149">
        <v>1013</v>
      </c>
    </row>
    <row r="901" spans="1:24" s="3" customFormat="1" ht="15.6" x14ac:dyDescent="0.3">
      <c r="A901" s="144" t="s">
        <v>1513</v>
      </c>
      <c r="B901" s="145" t="s">
        <v>3293</v>
      </c>
      <c r="C901" s="146" t="s">
        <v>2463</v>
      </c>
      <c r="D901" s="147" t="s">
        <v>2619</v>
      </c>
      <c r="E901" s="184" t="s">
        <v>2657</v>
      </c>
      <c r="G901" s="149">
        <v>1</v>
      </c>
      <c r="H901" s="150"/>
      <c r="I901" s="149"/>
      <c r="J901" s="151" t="s">
        <v>2596</v>
      </c>
      <c r="K901" s="151">
        <v>6</v>
      </c>
      <c r="L901" s="151"/>
      <c r="M901" s="151">
        <v>1</v>
      </c>
      <c r="N901" s="149"/>
      <c r="O901" s="150"/>
      <c r="P901" s="149"/>
      <c r="Q901" s="152" t="s">
        <v>2782</v>
      </c>
      <c r="R901" s="152" t="s">
        <v>2720</v>
      </c>
      <c r="S901" s="152" t="s">
        <v>2723</v>
      </c>
      <c r="T901" s="152" t="s">
        <v>2717</v>
      </c>
      <c r="U901" s="152" t="s">
        <v>2717</v>
      </c>
      <c r="V901" s="153">
        <v>0.5</v>
      </c>
      <c r="W901" s="145" t="s">
        <v>3298</v>
      </c>
      <c r="X901" s="149">
        <v>1013</v>
      </c>
    </row>
    <row r="902" spans="1:24" s="3" customFormat="1" ht="15.6" x14ac:dyDescent="0.3">
      <c r="A902" s="144" t="s">
        <v>1510</v>
      </c>
      <c r="B902" s="145" t="s">
        <v>3293</v>
      </c>
      <c r="C902" s="146" t="s">
        <v>2463</v>
      </c>
      <c r="D902" s="147" t="s">
        <v>2619</v>
      </c>
      <c r="E902" s="184" t="s">
        <v>68</v>
      </c>
      <c r="G902" s="149">
        <v>1</v>
      </c>
      <c r="H902" s="150"/>
      <c r="I902" s="149"/>
      <c r="J902" s="151" t="s">
        <v>2583</v>
      </c>
      <c r="K902" s="151">
        <v>7</v>
      </c>
      <c r="L902" s="151"/>
      <c r="M902" s="151">
        <v>1</v>
      </c>
      <c r="N902" s="149"/>
      <c r="O902" s="150"/>
      <c r="P902" s="149">
        <v>1</v>
      </c>
      <c r="Q902" s="152" t="s">
        <v>2764</v>
      </c>
      <c r="R902" s="152" t="s">
        <v>2717</v>
      </c>
      <c r="S902" s="152" t="s">
        <v>2720</v>
      </c>
      <c r="T902" s="152" t="s">
        <v>2720</v>
      </c>
      <c r="U902" s="152"/>
      <c r="V902" s="153">
        <v>0.4</v>
      </c>
      <c r="W902" s="145" t="s">
        <v>3298</v>
      </c>
      <c r="X902" s="149">
        <v>1013</v>
      </c>
    </row>
    <row r="903" spans="1:24" s="3" customFormat="1" ht="15.6" x14ac:dyDescent="0.3">
      <c r="A903" s="144" t="s">
        <v>1582</v>
      </c>
      <c r="B903" s="145" t="s">
        <v>3293</v>
      </c>
      <c r="C903" s="146" t="s">
        <v>2463</v>
      </c>
      <c r="D903" s="147" t="s">
        <v>2619</v>
      </c>
      <c r="E903" s="184" t="s">
        <v>2657</v>
      </c>
      <c r="G903" s="149">
        <v>1</v>
      </c>
      <c r="H903" s="150"/>
      <c r="I903" s="149"/>
      <c r="J903" s="151" t="s">
        <v>2604</v>
      </c>
      <c r="K903" s="151">
        <v>8</v>
      </c>
      <c r="L903" s="151"/>
      <c r="M903" s="151">
        <v>1</v>
      </c>
      <c r="N903" s="149"/>
      <c r="O903" s="150"/>
      <c r="P903" s="149"/>
      <c r="Q903" s="152" t="s">
        <v>2733</v>
      </c>
      <c r="R903" s="152" t="s">
        <v>2720</v>
      </c>
      <c r="S903" s="152" t="s">
        <v>2717</v>
      </c>
      <c r="T903" s="152" t="s">
        <v>2717</v>
      </c>
      <c r="U903" s="152"/>
      <c r="V903" s="153">
        <v>0.25</v>
      </c>
      <c r="W903" s="145" t="s">
        <v>3298</v>
      </c>
      <c r="X903" s="149">
        <v>1013</v>
      </c>
    </row>
    <row r="904" spans="1:24" s="3" customFormat="1" ht="15.6" x14ac:dyDescent="0.3">
      <c r="A904" s="144" t="s">
        <v>3300</v>
      </c>
      <c r="B904" s="145" t="s">
        <v>3293</v>
      </c>
      <c r="C904" s="146" t="s">
        <v>2463</v>
      </c>
      <c r="D904" s="147" t="s">
        <v>2619</v>
      </c>
      <c r="E904" s="185" t="s">
        <v>2865</v>
      </c>
      <c r="G904" s="186">
        <v>1</v>
      </c>
      <c r="H904" s="150"/>
      <c r="I904" s="149"/>
      <c r="J904" s="151" t="s">
        <v>2601</v>
      </c>
      <c r="K904" s="151">
        <v>9</v>
      </c>
      <c r="L904" s="151"/>
      <c r="M904" s="151">
        <v>1</v>
      </c>
      <c r="N904" s="149"/>
      <c r="O904" s="150"/>
      <c r="P904" s="149"/>
      <c r="Q904" s="152" t="s">
        <v>2715</v>
      </c>
      <c r="R904" s="152" t="s">
        <v>2720</v>
      </c>
      <c r="S904" s="152" t="s">
        <v>2720</v>
      </c>
      <c r="T904" s="152" t="s">
        <v>2712</v>
      </c>
      <c r="U904" s="152"/>
      <c r="V904" s="153">
        <v>0.6</v>
      </c>
      <c r="W904" s="145" t="s">
        <v>3298</v>
      </c>
      <c r="X904" s="149">
        <v>1013</v>
      </c>
    </row>
    <row r="905" spans="1:24" s="3" customFormat="1" ht="15.6" x14ac:dyDescent="0.3">
      <c r="A905" s="144" t="s">
        <v>1512</v>
      </c>
      <c r="B905" s="145" t="s">
        <v>3293</v>
      </c>
      <c r="C905" s="146" t="s">
        <v>2463</v>
      </c>
      <c r="D905" s="147" t="s">
        <v>2619</v>
      </c>
      <c r="E905" s="184" t="s">
        <v>68</v>
      </c>
      <c r="G905" s="149">
        <v>1</v>
      </c>
      <c r="H905" s="150"/>
      <c r="I905" s="149"/>
      <c r="J905" s="151"/>
      <c r="K905" s="151" t="s">
        <v>2905</v>
      </c>
      <c r="L905" s="151"/>
      <c r="M905" s="151">
        <v>1</v>
      </c>
      <c r="N905" s="149"/>
      <c r="O905" s="150"/>
      <c r="P905" s="149"/>
      <c r="Q905" s="152" t="s">
        <v>2785</v>
      </c>
      <c r="R905" s="152"/>
      <c r="S905" s="152"/>
      <c r="T905" s="152" t="s">
        <v>2757</v>
      </c>
      <c r="U905" s="152" t="s">
        <v>2997</v>
      </c>
      <c r="V905" s="153">
        <v>0.5</v>
      </c>
      <c r="W905" s="145" t="s">
        <v>3298</v>
      </c>
      <c r="X905" s="149">
        <v>1013</v>
      </c>
    </row>
    <row r="906" spans="1:24" s="3" customFormat="1" ht="15.6" x14ac:dyDescent="0.3">
      <c r="A906" s="144" t="s">
        <v>1451</v>
      </c>
      <c r="B906" s="145" t="s">
        <v>3293</v>
      </c>
      <c r="C906" s="146" t="s">
        <v>2463</v>
      </c>
      <c r="D906" s="147" t="s">
        <v>2619</v>
      </c>
      <c r="E906" s="184" t="s">
        <v>2657</v>
      </c>
      <c r="G906" s="149">
        <v>1</v>
      </c>
      <c r="H906" s="150"/>
      <c r="I906" s="149"/>
      <c r="J906" s="151"/>
      <c r="K906" s="151" t="s">
        <v>2905</v>
      </c>
      <c r="L906" s="151"/>
      <c r="M906" s="151">
        <v>1</v>
      </c>
      <c r="N906" s="149"/>
      <c r="O906" s="150"/>
      <c r="P906" s="149"/>
      <c r="Q906" s="152" t="s">
        <v>2720</v>
      </c>
      <c r="R906" s="152"/>
      <c r="S906" s="152" t="s">
        <v>2712</v>
      </c>
      <c r="T906" s="152"/>
      <c r="U906" s="152" t="s">
        <v>2717</v>
      </c>
      <c r="V906" s="153">
        <v>0.5</v>
      </c>
      <c r="W906" s="145" t="s">
        <v>3298</v>
      </c>
      <c r="X906" s="149">
        <v>1013</v>
      </c>
    </row>
    <row r="907" spans="1:24" s="3" customFormat="1" ht="15.6" x14ac:dyDescent="0.3">
      <c r="A907" s="144" t="s">
        <v>3301</v>
      </c>
      <c r="B907" s="145" t="s">
        <v>3293</v>
      </c>
      <c r="C907" s="146" t="s">
        <v>2463</v>
      </c>
      <c r="D907" s="147" t="s">
        <v>2619</v>
      </c>
      <c r="E907" s="184" t="s">
        <v>3276</v>
      </c>
      <c r="G907" s="149">
        <v>1</v>
      </c>
      <c r="H907" s="150"/>
      <c r="I907" s="149"/>
      <c r="J907" s="151"/>
      <c r="K907" s="151" t="s">
        <v>2905</v>
      </c>
      <c r="L907" s="151"/>
      <c r="M907" s="151">
        <v>1</v>
      </c>
      <c r="N907" s="149"/>
      <c r="O907" s="150">
        <v>1</v>
      </c>
      <c r="P907" s="149"/>
      <c r="Q907" s="152" t="s">
        <v>2764</v>
      </c>
      <c r="R907" s="152" t="s">
        <v>2720</v>
      </c>
      <c r="S907" s="152"/>
      <c r="T907" s="152" t="s">
        <v>2717</v>
      </c>
      <c r="U907" s="152" t="s">
        <v>2720</v>
      </c>
      <c r="V907" s="153">
        <v>0.4</v>
      </c>
      <c r="W907" s="145" t="s">
        <v>3298</v>
      </c>
      <c r="X907" s="149">
        <v>1013</v>
      </c>
    </row>
    <row r="908" spans="1:24" s="3" customFormat="1" ht="15.6" x14ac:dyDescent="0.3">
      <c r="A908" s="134" t="s">
        <v>1586</v>
      </c>
      <c r="B908" s="135" t="s">
        <v>3302</v>
      </c>
      <c r="C908" s="136" t="s">
        <v>2473</v>
      </c>
      <c r="D908" s="137" t="s">
        <v>2591</v>
      </c>
      <c r="E908" s="181" t="s">
        <v>3192</v>
      </c>
      <c r="G908" s="139"/>
      <c r="H908" s="141"/>
      <c r="I908" s="139">
        <v>1</v>
      </c>
      <c r="J908" s="140" t="s">
        <v>2611</v>
      </c>
      <c r="K908" s="140">
        <v>1</v>
      </c>
      <c r="L908" s="140"/>
      <c r="M908" s="140">
        <v>1</v>
      </c>
      <c r="N908" s="195"/>
      <c r="O908" s="195"/>
      <c r="P908" s="195"/>
      <c r="Q908" s="171" t="s">
        <v>2948</v>
      </c>
      <c r="R908" s="171" t="s">
        <v>2739</v>
      </c>
      <c r="S908" s="171" t="s">
        <v>2741</v>
      </c>
      <c r="T908" s="171" t="s">
        <v>2717</v>
      </c>
      <c r="U908" s="171"/>
      <c r="V908" s="143">
        <v>0.14299999999999999</v>
      </c>
      <c r="W908" s="135" t="s">
        <v>2489</v>
      </c>
      <c r="X908" s="139">
        <v>1682</v>
      </c>
    </row>
    <row r="909" spans="1:24" s="3" customFormat="1" ht="15.6" x14ac:dyDescent="0.3">
      <c r="A909" s="134" t="s">
        <v>3303</v>
      </c>
      <c r="B909" s="135" t="s">
        <v>3302</v>
      </c>
      <c r="C909" s="136" t="s">
        <v>2473</v>
      </c>
      <c r="D909" s="137" t="s">
        <v>2591</v>
      </c>
      <c r="E909" s="181" t="s">
        <v>2908</v>
      </c>
      <c r="G909" s="139"/>
      <c r="H909" s="141"/>
      <c r="I909" s="139">
        <v>1</v>
      </c>
      <c r="J909" s="140" t="s">
        <v>2614</v>
      </c>
      <c r="K909" s="140">
        <v>2</v>
      </c>
      <c r="L909" s="140"/>
      <c r="M909" s="140">
        <v>1</v>
      </c>
      <c r="N909" s="195"/>
      <c r="O909" s="195"/>
      <c r="P909" s="195">
        <v>1</v>
      </c>
      <c r="Q909" s="171" t="s">
        <v>2933</v>
      </c>
      <c r="R909" s="171" t="s">
        <v>2727</v>
      </c>
      <c r="S909" s="171" t="s">
        <v>2739</v>
      </c>
      <c r="T909" s="171"/>
      <c r="U909" s="171"/>
      <c r="V909" s="143">
        <v>0.2</v>
      </c>
      <c r="W909" s="135" t="s">
        <v>2489</v>
      </c>
      <c r="X909" s="139">
        <v>1682</v>
      </c>
    </row>
    <row r="910" spans="1:24" s="3" customFormat="1" ht="15.6" x14ac:dyDescent="0.3">
      <c r="A910" s="134" t="s">
        <v>3304</v>
      </c>
      <c r="B910" s="135" t="s">
        <v>3302</v>
      </c>
      <c r="C910" s="136" t="s">
        <v>2473</v>
      </c>
      <c r="D910" s="137" t="s">
        <v>2591</v>
      </c>
      <c r="E910" s="181" t="s">
        <v>2908</v>
      </c>
      <c r="G910" s="139"/>
      <c r="H910" s="141"/>
      <c r="I910" s="139">
        <v>1</v>
      </c>
      <c r="J910" s="140" t="s">
        <v>2607</v>
      </c>
      <c r="K910" s="140">
        <v>3</v>
      </c>
      <c r="L910" s="140"/>
      <c r="M910" s="140">
        <v>1</v>
      </c>
      <c r="N910" s="195"/>
      <c r="O910" s="195"/>
      <c r="P910" s="195">
        <v>1</v>
      </c>
      <c r="Q910" s="171" t="s">
        <v>3120</v>
      </c>
      <c r="R910" s="171" t="s">
        <v>2728</v>
      </c>
      <c r="S910" s="171" t="s">
        <v>2733</v>
      </c>
      <c r="T910" s="171"/>
      <c r="U910" s="171"/>
      <c r="V910" s="143">
        <v>0.375</v>
      </c>
      <c r="W910" s="135" t="s">
        <v>2489</v>
      </c>
      <c r="X910" s="139">
        <v>1682</v>
      </c>
    </row>
    <row r="911" spans="1:24" s="3" customFormat="1" ht="15.6" x14ac:dyDescent="0.3">
      <c r="A911" s="134" t="s">
        <v>1584</v>
      </c>
      <c r="B911" s="135" t="s">
        <v>3302</v>
      </c>
      <c r="C911" s="136" t="s">
        <v>2473</v>
      </c>
      <c r="D911" s="137" t="s">
        <v>2591</v>
      </c>
      <c r="E911" s="181" t="s">
        <v>3192</v>
      </c>
      <c r="G911" s="139"/>
      <c r="H911" s="141"/>
      <c r="I911" s="139">
        <v>1</v>
      </c>
      <c r="J911" s="140" t="s">
        <v>2604</v>
      </c>
      <c r="K911" s="140">
        <v>4</v>
      </c>
      <c r="L911" s="140" t="s">
        <v>2647</v>
      </c>
      <c r="M911" s="140">
        <v>1</v>
      </c>
      <c r="N911" s="195"/>
      <c r="O911" s="195">
        <v>1</v>
      </c>
      <c r="P911" s="195">
        <v>1</v>
      </c>
      <c r="Q911" s="171" t="s">
        <v>2812</v>
      </c>
      <c r="R911" s="171" t="s">
        <v>2727</v>
      </c>
      <c r="S911" s="171"/>
      <c r="T911" s="171" t="s">
        <v>2728</v>
      </c>
      <c r="U911" s="171" t="s">
        <v>2712</v>
      </c>
      <c r="V911" s="143">
        <v>0.42899999999999999</v>
      </c>
      <c r="W911" s="135" t="s">
        <v>2489</v>
      </c>
      <c r="X911" s="139">
        <v>1682</v>
      </c>
    </row>
    <row r="912" spans="1:24" s="3" customFormat="1" ht="15.6" x14ac:dyDescent="0.3">
      <c r="A912" s="134" t="s">
        <v>1645</v>
      </c>
      <c r="B912" s="135" t="s">
        <v>3302</v>
      </c>
      <c r="C912" s="136" t="s">
        <v>2473</v>
      </c>
      <c r="D912" s="137" t="s">
        <v>2591</v>
      </c>
      <c r="E912" s="181" t="s">
        <v>2908</v>
      </c>
      <c r="G912" s="139"/>
      <c r="H912" s="141"/>
      <c r="I912" s="139">
        <v>1</v>
      </c>
      <c r="J912" s="140" t="s">
        <v>2583</v>
      </c>
      <c r="K912" s="140">
        <v>5</v>
      </c>
      <c r="L912" s="140"/>
      <c r="M912" s="140">
        <v>1</v>
      </c>
      <c r="N912" s="195"/>
      <c r="O912" s="195">
        <v>2</v>
      </c>
      <c r="P912" s="195"/>
      <c r="Q912" s="171" t="s">
        <v>3120</v>
      </c>
      <c r="R912" s="171" t="s">
        <v>2717</v>
      </c>
      <c r="S912" s="171" t="s">
        <v>2717</v>
      </c>
      <c r="T912" s="171" t="s">
        <v>2739</v>
      </c>
      <c r="U912" s="171" t="s">
        <v>2724</v>
      </c>
      <c r="V912" s="143">
        <v>0.375</v>
      </c>
      <c r="W912" s="135" t="s">
        <v>2489</v>
      </c>
      <c r="X912" s="139">
        <v>1682</v>
      </c>
    </row>
    <row r="913" spans="1:24" s="3" customFormat="1" ht="15.6" x14ac:dyDescent="0.3">
      <c r="A913" s="134" t="s">
        <v>1538</v>
      </c>
      <c r="B913" s="135" t="s">
        <v>3302</v>
      </c>
      <c r="C913" s="136" t="s">
        <v>2473</v>
      </c>
      <c r="D913" s="137" t="s">
        <v>2591</v>
      </c>
      <c r="E913" s="188" t="s">
        <v>3236</v>
      </c>
      <c r="G913" s="183"/>
      <c r="H913" s="141"/>
      <c r="I913" s="139">
        <v>1</v>
      </c>
      <c r="J913" s="140" t="s">
        <v>2599</v>
      </c>
      <c r="K913" s="140">
        <v>6</v>
      </c>
      <c r="L913" s="140"/>
      <c r="M913" s="140">
        <v>1</v>
      </c>
      <c r="N913" s="195"/>
      <c r="O913" s="195">
        <v>1</v>
      </c>
      <c r="P913" s="195"/>
      <c r="Q913" s="171" t="s">
        <v>2933</v>
      </c>
      <c r="R913" s="171" t="s">
        <v>2727</v>
      </c>
      <c r="S913" s="171" t="s">
        <v>2717</v>
      </c>
      <c r="T913" s="171"/>
      <c r="U913" s="171" t="s">
        <v>2720</v>
      </c>
      <c r="V913" s="143">
        <v>0.2</v>
      </c>
      <c r="W913" s="135" t="s">
        <v>2489</v>
      </c>
      <c r="X913" s="139">
        <v>1682</v>
      </c>
    </row>
    <row r="914" spans="1:24" s="3" customFormat="1" ht="15.6" x14ac:dyDescent="0.3">
      <c r="A914" s="134" t="s">
        <v>3305</v>
      </c>
      <c r="B914" s="135" t="s">
        <v>3302</v>
      </c>
      <c r="C914" s="136" t="s">
        <v>2473</v>
      </c>
      <c r="D914" s="137" t="s">
        <v>2591</v>
      </c>
      <c r="E914" s="188" t="s">
        <v>80</v>
      </c>
      <c r="G914" s="183"/>
      <c r="H914" s="141"/>
      <c r="I914" s="139">
        <v>1</v>
      </c>
      <c r="J914" s="140" t="s">
        <v>2609</v>
      </c>
      <c r="K914" s="140">
        <v>7</v>
      </c>
      <c r="L914" s="140" t="s">
        <v>2641</v>
      </c>
      <c r="M914" s="140">
        <v>1</v>
      </c>
      <c r="N914" s="195"/>
      <c r="O914" s="195"/>
      <c r="P914" s="195">
        <v>1</v>
      </c>
      <c r="Q914" s="171" t="s">
        <v>2769</v>
      </c>
      <c r="R914" s="171" t="s">
        <v>2909</v>
      </c>
      <c r="S914" s="171" t="s">
        <v>2720</v>
      </c>
      <c r="T914" s="171" t="s">
        <v>2712</v>
      </c>
      <c r="U914" s="171"/>
      <c r="V914" s="143">
        <v>0.66700000000000004</v>
      </c>
      <c r="W914" s="135" t="s">
        <v>2489</v>
      </c>
      <c r="X914" s="139">
        <v>1682</v>
      </c>
    </row>
    <row r="915" spans="1:24" s="3" customFormat="1" ht="15.6" x14ac:dyDescent="0.3">
      <c r="A915" s="134" t="s">
        <v>1623</v>
      </c>
      <c r="B915" s="135" t="s">
        <v>3302</v>
      </c>
      <c r="C915" s="136" t="s">
        <v>2473</v>
      </c>
      <c r="D915" s="137" t="s">
        <v>2591</v>
      </c>
      <c r="E915" s="181" t="s">
        <v>3236</v>
      </c>
      <c r="G915" s="139"/>
      <c r="H915" s="141"/>
      <c r="I915" s="139">
        <v>1</v>
      </c>
      <c r="J915" s="140" t="s">
        <v>2601</v>
      </c>
      <c r="K915" s="140">
        <v>8</v>
      </c>
      <c r="L915" s="140"/>
      <c r="M915" s="140">
        <v>1</v>
      </c>
      <c r="N915" s="195"/>
      <c r="O915" s="195"/>
      <c r="P915" s="195"/>
      <c r="Q915" s="171" t="s">
        <v>2715</v>
      </c>
      <c r="R915" s="171" t="s">
        <v>2717</v>
      </c>
      <c r="S915" s="171" t="s">
        <v>2724</v>
      </c>
      <c r="T915" s="171" t="s">
        <v>2712</v>
      </c>
      <c r="U915" s="171"/>
      <c r="V915" s="143">
        <v>0.6</v>
      </c>
      <c r="W915" s="135" t="s">
        <v>2489</v>
      </c>
      <c r="X915" s="139">
        <v>1682</v>
      </c>
    </row>
    <row r="916" spans="1:24" s="3" customFormat="1" ht="15.6" x14ac:dyDescent="0.3">
      <c r="A916" s="134" t="s">
        <v>1665</v>
      </c>
      <c r="B916" s="135" t="s">
        <v>3302</v>
      </c>
      <c r="C916" s="136" t="s">
        <v>2473</v>
      </c>
      <c r="D916" s="137" t="s">
        <v>2591</v>
      </c>
      <c r="E916" s="181" t="s">
        <v>2908</v>
      </c>
      <c r="G916" s="139"/>
      <c r="H916" s="141"/>
      <c r="I916" s="139">
        <v>1</v>
      </c>
      <c r="J916" s="140" t="s">
        <v>2596</v>
      </c>
      <c r="K916" s="140">
        <v>9</v>
      </c>
      <c r="L916" s="140"/>
      <c r="M916" s="140">
        <v>1</v>
      </c>
      <c r="N916" s="195"/>
      <c r="O916" s="195"/>
      <c r="P916" s="195"/>
      <c r="Q916" s="171" t="s">
        <v>2801</v>
      </c>
      <c r="R916" s="171" t="s">
        <v>2739</v>
      </c>
      <c r="S916" s="171" t="s">
        <v>2727</v>
      </c>
      <c r="T916" s="171" t="s">
        <v>2717</v>
      </c>
      <c r="U916" s="171"/>
      <c r="V916" s="143">
        <v>0.16700000000000001</v>
      </c>
      <c r="W916" s="135" t="s">
        <v>2489</v>
      </c>
      <c r="X916" s="139">
        <v>1682</v>
      </c>
    </row>
    <row r="917" spans="1:24" s="3" customFormat="1" ht="15.6" x14ac:dyDescent="0.3">
      <c r="A917" s="134" t="s">
        <v>1581</v>
      </c>
      <c r="B917" s="135" t="s">
        <v>3302</v>
      </c>
      <c r="C917" s="136" t="s">
        <v>2473</v>
      </c>
      <c r="D917" s="137" t="s">
        <v>2591</v>
      </c>
      <c r="E917" s="181" t="s">
        <v>3192</v>
      </c>
      <c r="G917" s="139"/>
      <c r="H917" s="141"/>
      <c r="I917" s="139">
        <v>1</v>
      </c>
      <c r="J917" s="140"/>
      <c r="K917" s="140" t="s">
        <v>2905</v>
      </c>
      <c r="L917" s="140"/>
      <c r="M917" s="140">
        <v>1</v>
      </c>
      <c r="N917" s="195"/>
      <c r="O917" s="195">
        <v>1</v>
      </c>
      <c r="P917" s="195">
        <v>1</v>
      </c>
      <c r="Q917" s="171" t="s">
        <v>2764</v>
      </c>
      <c r="R917" s="171"/>
      <c r="S917" s="171"/>
      <c r="T917" s="171" t="s">
        <v>2739</v>
      </c>
      <c r="U917" s="171" t="s">
        <v>2720</v>
      </c>
      <c r="V917" s="143">
        <v>0.4</v>
      </c>
      <c r="W917" s="135" t="s">
        <v>2489</v>
      </c>
      <c r="X917" s="139">
        <v>1682</v>
      </c>
    </row>
    <row r="918" spans="1:24" s="3" customFormat="1" ht="15.6" x14ac:dyDescent="0.3">
      <c r="A918" s="134" t="s">
        <v>3306</v>
      </c>
      <c r="B918" s="135" t="s">
        <v>3302</v>
      </c>
      <c r="C918" s="136" t="s">
        <v>2473</v>
      </c>
      <c r="D918" s="137" t="s">
        <v>2591</v>
      </c>
      <c r="E918" s="188" t="s">
        <v>2809</v>
      </c>
      <c r="G918" s="183"/>
      <c r="H918" s="141"/>
      <c r="I918" s="139">
        <v>1</v>
      </c>
      <c r="J918" s="140"/>
      <c r="K918" s="140" t="s">
        <v>2905</v>
      </c>
      <c r="L918" s="140"/>
      <c r="M918" s="140">
        <v>1</v>
      </c>
      <c r="N918" s="195"/>
      <c r="O918" s="195"/>
      <c r="P918" s="195"/>
      <c r="Q918" s="171" t="s">
        <v>2728</v>
      </c>
      <c r="R918" s="171"/>
      <c r="S918" s="171" t="s">
        <v>2728</v>
      </c>
      <c r="T918" s="171"/>
      <c r="U918" s="171"/>
      <c r="V918" s="143">
        <v>0.5</v>
      </c>
      <c r="W918" s="135" t="s">
        <v>2489</v>
      </c>
      <c r="X918" s="139">
        <v>1682</v>
      </c>
    </row>
    <row r="919" spans="1:24" s="3" customFormat="1" ht="15.6" x14ac:dyDescent="0.3">
      <c r="A919" s="134" t="s">
        <v>3307</v>
      </c>
      <c r="B919" s="135" t="s">
        <v>3302</v>
      </c>
      <c r="C919" s="136" t="s">
        <v>2473</v>
      </c>
      <c r="D919" s="137" t="s">
        <v>2591</v>
      </c>
      <c r="E919" s="181" t="s">
        <v>44</v>
      </c>
      <c r="G919" s="139"/>
      <c r="H919" s="141"/>
      <c r="I919" s="139">
        <v>1</v>
      </c>
      <c r="J919" s="140"/>
      <c r="K919" s="140" t="s">
        <v>2905</v>
      </c>
      <c r="L919" s="140"/>
      <c r="M919" s="140">
        <v>1</v>
      </c>
      <c r="N919" s="195"/>
      <c r="O919" s="195"/>
      <c r="P919" s="195"/>
      <c r="Q919" s="171" t="s">
        <v>2774</v>
      </c>
      <c r="R919" s="171" t="s">
        <v>2774</v>
      </c>
      <c r="S919" s="171"/>
      <c r="T919" s="171"/>
      <c r="U919" s="171"/>
      <c r="V919" s="143">
        <v>0.57099999999999995</v>
      </c>
      <c r="W919" s="135" t="s">
        <v>2489</v>
      </c>
      <c r="X919" s="139">
        <v>1682</v>
      </c>
    </row>
    <row r="920" spans="1:24" s="3" customFormat="1" ht="15.6" x14ac:dyDescent="0.3">
      <c r="A920" s="144" t="s">
        <v>1585</v>
      </c>
      <c r="B920" s="145" t="s">
        <v>3302</v>
      </c>
      <c r="C920" s="146" t="s">
        <v>2473</v>
      </c>
      <c r="D920" s="147" t="s">
        <v>2619</v>
      </c>
      <c r="E920" s="184" t="s">
        <v>2657</v>
      </c>
      <c r="G920" s="149">
        <v>1</v>
      </c>
      <c r="H920" s="150"/>
      <c r="I920" s="149"/>
      <c r="J920" s="151" t="s">
        <v>2614</v>
      </c>
      <c r="K920" s="151">
        <v>1</v>
      </c>
      <c r="L920" s="151"/>
      <c r="M920" s="151">
        <v>1</v>
      </c>
      <c r="N920" s="196"/>
      <c r="O920" s="196"/>
      <c r="P920" s="196">
        <v>2</v>
      </c>
      <c r="Q920" s="175" t="s">
        <v>2750</v>
      </c>
      <c r="R920" s="175" t="s">
        <v>2712</v>
      </c>
      <c r="S920" s="175" t="s">
        <v>2716</v>
      </c>
      <c r="T920" s="175"/>
      <c r="U920" s="175"/>
      <c r="V920" s="153">
        <v>0.8</v>
      </c>
      <c r="W920" s="145" t="s">
        <v>3308</v>
      </c>
      <c r="X920" s="149">
        <v>1682</v>
      </c>
    </row>
    <row r="921" spans="1:24" s="3" customFormat="1" ht="15.6" x14ac:dyDescent="0.3">
      <c r="A921" s="144" t="s">
        <v>1622</v>
      </c>
      <c r="B921" s="145" t="s">
        <v>3302</v>
      </c>
      <c r="C921" s="146" t="s">
        <v>2473</v>
      </c>
      <c r="D921" s="147" t="s">
        <v>2619</v>
      </c>
      <c r="E921" s="185" t="s">
        <v>2620</v>
      </c>
      <c r="G921" s="186">
        <v>1</v>
      </c>
      <c r="H921" s="150"/>
      <c r="I921" s="149"/>
      <c r="J921" s="151" t="s">
        <v>2596</v>
      </c>
      <c r="K921" s="151">
        <v>2</v>
      </c>
      <c r="L921" s="151" t="s">
        <v>2641</v>
      </c>
      <c r="M921" s="151">
        <v>1</v>
      </c>
      <c r="N921" s="196"/>
      <c r="O921" s="196"/>
      <c r="P921" s="196">
        <v>5</v>
      </c>
      <c r="Q921" s="175" t="s">
        <v>2726</v>
      </c>
      <c r="R921" s="175" t="s">
        <v>2717</v>
      </c>
      <c r="S921" s="175" t="s">
        <v>2757</v>
      </c>
      <c r="T921" s="175" t="s">
        <v>2764</v>
      </c>
      <c r="U921" s="175"/>
      <c r="V921" s="153">
        <v>0.6</v>
      </c>
      <c r="W921" s="145" t="s">
        <v>3308</v>
      </c>
      <c r="X921" s="149">
        <v>1682</v>
      </c>
    </row>
    <row r="922" spans="1:24" s="3" customFormat="1" ht="15.6" x14ac:dyDescent="0.3">
      <c r="A922" s="144" t="s">
        <v>3309</v>
      </c>
      <c r="B922" s="145" t="s">
        <v>3302</v>
      </c>
      <c r="C922" s="146" t="s">
        <v>2473</v>
      </c>
      <c r="D922" s="147" t="s">
        <v>2619</v>
      </c>
      <c r="E922" s="185" t="s">
        <v>66</v>
      </c>
      <c r="G922" s="149">
        <v>1</v>
      </c>
      <c r="H922" s="150"/>
      <c r="I922" s="149"/>
      <c r="J922" s="151" t="s">
        <v>2607</v>
      </c>
      <c r="K922" s="151">
        <v>3</v>
      </c>
      <c r="L922" s="151" t="s">
        <v>2647</v>
      </c>
      <c r="M922" s="151">
        <v>1</v>
      </c>
      <c r="N922" s="196"/>
      <c r="O922" s="196"/>
      <c r="P922" s="196">
        <v>3</v>
      </c>
      <c r="Q922" s="175" t="s">
        <v>2750</v>
      </c>
      <c r="R922" s="175"/>
      <c r="S922" s="175" t="s">
        <v>2717</v>
      </c>
      <c r="T922" s="175" t="s">
        <v>2757</v>
      </c>
      <c r="U922" s="175"/>
      <c r="V922" s="153">
        <v>0.8</v>
      </c>
      <c r="W922" s="145" t="s">
        <v>3308</v>
      </c>
      <c r="X922" s="149">
        <v>1682</v>
      </c>
    </row>
    <row r="923" spans="1:24" s="3" customFormat="1" ht="15.6" x14ac:dyDescent="0.3">
      <c r="A923" s="144" t="s">
        <v>3301</v>
      </c>
      <c r="B923" s="145" t="s">
        <v>3302</v>
      </c>
      <c r="C923" s="146" t="s">
        <v>2473</v>
      </c>
      <c r="D923" s="147" t="s">
        <v>2619</v>
      </c>
      <c r="E923" s="184" t="s">
        <v>3276</v>
      </c>
      <c r="G923" s="149">
        <v>1</v>
      </c>
      <c r="H923" s="150"/>
      <c r="I923" s="149"/>
      <c r="J923" s="151" t="s">
        <v>2583</v>
      </c>
      <c r="K923" s="151">
        <v>4</v>
      </c>
      <c r="L923" s="151" t="s">
        <v>2781</v>
      </c>
      <c r="M923" s="151">
        <v>1</v>
      </c>
      <c r="N923" s="196"/>
      <c r="O923" s="196">
        <v>5</v>
      </c>
      <c r="P923" s="196"/>
      <c r="Q923" s="175" t="s">
        <v>2789</v>
      </c>
      <c r="R923" s="175"/>
      <c r="S923" s="175" t="s">
        <v>2724</v>
      </c>
      <c r="T923" s="175"/>
      <c r="U923" s="175" t="s">
        <v>2710</v>
      </c>
      <c r="V923" s="153">
        <v>0.875</v>
      </c>
      <c r="W923" s="145" t="s">
        <v>3308</v>
      </c>
      <c r="X923" s="149">
        <v>1682</v>
      </c>
    </row>
    <row r="924" spans="1:24" s="3" customFormat="1" ht="15.6" x14ac:dyDescent="0.3">
      <c r="A924" s="144" t="s">
        <v>1549</v>
      </c>
      <c r="B924" s="145" t="s">
        <v>3302</v>
      </c>
      <c r="C924" s="146" t="s">
        <v>2473</v>
      </c>
      <c r="D924" s="147" t="s">
        <v>2619</v>
      </c>
      <c r="E924" s="184" t="s">
        <v>68</v>
      </c>
      <c r="G924" s="149">
        <v>1</v>
      </c>
      <c r="H924" s="150"/>
      <c r="I924" s="149"/>
      <c r="J924" s="151" t="s">
        <v>2599</v>
      </c>
      <c r="K924" s="151">
        <v>5</v>
      </c>
      <c r="L924" s="151"/>
      <c r="M924" s="151">
        <v>1</v>
      </c>
      <c r="N924" s="196"/>
      <c r="O924" s="196">
        <v>1</v>
      </c>
      <c r="P924" s="196"/>
      <c r="Q924" s="175" t="s">
        <v>2909</v>
      </c>
      <c r="R924" s="175" t="s">
        <v>2712</v>
      </c>
      <c r="S924" s="175" t="s">
        <v>2720</v>
      </c>
      <c r="T924" s="175" t="s">
        <v>2712</v>
      </c>
      <c r="U924" s="175" t="s">
        <v>2720</v>
      </c>
      <c r="V924" s="153">
        <v>0.66700000000000004</v>
      </c>
      <c r="W924" s="145" t="s">
        <v>3308</v>
      </c>
      <c r="X924" s="149">
        <v>1682</v>
      </c>
    </row>
    <row r="925" spans="1:24" s="3" customFormat="1" ht="15.6" x14ac:dyDescent="0.3">
      <c r="A925" s="144" t="s">
        <v>1600</v>
      </c>
      <c r="B925" s="145" t="s">
        <v>3302</v>
      </c>
      <c r="C925" s="146" t="s">
        <v>2473</v>
      </c>
      <c r="D925" s="147" t="s">
        <v>2619</v>
      </c>
      <c r="E925" s="184" t="s">
        <v>68</v>
      </c>
      <c r="G925" s="149">
        <v>1</v>
      </c>
      <c r="H925" s="150"/>
      <c r="I925" s="149"/>
      <c r="J925" s="151" t="s">
        <v>2611</v>
      </c>
      <c r="K925" s="151">
        <v>6</v>
      </c>
      <c r="L925" s="151"/>
      <c r="M925" s="151">
        <v>1</v>
      </c>
      <c r="N925" s="196"/>
      <c r="O925" s="196"/>
      <c r="P925" s="196"/>
      <c r="Q925" s="175" t="s">
        <v>2728</v>
      </c>
      <c r="R925" s="175" t="s">
        <v>2717</v>
      </c>
      <c r="S925" s="175" t="s">
        <v>2724</v>
      </c>
      <c r="T925" s="175"/>
      <c r="U925" s="175"/>
      <c r="V925" s="153">
        <v>0.5</v>
      </c>
      <c r="W925" s="145" t="s">
        <v>3308</v>
      </c>
      <c r="X925" s="149">
        <v>1682</v>
      </c>
    </row>
    <row r="926" spans="1:24" s="3" customFormat="1" ht="15.6" x14ac:dyDescent="0.3">
      <c r="A926" s="144" t="s">
        <v>1652</v>
      </c>
      <c r="B926" s="145" t="s">
        <v>3302</v>
      </c>
      <c r="C926" s="146" t="s">
        <v>2473</v>
      </c>
      <c r="D926" s="147" t="s">
        <v>2619</v>
      </c>
      <c r="E926" s="185" t="s">
        <v>3232</v>
      </c>
      <c r="G926" s="149">
        <v>1</v>
      </c>
      <c r="H926" s="150"/>
      <c r="I926" s="149"/>
      <c r="J926" s="151" t="s">
        <v>2601</v>
      </c>
      <c r="K926" s="151">
        <v>7</v>
      </c>
      <c r="L926" s="151"/>
      <c r="M926" s="151">
        <v>1</v>
      </c>
      <c r="N926" s="196"/>
      <c r="O926" s="196"/>
      <c r="P926" s="196">
        <v>1</v>
      </c>
      <c r="Q926" s="175" t="s">
        <v>2801</v>
      </c>
      <c r="R926" s="175" t="s">
        <v>2717</v>
      </c>
      <c r="S926" s="175" t="s">
        <v>2733</v>
      </c>
      <c r="T926" s="175"/>
      <c r="U926" s="175" t="s">
        <v>2717</v>
      </c>
      <c r="V926" s="153">
        <v>0.16700000000000001</v>
      </c>
      <c r="W926" s="145" t="s">
        <v>3308</v>
      </c>
      <c r="X926" s="149">
        <v>1682</v>
      </c>
    </row>
    <row r="927" spans="1:24" s="3" customFormat="1" ht="15.6" x14ac:dyDescent="0.3">
      <c r="A927" s="144" t="s">
        <v>1619</v>
      </c>
      <c r="B927" s="145" t="s">
        <v>3302</v>
      </c>
      <c r="C927" s="146" t="s">
        <v>2473</v>
      </c>
      <c r="D927" s="147" t="s">
        <v>2619</v>
      </c>
      <c r="E927" s="184" t="s">
        <v>2620</v>
      </c>
      <c r="G927" s="149">
        <v>1</v>
      </c>
      <c r="H927" s="150"/>
      <c r="I927" s="149"/>
      <c r="J927" s="151" t="s">
        <v>2609</v>
      </c>
      <c r="K927" s="151">
        <v>8</v>
      </c>
      <c r="L927" s="151"/>
      <c r="M927" s="151">
        <v>1</v>
      </c>
      <c r="N927" s="196"/>
      <c r="O927" s="196"/>
      <c r="P927" s="196">
        <v>1</v>
      </c>
      <c r="Q927" s="175" t="s">
        <v>2954</v>
      </c>
      <c r="R927" s="175" t="s">
        <v>2716</v>
      </c>
      <c r="S927" s="175" t="s">
        <v>2712</v>
      </c>
      <c r="T927" s="175" t="s">
        <v>2739</v>
      </c>
      <c r="U927" s="175"/>
      <c r="V927" s="153">
        <v>0.625</v>
      </c>
      <c r="W927" s="145" t="s">
        <v>3308</v>
      </c>
      <c r="X927" s="149">
        <v>1682</v>
      </c>
    </row>
    <row r="928" spans="1:24" s="3" customFormat="1" ht="15.6" x14ac:dyDescent="0.3">
      <c r="A928" s="144" t="s">
        <v>3297</v>
      </c>
      <c r="B928" s="145" t="s">
        <v>3302</v>
      </c>
      <c r="C928" s="146" t="s">
        <v>2473</v>
      </c>
      <c r="D928" s="147" t="s">
        <v>2619</v>
      </c>
      <c r="E928" s="184" t="s">
        <v>3276</v>
      </c>
      <c r="G928" s="149">
        <v>1</v>
      </c>
      <c r="H928" s="150"/>
      <c r="I928" s="149"/>
      <c r="J928" s="151" t="s">
        <v>2604</v>
      </c>
      <c r="K928" s="151">
        <v>9</v>
      </c>
      <c r="L928" s="151"/>
      <c r="M928" s="151">
        <v>1</v>
      </c>
      <c r="N928" s="196"/>
      <c r="O928" s="196"/>
      <c r="P928" s="196">
        <v>3</v>
      </c>
      <c r="Q928" s="175" t="s">
        <v>2782</v>
      </c>
      <c r="R928" s="175" t="s">
        <v>2720</v>
      </c>
      <c r="S928" s="175" t="s">
        <v>2728</v>
      </c>
      <c r="T928" s="175"/>
      <c r="U928" s="175"/>
      <c r="V928" s="153">
        <v>0.5</v>
      </c>
      <c r="W928" s="145" t="s">
        <v>3308</v>
      </c>
      <c r="X928" s="149">
        <v>1682</v>
      </c>
    </row>
    <row r="929" spans="1:24" s="3" customFormat="1" ht="15.6" x14ac:dyDescent="0.3">
      <c r="A929" s="144" t="s">
        <v>3310</v>
      </c>
      <c r="B929" s="145" t="s">
        <v>3302</v>
      </c>
      <c r="C929" s="146" t="s">
        <v>2473</v>
      </c>
      <c r="D929" s="147" t="s">
        <v>2619</v>
      </c>
      <c r="E929" s="184" t="s">
        <v>66</v>
      </c>
      <c r="G929" s="149">
        <v>1</v>
      </c>
      <c r="H929" s="150"/>
      <c r="I929" s="149"/>
      <c r="J929" s="151"/>
      <c r="K929" s="151" t="s">
        <v>2905</v>
      </c>
      <c r="L929" s="151"/>
      <c r="M929" s="151">
        <v>1</v>
      </c>
      <c r="N929" s="196"/>
      <c r="O929" s="196">
        <v>2</v>
      </c>
      <c r="P929" s="196"/>
      <c r="Q929" s="175" t="s">
        <v>2942</v>
      </c>
      <c r="R929" s="175"/>
      <c r="S929" s="175"/>
      <c r="T929" s="175" t="s">
        <v>2739</v>
      </c>
      <c r="U929" s="175" t="s">
        <v>2814</v>
      </c>
      <c r="V929" s="153">
        <v>0.33300000000000002</v>
      </c>
      <c r="W929" s="145" t="s">
        <v>3308</v>
      </c>
      <c r="X929" s="149">
        <v>1682</v>
      </c>
    </row>
    <row r="930" spans="1:24" s="3" customFormat="1" ht="15.6" x14ac:dyDescent="0.3">
      <c r="A930" s="144" t="s">
        <v>1516</v>
      </c>
      <c r="B930" s="145" t="s">
        <v>3302</v>
      </c>
      <c r="C930" s="146" t="s">
        <v>2473</v>
      </c>
      <c r="D930" s="147" t="s">
        <v>2619</v>
      </c>
      <c r="E930" s="185" t="s">
        <v>68</v>
      </c>
      <c r="G930" s="186">
        <v>1</v>
      </c>
      <c r="H930" s="150"/>
      <c r="I930" s="149"/>
      <c r="J930" s="151"/>
      <c r="K930" s="151" t="s">
        <v>2905</v>
      </c>
      <c r="L930" s="151"/>
      <c r="M930" s="151">
        <v>1</v>
      </c>
      <c r="N930" s="196"/>
      <c r="O930" s="196"/>
      <c r="P930" s="196"/>
      <c r="Q930" s="175" t="s">
        <v>2954</v>
      </c>
      <c r="R930" s="175" t="s">
        <v>2712</v>
      </c>
      <c r="S930" s="175"/>
      <c r="T930" s="175" t="s">
        <v>2909</v>
      </c>
      <c r="U930" s="175" t="s">
        <v>2717</v>
      </c>
      <c r="V930" s="153">
        <v>0.625</v>
      </c>
      <c r="W930" s="145" t="s">
        <v>3308</v>
      </c>
      <c r="X930" s="149">
        <v>1682</v>
      </c>
    </row>
    <row r="931" spans="1:24" s="3" customFormat="1" ht="15.6" x14ac:dyDescent="0.3">
      <c r="A931" s="144" t="s">
        <v>1644</v>
      </c>
      <c r="B931" s="145" t="s">
        <v>3302</v>
      </c>
      <c r="C931" s="146" t="s">
        <v>2473</v>
      </c>
      <c r="D931" s="147" t="s">
        <v>2619</v>
      </c>
      <c r="E931" s="185" t="s">
        <v>3232</v>
      </c>
      <c r="G931" s="186">
        <v>1</v>
      </c>
      <c r="H931" s="187"/>
      <c r="I931" s="149"/>
      <c r="J931" s="151"/>
      <c r="K931" s="151" t="s">
        <v>2905</v>
      </c>
      <c r="L931" s="151"/>
      <c r="M931" s="151">
        <v>1</v>
      </c>
      <c r="N931" s="196"/>
      <c r="O931" s="196">
        <v>1</v>
      </c>
      <c r="P931" s="196"/>
      <c r="Q931" s="175" t="s">
        <v>2715</v>
      </c>
      <c r="R931" s="175" t="s">
        <v>2712</v>
      </c>
      <c r="S931" s="175"/>
      <c r="T931" s="175" t="s">
        <v>2712</v>
      </c>
      <c r="U931" s="175" t="s">
        <v>2739</v>
      </c>
      <c r="V931" s="153">
        <v>0.6</v>
      </c>
      <c r="W931" s="145" t="s">
        <v>3308</v>
      </c>
      <c r="X931" s="149">
        <v>1682</v>
      </c>
    </row>
    <row r="932" spans="1:24" s="3" customFormat="1" ht="15.6" x14ac:dyDescent="0.3">
      <c r="A932" s="134" t="s">
        <v>3303</v>
      </c>
      <c r="B932" s="135" t="s">
        <v>3311</v>
      </c>
      <c r="C932" s="136" t="s">
        <v>2482</v>
      </c>
      <c r="D932" s="137" t="s">
        <v>2591</v>
      </c>
      <c r="E932" s="181" t="s">
        <v>3236</v>
      </c>
      <c r="G932" s="139">
        <v>1</v>
      </c>
      <c r="H932" s="141"/>
      <c r="I932" s="139"/>
      <c r="J932" s="140" t="s">
        <v>2614</v>
      </c>
      <c r="K932" s="140">
        <v>1</v>
      </c>
      <c r="L932" s="140" t="s">
        <v>2641</v>
      </c>
      <c r="M932" s="140">
        <v>1</v>
      </c>
      <c r="N932" s="195"/>
      <c r="O932" s="197"/>
      <c r="P932" s="195">
        <v>1</v>
      </c>
      <c r="Q932" s="142" t="s">
        <v>2716</v>
      </c>
      <c r="R932" s="142" t="s">
        <v>2724</v>
      </c>
      <c r="S932" s="142" t="s">
        <v>2712</v>
      </c>
      <c r="T932" s="142"/>
      <c r="U932" s="142"/>
      <c r="V932" s="143">
        <v>0.75</v>
      </c>
      <c r="W932" s="135" t="s">
        <v>2508</v>
      </c>
      <c r="X932" s="139">
        <v>869</v>
      </c>
    </row>
    <row r="933" spans="1:24" s="3" customFormat="1" ht="15.6" x14ac:dyDescent="0.3">
      <c r="A933" s="134" t="s">
        <v>3312</v>
      </c>
      <c r="B933" s="135" t="s">
        <v>3311</v>
      </c>
      <c r="C933" s="136" t="s">
        <v>2482</v>
      </c>
      <c r="D933" s="137" t="s">
        <v>2591</v>
      </c>
      <c r="E933" s="181" t="s">
        <v>3192</v>
      </c>
      <c r="G933" s="139">
        <v>1</v>
      </c>
      <c r="H933" s="141"/>
      <c r="I933" s="139"/>
      <c r="J933" s="140" t="s">
        <v>2609</v>
      </c>
      <c r="K933" s="140">
        <v>2</v>
      </c>
      <c r="L933" s="140"/>
      <c r="M933" s="140">
        <v>1</v>
      </c>
      <c r="N933" s="195"/>
      <c r="O933" s="197">
        <v>1</v>
      </c>
      <c r="P933" s="195">
        <v>1</v>
      </c>
      <c r="Q933" s="142" t="s">
        <v>2812</v>
      </c>
      <c r="R933" s="142" t="s">
        <v>2720</v>
      </c>
      <c r="S933" s="142" t="s">
        <v>2739</v>
      </c>
      <c r="T933" s="142" t="s">
        <v>2717</v>
      </c>
      <c r="U933" s="142" t="s">
        <v>2712</v>
      </c>
      <c r="V933" s="143">
        <v>0.42899999999999999</v>
      </c>
      <c r="W933" s="135" t="s">
        <v>2508</v>
      </c>
      <c r="X933" s="139">
        <v>869</v>
      </c>
    </row>
    <row r="934" spans="1:24" s="3" customFormat="1" ht="15.6" x14ac:dyDescent="0.3">
      <c r="A934" s="134" t="s">
        <v>1627</v>
      </c>
      <c r="B934" s="135" t="s">
        <v>3311</v>
      </c>
      <c r="C934" s="136" t="s">
        <v>2482</v>
      </c>
      <c r="D934" s="137" t="s">
        <v>2591</v>
      </c>
      <c r="E934" s="181" t="s">
        <v>3236</v>
      </c>
      <c r="G934" s="139">
        <v>1</v>
      </c>
      <c r="H934" s="141"/>
      <c r="I934" s="139"/>
      <c r="J934" s="140" t="s">
        <v>2596</v>
      </c>
      <c r="K934" s="140">
        <v>3</v>
      </c>
      <c r="L934" s="140"/>
      <c r="M934" s="140">
        <v>1</v>
      </c>
      <c r="N934" s="195"/>
      <c r="O934" s="197">
        <v>2</v>
      </c>
      <c r="P934" s="195">
        <v>1</v>
      </c>
      <c r="Q934" s="142" t="s">
        <v>2719</v>
      </c>
      <c r="R934" s="142"/>
      <c r="S934" s="142" t="s">
        <v>2715</v>
      </c>
      <c r="T934" s="142" t="s">
        <v>2712</v>
      </c>
      <c r="U934" s="142" t="s">
        <v>2723</v>
      </c>
      <c r="V934" s="143">
        <v>0.75</v>
      </c>
      <c r="W934" s="135" t="s">
        <v>2508</v>
      </c>
      <c r="X934" s="139">
        <v>869</v>
      </c>
    </row>
    <row r="935" spans="1:24" s="3" customFormat="1" ht="15.6" x14ac:dyDescent="0.3">
      <c r="A935" s="134" t="s">
        <v>1659</v>
      </c>
      <c r="B935" s="135" t="s">
        <v>3311</v>
      </c>
      <c r="C935" s="136" t="s">
        <v>2482</v>
      </c>
      <c r="D935" s="137" t="s">
        <v>2591</v>
      </c>
      <c r="E935" s="188" t="s">
        <v>2988</v>
      </c>
      <c r="G935" s="183">
        <v>1</v>
      </c>
      <c r="H935" s="141"/>
      <c r="I935" s="139"/>
      <c r="J935" s="140" t="s">
        <v>2601</v>
      </c>
      <c r="K935" s="140">
        <v>4</v>
      </c>
      <c r="L935" s="140"/>
      <c r="M935" s="140">
        <v>1</v>
      </c>
      <c r="N935" s="195"/>
      <c r="O935" s="197"/>
      <c r="P935" s="195"/>
      <c r="Q935" s="142" t="s">
        <v>2728</v>
      </c>
      <c r="R935" s="142"/>
      <c r="S935" s="142" t="s">
        <v>2723</v>
      </c>
      <c r="T935" s="142" t="s">
        <v>2727</v>
      </c>
      <c r="U935" s="142"/>
      <c r="V935" s="143">
        <v>0.5</v>
      </c>
      <c r="W935" s="135" t="s">
        <v>2508</v>
      </c>
      <c r="X935" s="139">
        <v>869</v>
      </c>
    </row>
    <row r="936" spans="1:24" s="3" customFormat="1" ht="15.6" x14ac:dyDescent="0.3">
      <c r="A936" s="134" t="s">
        <v>1581</v>
      </c>
      <c r="B936" s="135" t="s">
        <v>3311</v>
      </c>
      <c r="C936" s="136" t="s">
        <v>2482</v>
      </c>
      <c r="D936" s="137" t="s">
        <v>2591</v>
      </c>
      <c r="E936" s="188" t="s">
        <v>3192</v>
      </c>
      <c r="G936" s="183">
        <v>1</v>
      </c>
      <c r="H936" s="80"/>
      <c r="I936" s="139"/>
      <c r="J936" s="140" t="s">
        <v>2607</v>
      </c>
      <c r="K936" s="140">
        <v>5</v>
      </c>
      <c r="L936" s="140"/>
      <c r="M936" s="140">
        <v>1</v>
      </c>
      <c r="N936" s="195"/>
      <c r="O936" s="197"/>
      <c r="P936" s="195"/>
      <c r="Q936" s="142" t="s">
        <v>2757</v>
      </c>
      <c r="R936" s="142"/>
      <c r="S936" s="142"/>
      <c r="T936" s="142" t="s">
        <v>2757</v>
      </c>
      <c r="U936" s="142"/>
      <c r="V936" s="143">
        <v>1</v>
      </c>
      <c r="W936" s="135" t="s">
        <v>2508</v>
      </c>
      <c r="X936" s="139">
        <v>869</v>
      </c>
    </row>
    <row r="937" spans="1:24" s="3" customFormat="1" ht="15.6" x14ac:dyDescent="0.3">
      <c r="A937" s="134" t="s">
        <v>1589</v>
      </c>
      <c r="B937" s="135" t="s">
        <v>3311</v>
      </c>
      <c r="C937" s="136" t="s">
        <v>2482</v>
      </c>
      <c r="D937" s="137" t="s">
        <v>2591</v>
      </c>
      <c r="E937" s="181" t="s">
        <v>3192</v>
      </c>
      <c r="G937" s="139">
        <v>1</v>
      </c>
      <c r="H937" s="141"/>
      <c r="I937" s="139"/>
      <c r="J937" s="140" t="s">
        <v>2599</v>
      </c>
      <c r="K937" s="140">
        <v>6</v>
      </c>
      <c r="L937" s="140" t="s">
        <v>2647</v>
      </c>
      <c r="M937" s="140">
        <v>1</v>
      </c>
      <c r="N937" s="195"/>
      <c r="O937" s="197">
        <v>1</v>
      </c>
      <c r="P937" s="195"/>
      <c r="Q937" s="142" t="s">
        <v>2739</v>
      </c>
      <c r="R937" s="142"/>
      <c r="S937" s="142" t="s">
        <v>2727</v>
      </c>
      <c r="T937" s="142"/>
      <c r="U937" s="142" t="s">
        <v>2712</v>
      </c>
      <c r="V937" s="143">
        <v>0.33300000000000002</v>
      </c>
      <c r="W937" s="135" t="s">
        <v>2508</v>
      </c>
      <c r="X937" s="139">
        <v>869</v>
      </c>
    </row>
    <row r="938" spans="1:24" s="3" customFormat="1" ht="15.6" x14ac:dyDescent="0.3">
      <c r="A938" s="134" t="s">
        <v>1584</v>
      </c>
      <c r="B938" s="135" t="s">
        <v>3311</v>
      </c>
      <c r="C938" s="136" t="s">
        <v>2482</v>
      </c>
      <c r="D938" s="137" t="s">
        <v>2591</v>
      </c>
      <c r="E938" s="138" t="s">
        <v>80</v>
      </c>
      <c r="G938" s="139">
        <v>1</v>
      </c>
      <c r="H938" s="141"/>
      <c r="I938" s="139"/>
      <c r="J938" s="140" t="s">
        <v>2604</v>
      </c>
      <c r="K938" s="140">
        <v>7</v>
      </c>
      <c r="L938" s="140"/>
      <c r="M938" s="140">
        <v>1</v>
      </c>
      <c r="N938" s="195"/>
      <c r="O938" s="197">
        <v>1</v>
      </c>
      <c r="P938" s="195">
        <v>1</v>
      </c>
      <c r="Q938" s="142" t="s">
        <v>2728</v>
      </c>
      <c r="R938" s="142" t="s">
        <v>2720</v>
      </c>
      <c r="S938" s="142" t="s">
        <v>2717</v>
      </c>
      <c r="T938" s="142"/>
      <c r="U938" s="142" t="s">
        <v>2712</v>
      </c>
      <c r="V938" s="143">
        <v>0.5</v>
      </c>
      <c r="W938" s="135" t="s">
        <v>2508</v>
      </c>
      <c r="X938" s="139">
        <v>869</v>
      </c>
    </row>
    <row r="939" spans="1:24" s="3" customFormat="1" ht="15.6" x14ac:dyDescent="0.3">
      <c r="A939" s="134" t="s">
        <v>1620</v>
      </c>
      <c r="B939" s="135" t="s">
        <v>3311</v>
      </c>
      <c r="C939" s="136" t="s">
        <v>2482</v>
      </c>
      <c r="D939" s="137" t="s">
        <v>2591</v>
      </c>
      <c r="E939" s="188" t="s">
        <v>3236</v>
      </c>
      <c r="G939" s="183">
        <v>1</v>
      </c>
      <c r="H939" s="141"/>
      <c r="I939" s="139"/>
      <c r="J939" s="140" t="s">
        <v>2583</v>
      </c>
      <c r="K939" s="140">
        <v>8</v>
      </c>
      <c r="L939" s="140"/>
      <c r="M939" s="140">
        <v>1</v>
      </c>
      <c r="N939" s="195"/>
      <c r="O939" s="197"/>
      <c r="P939" s="195"/>
      <c r="Q939" s="142" t="s">
        <v>2733</v>
      </c>
      <c r="R939" s="142" t="s">
        <v>2727</v>
      </c>
      <c r="S939" s="142" t="s">
        <v>2720</v>
      </c>
      <c r="T939" s="142"/>
      <c r="U939" s="142"/>
      <c r="V939" s="143">
        <v>0.25</v>
      </c>
      <c r="W939" s="135" t="s">
        <v>2508</v>
      </c>
      <c r="X939" s="139">
        <v>869</v>
      </c>
    </row>
    <row r="940" spans="1:24" s="3" customFormat="1" ht="15.6" x14ac:dyDescent="0.3">
      <c r="A940" s="134" t="s">
        <v>1586</v>
      </c>
      <c r="B940" s="135" t="s">
        <v>3311</v>
      </c>
      <c r="C940" s="136" t="s">
        <v>2482</v>
      </c>
      <c r="D940" s="137" t="s">
        <v>2591</v>
      </c>
      <c r="E940" s="188" t="s">
        <v>80</v>
      </c>
      <c r="G940" s="183">
        <v>1</v>
      </c>
      <c r="H940" s="141"/>
      <c r="I940" s="139"/>
      <c r="J940" s="140" t="s">
        <v>2611</v>
      </c>
      <c r="K940" s="140">
        <v>9</v>
      </c>
      <c r="L940" s="140"/>
      <c r="M940" s="140">
        <v>1</v>
      </c>
      <c r="N940" s="195"/>
      <c r="O940" s="197"/>
      <c r="P940" s="195"/>
      <c r="Q940" s="142" t="s">
        <v>2720</v>
      </c>
      <c r="R940" s="142" t="s">
        <v>2717</v>
      </c>
      <c r="S940" s="142"/>
      <c r="T940" s="142" t="s">
        <v>2712</v>
      </c>
      <c r="U940" s="142"/>
      <c r="V940" s="143">
        <v>0.5</v>
      </c>
      <c r="W940" s="135" t="s">
        <v>2508</v>
      </c>
      <c r="X940" s="139">
        <v>869</v>
      </c>
    </row>
    <row r="941" spans="1:24" s="3" customFormat="1" ht="15.6" x14ac:dyDescent="0.3">
      <c r="A941" s="134" t="s">
        <v>3313</v>
      </c>
      <c r="B941" s="135" t="s">
        <v>3311</v>
      </c>
      <c r="C941" s="136" t="s">
        <v>2482</v>
      </c>
      <c r="D941" s="137" t="s">
        <v>2591</v>
      </c>
      <c r="E941" s="188" t="s">
        <v>3192</v>
      </c>
      <c r="G941" s="183">
        <v>1</v>
      </c>
      <c r="H941" s="80"/>
      <c r="I941" s="139"/>
      <c r="J941" s="140"/>
      <c r="K941" s="140" t="s">
        <v>2905</v>
      </c>
      <c r="L941" s="140"/>
      <c r="M941" s="140">
        <v>1</v>
      </c>
      <c r="N941" s="195"/>
      <c r="O941" s="197"/>
      <c r="P941" s="195"/>
      <c r="Q941" s="142" t="s">
        <v>2959</v>
      </c>
      <c r="R941" s="142"/>
      <c r="S941" s="142" t="s">
        <v>2720</v>
      </c>
      <c r="T941" s="142" t="s">
        <v>2727</v>
      </c>
      <c r="U941" s="142" t="s">
        <v>2997</v>
      </c>
      <c r="V941" s="143">
        <v>0.125</v>
      </c>
      <c r="W941" s="135" t="s">
        <v>2508</v>
      </c>
      <c r="X941" s="139">
        <v>869</v>
      </c>
    </row>
    <row r="942" spans="1:24" s="3" customFormat="1" ht="15.6" x14ac:dyDescent="0.3">
      <c r="A942" s="134" t="s">
        <v>3314</v>
      </c>
      <c r="B942" s="135" t="s">
        <v>3311</v>
      </c>
      <c r="C942" s="136" t="s">
        <v>2482</v>
      </c>
      <c r="D942" s="137" t="s">
        <v>2591</v>
      </c>
      <c r="E942" s="188" t="s">
        <v>44</v>
      </c>
      <c r="G942" s="183">
        <v>1</v>
      </c>
      <c r="H942" s="141"/>
      <c r="I942" s="139"/>
      <c r="J942" s="140"/>
      <c r="K942" s="140" t="s">
        <v>2905</v>
      </c>
      <c r="L942" s="140"/>
      <c r="M942" s="140">
        <v>1</v>
      </c>
      <c r="N942" s="195"/>
      <c r="O942" s="197"/>
      <c r="P942" s="195">
        <v>1</v>
      </c>
      <c r="Q942" s="142" t="s">
        <v>2741</v>
      </c>
      <c r="R942" s="142" t="s">
        <v>2727</v>
      </c>
      <c r="S942" s="142"/>
      <c r="T942" s="142"/>
      <c r="U942" s="142" t="s">
        <v>2717</v>
      </c>
      <c r="V942" s="143">
        <v>0</v>
      </c>
      <c r="W942" s="135" t="s">
        <v>2508</v>
      </c>
      <c r="X942" s="139">
        <v>869</v>
      </c>
    </row>
    <row r="943" spans="1:24" s="3" customFormat="1" ht="15.6" x14ac:dyDescent="0.3">
      <c r="A943" s="134" t="s">
        <v>3305</v>
      </c>
      <c r="B943" s="135" t="s">
        <v>3311</v>
      </c>
      <c r="C943" s="136" t="s">
        <v>2482</v>
      </c>
      <c r="D943" s="137" t="s">
        <v>2591</v>
      </c>
      <c r="E943" s="181" t="s">
        <v>80</v>
      </c>
      <c r="G943" s="139">
        <v>1</v>
      </c>
      <c r="H943" s="141"/>
      <c r="I943" s="139"/>
      <c r="J943" s="140"/>
      <c r="K943" s="140" t="s">
        <v>2905</v>
      </c>
      <c r="L943" s="140" t="s">
        <v>2781</v>
      </c>
      <c r="M943" s="140">
        <v>1</v>
      </c>
      <c r="N943" s="195">
        <v>2</v>
      </c>
      <c r="O943" s="197"/>
      <c r="P943" s="195">
        <v>3</v>
      </c>
      <c r="Q943" s="142" t="s">
        <v>3315</v>
      </c>
      <c r="R943" s="142" t="s">
        <v>2715</v>
      </c>
      <c r="S943" s="142" t="s">
        <v>2723</v>
      </c>
      <c r="T943" s="142" t="s">
        <v>2723</v>
      </c>
      <c r="U943" s="142" t="s">
        <v>2723</v>
      </c>
      <c r="V943" s="143">
        <v>0.81799999999999995</v>
      </c>
      <c r="W943" s="135" t="s">
        <v>2508</v>
      </c>
      <c r="X943" s="139">
        <v>869</v>
      </c>
    </row>
    <row r="944" spans="1:24" s="3" customFormat="1" ht="15.6" x14ac:dyDescent="0.3">
      <c r="A944" s="144" t="s">
        <v>3316</v>
      </c>
      <c r="B944" s="145" t="s">
        <v>3311</v>
      </c>
      <c r="C944" s="146" t="s">
        <v>2482</v>
      </c>
      <c r="D944" s="147" t="s">
        <v>2619</v>
      </c>
      <c r="E944" s="184" t="s">
        <v>66</v>
      </c>
      <c r="G944" s="149"/>
      <c r="H944" s="150"/>
      <c r="I944" s="149">
        <v>1</v>
      </c>
      <c r="J944" s="151" t="s">
        <v>2601</v>
      </c>
      <c r="K944" s="151">
        <v>1</v>
      </c>
      <c r="L944" s="151"/>
      <c r="M944" s="151">
        <v>1</v>
      </c>
      <c r="N944" s="196"/>
      <c r="O944" s="198"/>
      <c r="P944" s="196">
        <v>1</v>
      </c>
      <c r="Q944" s="152" t="s">
        <v>2909</v>
      </c>
      <c r="R944" s="152" t="s">
        <v>2750</v>
      </c>
      <c r="S944" s="152" t="s">
        <v>2717</v>
      </c>
      <c r="T944" s="152"/>
      <c r="U944" s="152"/>
      <c r="V944" s="153">
        <v>0.66700000000000004</v>
      </c>
      <c r="W944" s="145" t="s">
        <v>3317</v>
      </c>
      <c r="X944" s="149">
        <v>869</v>
      </c>
    </row>
    <row r="945" spans="1:24" s="3" customFormat="1" ht="15.6" x14ac:dyDescent="0.3">
      <c r="A945" s="144" t="s">
        <v>1709</v>
      </c>
      <c r="B945" s="145" t="s">
        <v>3311</v>
      </c>
      <c r="C945" s="146" t="s">
        <v>2482</v>
      </c>
      <c r="D945" s="147" t="s">
        <v>2619</v>
      </c>
      <c r="E945" s="184" t="s">
        <v>3276</v>
      </c>
      <c r="G945" s="149"/>
      <c r="H945" s="150"/>
      <c r="I945" s="149">
        <v>1</v>
      </c>
      <c r="J945" s="151" t="s">
        <v>2604</v>
      </c>
      <c r="K945" s="151">
        <v>2</v>
      </c>
      <c r="L945" s="151"/>
      <c r="M945" s="151">
        <v>1</v>
      </c>
      <c r="N945" s="196"/>
      <c r="O945" s="198"/>
      <c r="P945" s="196">
        <v>1</v>
      </c>
      <c r="Q945" s="152" t="s">
        <v>2954</v>
      </c>
      <c r="R945" s="152" t="s">
        <v>2723</v>
      </c>
      <c r="S945" s="152" t="s">
        <v>2715</v>
      </c>
      <c r="T945" s="152" t="s">
        <v>2717</v>
      </c>
      <c r="U945" s="152"/>
      <c r="V945" s="153">
        <v>0.625</v>
      </c>
      <c r="W945" s="145" t="s">
        <v>3317</v>
      </c>
      <c r="X945" s="149">
        <v>869</v>
      </c>
    </row>
    <row r="946" spans="1:24" s="3" customFormat="1" ht="15.6" x14ac:dyDescent="0.3">
      <c r="A946" s="144" t="s">
        <v>3300</v>
      </c>
      <c r="B946" s="145" t="s">
        <v>3311</v>
      </c>
      <c r="C946" s="146" t="s">
        <v>2482</v>
      </c>
      <c r="D946" s="147" t="s">
        <v>2619</v>
      </c>
      <c r="E946" s="184" t="s">
        <v>2598</v>
      </c>
      <c r="G946" s="149"/>
      <c r="H946" s="150"/>
      <c r="I946" s="149">
        <v>1</v>
      </c>
      <c r="J946" s="151" t="s">
        <v>2609</v>
      </c>
      <c r="K946" s="151">
        <v>3</v>
      </c>
      <c r="L946" s="151" t="s">
        <v>2647</v>
      </c>
      <c r="M946" s="151">
        <v>1</v>
      </c>
      <c r="N946" s="196"/>
      <c r="O946" s="198"/>
      <c r="P946" s="196"/>
      <c r="Q946" s="152" t="s">
        <v>2774</v>
      </c>
      <c r="R946" s="152"/>
      <c r="S946" s="152" t="s">
        <v>2724</v>
      </c>
      <c r="T946" s="152" t="s">
        <v>2724</v>
      </c>
      <c r="U946" s="152" t="s">
        <v>2717</v>
      </c>
      <c r="V946" s="153">
        <v>0.57099999999999995</v>
      </c>
      <c r="W946" s="145" t="s">
        <v>3317</v>
      </c>
      <c r="X946" s="149">
        <v>869</v>
      </c>
    </row>
    <row r="947" spans="1:24" s="3" customFormat="1" ht="15.6" x14ac:dyDescent="0.3">
      <c r="A947" s="144" t="s">
        <v>1644</v>
      </c>
      <c r="B947" s="145" t="s">
        <v>3311</v>
      </c>
      <c r="C947" s="146" t="s">
        <v>2482</v>
      </c>
      <c r="D947" s="147" t="s">
        <v>2619</v>
      </c>
      <c r="E947" s="184" t="s">
        <v>3318</v>
      </c>
      <c r="G947" s="149"/>
      <c r="H947" s="150"/>
      <c r="I947" s="149">
        <v>1</v>
      </c>
      <c r="J947" s="151" t="s">
        <v>2607</v>
      </c>
      <c r="K947" s="151">
        <v>4</v>
      </c>
      <c r="L947" s="151"/>
      <c r="M947" s="151">
        <v>1</v>
      </c>
      <c r="N947" s="196"/>
      <c r="O947" s="198"/>
      <c r="P947" s="196">
        <v>1</v>
      </c>
      <c r="Q947" s="152" t="s">
        <v>2812</v>
      </c>
      <c r="R947" s="152" t="s">
        <v>2717</v>
      </c>
      <c r="S947" s="152" t="s">
        <v>2712</v>
      </c>
      <c r="T947" s="152" t="s">
        <v>2724</v>
      </c>
      <c r="U947" s="152" t="s">
        <v>2727</v>
      </c>
      <c r="V947" s="153">
        <v>0.42899999999999999</v>
      </c>
      <c r="W947" s="145" t="s">
        <v>3317</v>
      </c>
      <c r="X947" s="149">
        <v>869</v>
      </c>
    </row>
    <row r="948" spans="1:24" s="3" customFormat="1" ht="15.6" x14ac:dyDescent="0.3">
      <c r="A948" s="144" t="s">
        <v>3319</v>
      </c>
      <c r="B948" s="145" t="s">
        <v>3311</v>
      </c>
      <c r="C948" s="146" t="s">
        <v>2482</v>
      </c>
      <c r="D948" s="147" t="s">
        <v>2619</v>
      </c>
      <c r="E948" s="184" t="s">
        <v>66</v>
      </c>
      <c r="G948" s="149"/>
      <c r="H948" s="150"/>
      <c r="I948" s="149">
        <v>1</v>
      </c>
      <c r="J948" s="151" t="s">
        <v>2583</v>
      </c>
      <c r="K948" s="151">
        <v>5</v>
      </c>
      <c r="L948" s="151" t="s">
        <v>2641</v>
      </c>
      <c r="M948" s="151">
        <v>1</v>
      </c>
      <c r="N948" s="196">
        <v>1</v>
      </c>
      <c r="O948" s="198">
        <v>3</v>
      </c>
      <c r="P948" s="196">
        <v>1</v>
      </c>
      <c r="Q948" s="152" t="s">
        <v>3180</v>
      </c>
      <c r="R948" s="152" t="s">
        <v>2717</v>
      </c>
      <c r="S948" s="152" t="s">
        <v>2727</v>
      </c>
      <c r="T948" s="152" t="s">
        <v>2720</v>
      </c>
      <c r="U948" s="152" t="s">
        <v>2750</v>
      </c>
      <c r="V948" s="153">
        <v>0.5</v>
      </c>
      <c r="W948" s="145" t="s">
        <v>3317</v>
      </c>
      <c r="X948" s="149">
        <v>869</v>
      </c>
    </row>
    <row r="949" spans="1:24" s="3" customFormat="1" ht="15.6" x14ac:dyDescent="0.3">
      <c r="A949" s="144" t="s">
        <v>1710</v>
      </c>
      <c r="B949" s="145" t="s">
        <v>3311</v>
      </c>
      <c r="C949" s="146" t="s">
        <v>2482</v>
      </c>
      <c r="D949" s="147" t="s">
        <v>2619</v>
      </c>
      <c r="E949" s="184" t="s">
        <v>2598</v>
      </c>
      <c r="G949" s="149"/>
      <c r="H949" s="150"/>
      <c r="I949" s="149">
        <v>1</v>
      </c>
      <c r="J949" s="151" t="s">
        <v>2596</v>
      </c>
      <c r="K949" s="151">
        <v>6</v>
      </c>
      <c r="L949" s="151"/>
      <c r="M949" s="151">
        <v>1</v>
      </c>
      <c r="N949" s="196"/>
      <c r="O949" s="198"/>
      <c r="P949" s="196"/>
      <c r="Q949" s="152" t="s">
        <v>2750</v>
      </c>
      <c r="R949" s="152" t="s">
        <v>2750</v>
      </c>
      <c r="S949" s="152"/>
      <c r="T949" s="152"/>
      <c r="U949" s="152"/>
      <c r="V949" s="153">
        <v>0.8</v>
      </c>
      <c r="W949" s="145" t="s">
        <v>3317</v>
      </c>
      <c r="X949" s="149">
        <v>869</v>
      </c>
    </row>
    <row r="950" spans="1:24" s="3" customFormat="1" ht="15.6" x14ac:dyDescent="0.3">
      <c r="A950" s="144" t="s">
        <v>3320</v>
      </c>
      <c r="B950" s="145" t="s">
        <v>3311</v>
      </c>
      <c r="C950" s="146" t="s">
        <v>2482</v>
      </c>
      <c r="D950" s="147" t="s">
        <v>2619</v>
      </c>
      <c r="E950" s="184" t="s">
        <v>3027</v>
      </c>
      <c r="G950" s="149"/>
      <c r="H950" s="150"/>
      <c r="I950" s="149">
        <v>1</v>
      </c>
      <c r="J950" s="151" t="s">
        <v>2599</v>
      </c>
      <c r="K950" s="151">
        <v>7</v>
      </c>
      <c r="L950" s="151"/>
      <c r="M950" s="151">
        <v>1</v>
      </c>
      <c r="N950" s="196"/>
      <c r="O950" s="198"/>
      <c r="P950" s="196">
        <v>1</v>
      </c>
      <c r="Q950" s="152" t="s">
        <v>2757</v>
      </c>
      <c r="R950" s="152"/>
      <c r="S950" s="152" t="s">
        <v>2711</v>
      </c>
      <c r="T950" s="152" t="s">
        <v>2712</v>
      </c>
      <c r="U950" s="152"/>
      <c r="V950" s="153">
        <v>1</v>
      </c>
      <c r="W950" s="145" t="s">
        <v>3317</v>
      </c>
      <c r="X950" s="149">
        <v>869</v>
      </c>
    </row>
    <row r="951" spans="1:24" s="3" customFormat="1" ht="15.6" x14ac:dyDescent="0.3">
      <c r="A951" s="144" t="s">
        <v>3321</v>
      </c>
      <c r="B951" s="145" t="s">
        <v>3311</v>
      </c>
      <c r="C951" s="146" t="s">
        <v>2482</v>
      </c>
      <c r="D951" s="147" t="s">
        <v>2619</v>
      </c>
      <c r="E951" s="185" t="s">
        <v>3318</v>
      </c>
      <c r="G951" s="186"/>
      <c r="H951" s="187"/>
      <c r="I951" s="149">
        <v>1</v>
      </c>
      <c r="J951" s="151" t="s">
        <v>2611</v>
      </c>
      <c r="K951" s="151">
        <v>8</v>
      </c>
      <c r="L951" s="151"/>
      <c r="M951" s="151">
        <v>1</v>
      </c>
      <c r="N951" s="196"/>
      <c r="O951" s="198">
        <v>1</v>
      </c>
      <c r="P951" s="196"/>
      <c r="Q951" s="152" t="s">
        <v>2764</v>
      </c>
      <c r="R951" s="152" t="s">
        <v>2727</v>
      </c>
      <c r="S951" s="152" t="s">
        <v>2717</v>
      </c>
      <c r="T951" s="152" t="s">
        <v>2712</v>
      </c>
      <c r="U951" s="152" t="s">
        <v>2712</v>
      </c>
      <c r="V951" s="153">
        <v>0.4</v>
      </c>
      <c r="W951" s="145" t="s">
        <v>3317</v>
      </c>
      <c r="X951" s="149">
        <v>869</v>
      </c>
    </row>
    <row r="952" spans="1:24" s="3" customFormat="1" ht="15.6" x14ac:dyDescent="0.3">
      <c r="A952" s="144" t="s">
        <v>1681</v>
      </c>
      <c r="B952" s="145" t="s">
        <v>3311</v>
      </c>
      <c r="C952" s="146" t="s">
        <v>2482</v>
      </c>
      <c r="D952" s="147" t="s">
        <v>2619</v>
      </c>
      <c r="E952" s="184" t="s">
        <v>3318</v>
      </c>
      <c r="G952" s="149"/>
      <c r="H952" s="150"/>
      <c r="I952" s="149">
        <v>1</v>
      </c>
      <c r="J952" s="151" t="s">
        <v>2614</v>
      </c>
      <c r="K952" s="151">
        <v>9</v>
      </c>
      <c r="L952" s="151"/>
      <c r="M952" s="151">
        <v>1</v>
      </c>
      <c r="N952" s="196"/>
      <c r="O952" s="198"/>
      <c r="P952" s="196"/>
      <c r="Q952" s="152" t="s">
        <v>2728</v>
      </c>
      <c r="R952" s="152" t="s">
        <v>2724</v>
      </c>
      <c r="S952" s="152"/>
      <c r="T952" s="152"/>
      <c r="U952" s="152" t="s">
        <v>2717</v>
      </c>
      <c r="V952" s="153">
        <v>0.5</v>
      </c>
      <c r="W952" s="145" t="s">
        <v>3317</v>
      </c>
      <c r="X952" s="149">
        <v>869</v>
      </c>
    </row>
    <row r="953" spans="1:24" s="3" customFormat="1" ht="15.6" x14ac:dyDescent="0.3">
      <c r="A953" s="144" t="s">
        <v>1652</v>
      </c>
      <c r="B953" s="145" t="s">
        <v>3311</v>
      </c>
      <c r="C953" s="146" t="s">
        <v>2482</v>
      </c>
      <c r="D953" s="147" t="s">
        <v>2619</v>
      </c>
      <c r="E953" s="185" t="s">
        <v>3318</v>
      </c>
      <c r="G953" s="186"/>
      <c r="H953" s="150"/>
      <c r="I953" s="149">
        <v>1</v>
      </c>
      <c r="J953" s="151"/>
      <c r="K953" s="151" t="s">
        <v>2905</v>
      </c>
      <c r="L953" s="151"/>
      <c r="M953" s="151">
        <v>1</v>
      </c>
      <c r="N953" s="196"/>
      <c r="O953" s="198"/>
      <c r="P953" s="196"/>
      <c r="Q953" s="152" t="s">
        <v>2933</v>
      </c>
      <c r="R953" s="152" t="s">
        <v>2727</v>
      </c>
      <c r="S953" s="152" t="s">
        <v>2712</v>
      </c>
      <c r="T953" s="152" t="s">
        <v>2727</v>
      </c>
      <c r="U953" s="152"/>
      <c r="V953" s="153">
        <v>0.2</v>
      </c>
      <c r="W953" s="145" t="s">
        <v>3317</v>
      </c>
      <c r="X953" s="149">
        <v>869</v>
      </c>
    </row>
    <row r="954" spans="1:24" s="3" customFormat="1" ht="15.6" x14ac:dyDescent="0.3">
      <c r="A954" s="144" t="s">
        <v>1663</v>
      </c>
      <c r="B954" s="145" t="s">
        <v>3311</v>
      </c>
      <c r="C954" s="146" t="s">
        <v>2482</v>
      </c>
      <c r="D954" s="147" t="s">
        <v>2619</v>
      </c>
      <c r="E954" s="185" t="s">
        <v>2620</v>
      </c>
      <c r="G954" s="186"/>
      <c r="H954" s="187"/>
      <c r="I954" s="149">
        <v>1</v>
      </c>
      <c r="J954" s="151"/>
      <c r="K954" s="151" t="s">
        <v>2905</v>
      </c>
      <c r="L954" s="151"/>
      <c r="M954" s="151">
        <v>1</v>
      </c>
      <c r="N954" s="149"/>
      <c r="O954" s="150"/>
      <c r="P954" s="149"/>
      <c r="Q954" s="152" t="s">
        <v>2739</v>
      </c>
      <c r="R954" s="152" t="s">
        <v>2717</v>
      </c>
      <c r="S954" s="152" t="s">
        <v>2712</v>
      </c>
      <c r="T954" s="152"/>
      <c r="U954" s="152" t="s">
        <v>2717</v>
      </c>
      <c r="V954" s="153">
        <v>0.33300000000000002</v>
      </c>
      <c r="W954" s="145" t="s">
        <v>3317</v>
      </c>
      <c r="X954" s="149">
        <v>869</v>
      </c>
    </row>
    <row r="955" spans="1:24" s="3" customFormat="1" ht="15.6" x14ac:dyDescent="0.3">
      <c r="A955" s="199" t="s">
        <v>3322</v>
      </c>
      <c r="B955" s="145" t="s">
        <v>3311</v>
      </c>
      <c r="C955" s="146" t="s">
        <v>2482</v>
      </c>
      <c r="D955" s="147" t="s">
        <v>2619</v>
      </c>
      <c r="E955" s="148" t="s">
        <v>2657</v>
      </c>
      <c r="G955" s="149"/>
      <c r="H955" s="150"/>
      <c r="I955" s="149">
        <v>1</v>
      </c>
      <c r="J955" s="151"/>
      <c r="K955" s="151" t="s">
        <v>2905</v>
      </c>
      <c r="L955" s="151"/>
      <c r="M955" s="151">
        <v>1</v>
      </c>
      <c r="N955" s="149"/>
      <c r="O955" s="150"/>
      <c r="P955" s="149"/>
      <c r="Q955" s="152" t="s">
        <v>2997</v>
      </c>
      <c r="R955" s="152" t="s">
        <v>2741</v>
      </c>
      <c r="S955" s="152" t="s">
        <v>2717</v>
      </c>
      <c r="T955" s="152"/>
      <c r="U955" s="152"/>
      <c r="V955" s="153">
        <v>0</v>
      </c>
      <c r="W955" s="145" t="s">
        <v>3317</v>
      </c>
      <c r="X955" s="149">
        <v>869</v>
      </c>
    </row>
    <row r="956" spans="1:24" s="3" customFormat="1" ht="15.6" x14ac:dyDescent="0.3">
      <c r="A956" s="200" t="s">
        <v>1703</v>
      </c>
      <c r="B956" s="135" t="s">
        <v>3323</v>
      </c>
      <c r="C956" s="136" t="s">
        <v>2491</v>
      </c>
      <c r="D956" s="137" t="s">
        <v>2591</v>
      </c>
      <c r="E956" s="181" t="s">
        <v>3318</v>
      </c>
      <c r="G956" s="139">
        <v>1</v>
      </c>
      <c r="H956" s="141"/>
      <c r="I956" s="139"/>
      <c r="J956" s="140" t="s">
        <v>2614</v>
      </c>
      <c r="K956" s="140">
        <v>1</v>
      </c>
      <c r="L956" s="140" t="s">
        <v>2641</v>
      </c>
      <c r="M956" s="140">
        <v>1</v>
      </c>
      <c r="N956" s="195" t="s">
        <v>3324</v>
      </c>
      <c r="O956" s="197"/>
      <c r="P956" s="195" t="s">
        <v>3325</v>
      </c>
      <c r="Q956" s="142" t="s">
        <v>3326</v>
      </c>
      <c r="R956" s="142" t="s">
        <v>2940</v>
      </c>
      <c r="S956" s="142" t="s">
        <v>2728</v>
      </c>
      <c r="T956" s="142" t="s">
        <v>2712</v>
      </c>
      <c r="U956" s="142" t="s">
        <v>2712</v>
      </c>
      <c r="V956" s="143">
        <v>0.84599999999999997</v>
      </c>
      <c r="W956" s="135" t="s">
        <v>3327</v>
      </c>
      <c r="X956" s="139">
        <v>1615</v>
      </c>
    </row>
    <row r="957" spans="1:24" s="3" customFormat="1" ht="15.6" x14ac:dyDescent="0.3">
      <c r="A957" s="200" t="s">
        <v>3328</v>
      </c>
      <c r="B957" s="135" t="s">
        <v>3323</v>
      </c>
      <c r="C957" s="136" t="s">
        <v>2491</v>
      </c>
      <c r="D957" s="137" t="s">
        <v>2591</v>
      </c>
      <c r="E957" s="181" t="s">
        <v>3236</v>
      </c>
      <c r="G957" s="139">
        <v>1</v>
      </c>
      <c r="H957" s="141"/>
      <c r="I957" s="139"/>
      <c r="J957" s="140" t="s">
        <v>2609</v>
      </c>
      <c r="K957" s="140">
        <v>2</v>
      </c>
      <c r="L957" s="140"/>
      <c r="M957" s="140">
        <v>1</v>
      </c>
      <c r="N957" s="195"/>
      <c r="O957" s="197" t="s">
        <v>3324</v>
      </c>
      <c r="P957" s="195" t="s">
        <v>3325</v>
      </c>
      <c r="Q957" s="142" t="s">
        <v>2726</v>
      </c>
      <c r="R957" s="142" t="s">
        <v>2717</v>
      </c>
      <c r="S957" s="142" t="s">
        <v>2909</v>
      </c>
      <c r="T957" s="142" t="s">
        <v>2720</v>
      </c>
      <c r="U957" s="142" t="s">
        <v>2712</v>
      </c>
      <c r="V957" s="143">
        <v>0.6</v>
      </c>
      <c r="W957" s="135" t="s">
        <v>3327</v>
      </c>
      <c r="X957" s="139">
        <v>1615</v>
      </c>
    </row>
    <row r="958" spans="1:24" s="3" customFormat="1" ht="15.6" x14ac:dyDescent="0.3">
      <c r="A958" s="200" t="s">
        <v>1652</v>
      </c>
      <c r="B958" s="135" t="s">
        <v>3323</v>
      </c>
      <c r="C958" s="136" t="s">
        <v>2491</v>
      </c>
      <c r="D958" s="137" t="s">
        <v>2591</v>
      </c>
      <c r="E958" s="181" t="s">
        <v>3318</v>
      </c>
      <c r="G958" s="139">
        <v>1</v>
      </c>
      <c r="H958" s="141"/>
      <c r="I958" s="139"/>
      <c r="J958" s="140" t="s">
        <v>2599</v>
      </c>
      <c r="K958" s="140">
        <v>3</v>
      </c>
      <c r="L958" s="140"/>
      <c r="M958" s="140">
        <v>1</v>
      </c>
      <c r="N958" s="195"/>
      <c r="O958" s="197" t="s">
        <v>3324</v>
      </c>
      <c r="P958" s="195" t="s">
        <v>3325</v>
      </c>
      <c r="Q958" s="142" t="s">
        <v>2771</v>
      </c>
      <c r="R958" s="142" t="s">
        <v>2723</v>
      </c>
      <c r="S958" s="142" t="s">
        <v>2712</v>
      </c>
      <c r="T958" s="142" t="s">
        <v>2716</v>
      </c>
      <c r="U958" s="142" t="s">
        <v>2720</v>
      </c>
      <c r="V958" s="143">
        <v>0.77800000000000002</v>
      </c>
      <c r="W958" s="135" t="s">
        <v>3327</v>
      </c>
      <c r="X958" s="139">
        <v>1615</v>
      </c>
    </row>
    <row r="959" spans="1:24" s="3" customFormat="1" ht="15.6" x14ac:dyDescent="0.3">
      <c r="A959" s="200" t="s">
        <v>1581</v>
      </c>
      <c r="B959" s="135" t="s">
        <v>3323</v>
      </c>
      <c r="C959" s="136" t="s">
        <v>2491</v>
      </c>
      <c r="D959" s="137" t="s">
        <v>2591</v>
      </c>
      <c r="E959" s="181" t="s">
        <v>3192</v>
      </c>
      <c r="G959" s="183">
        <v>1</v>
      </c>
      <c r="H959" s="141"/>
      <c r="I959" s="139"/>
      <c r="J959" s="140" t="s">
        <v>2604</v>
      </c>
      <c r="K959" s="140">
        <v>4</v>
      </c>
      <c r="L959" s="140"/>
      <c r="M959" s="140">
        <v>1</v>
      </c>
      <c r="N959" s="195"/>
      <c r="O959" s="197" t="s">
        <v>3329</v>
      </c>
      <c r="P959" s="195" t="s">
        <v>3324</v>
      </c>
      <c r="Q959" s="142" t="s">
        <v>2726</v>
      </c>
      <c r="R959" s="142" t="s">
        <v>2712</v>
      </c>
      <c r="S959" s="142" t="s">
        <v>2739</v>
      </c>
      <c r="T959" s="142" t="s">
        <v>2723</v>
      </c>
      <c r="U959" s="142" t="s">
        <v>2728</v>
      </c>
      <c r="V959" s="143">
        <v>0.6</v>
      </c>
      <c r="W959" s="135" t="s">
        <v>3327</v>
      </c>
      <c r="X959" s="139">
        <v>1615</v>
      </c>
    </row>
    <row r="960" spans="1:24" s="3" customFormat="1" ht="15.6" x14ac:dyDescent="0.3">
      <c r="A960" s="200" t="s">
        <v>1647</v>
      </c>
      <c r="B960" s="135" t="s">
        <v>3323</v>
      </c>
      <c r="C960" s="136" t="s">
        <v>2491</v>
      </c>
      <c r="D960" s="137" t="s">
        <v>2591</v>
      </c>
      <c r="E960" s="181" t="s">
        <v>3318</v>
      </c>
      <c r="G960" s="183">
        <v>1</v>
      </c>
      <c r="H960" s="80"/>
      <c r="I960" s="139"/>
      <c r="J960" s="140" t="s">
        <v>2596</v>
      </c>
      <c r="K960" s="140">
        <v>5</v>
      </c>
      <c r="L960" s="140" t="s">
        <v>2781</v>
      </c>
      <c r="M960" s="140">
        <v>1</v>
      </c>
      <c r="N960" s="195" t="s">
        <v>3329</v>
      </c>
      <c r="O960" s="197" t="s">
        <v>3330</v>
      </c>
      <c r="P960" s="195" t="s">
        <v>3325</v>
      </c>
      <c r="Q960" s="142" t="s">
        <v>3331</v>
      </c>
      <c r="R960" s="142" t="s">
        <v>2717</v>
      </c>
      <c r="S960" s="142" t="s">
        <v>2720</v>
      </c>
      <c r="T960" s="142" t="s">
        <v>2794</v>
      </c>
      <c r="U960" s="142" t="s">
        <v>2772</v>
      </c>
      <c r="V960" s="143">
        <v>0.75</v>
      </c>
      <c r="W960" s="135" t="s">
        <v>3327</v>
      </c>
      <c r="X960" s="139">
        <v>1615</v>
      </c>
    </row>
    <row r="961" spans="1:24" s="3" customFormat="1" ht="15.6" x14ac:dyDescent="0.3">
      <c r="A961" s="200" t="s">
        <v>1709</v>
      </c>
      <c r="B961" s="135" t="s">
        <v>3323</v>
      </c>
      <c r="C961" s="136" t="s">
        <v>2491</v>
      </c>
      <c r="D961" s="137" t="s">
        <v>2591</v>
      </c>
      <c r="E961" s="181" t="s">
        <v>3276</v>
      </c>
      <c r="G961" s="139">
        <v>1</v>
      </c>
      <c r="H961" s="141"/>
      <c r="I961" s="139"/>
      <c r="J961" s="140" t="s">
        <v>2607</v>
      </c>
      <c r="K961" s="140">
        <v>6</v>
      </c>
      <c r="L961" s="140"/>
      <c r="M961" s="140">
        <v>1</v>
      </c>
      <c r="N961" s="195"/>
      <c r="O961" s="197" t="s">
        <v>3329</v>
      </c>
      <c r="P961" s="195"/>
      <c r="Q961" s="142" t="s">
        <v>2982</v>
      </c>
      <c r="R961" s="142" t="s">
        <v>2757</v>
      </c>
      <c r="S961" s="142" t="s">
        <v>2717</v>
      </c>
      <c r="T961" s="142" t="s">
        <v>2739</v>
      </c>
      <c r="U961" s="142" t="s">
        <v>2724</v>
      </c>
      <c r="V961" s="143">
        <v>0.63600000000000001</v>
      </c>
      <c r="W961" s="135" t="s">
        <v>3327</v>
      </c>
      <c r="X961" s="139">
        <v>1615</v>
      </c>
    </row>
    <row r="962" spans="1:24" s="3" customFormat="1" ht="15.6" x14ac:dyDescent="0.3">
      <c r="A962" s="200" t="s">
        <v>3313</v>
      </c>
      <c r="B962" s="135" t="s">
        <v>3323</v>
      </c>
      <c r="C962" s="136" t="s">
        <v>2491</v>
      </c>
      <c r="D962" s="137" t="s">
        <v>2591</v>
      </c>
      <c r="E962" s="181" t="s">
        <v>3192</v>
      </c>
      <c r="G962" s="139">
        <v>1</v>
      </c>
      <c r="H962" s="141"/>
      <c r="I962" s="139"/>
      <c r="J962" s="140" t="s">
        <v>2611</v>
      </c>
      <c r="K962" s="140">
        <v>7</v>
      </c>
      <c r="L962" s="140"/>
      <c r="M962" s="140">
        <v>1</v>
      </c>
      <c r="N962" s="195"/>
      <c r="O962" s="197" t="s">
        <v>3324</v>
      </c>
      <c r="P962" s="195"/>
      <c r="Q962" s="142" t="s">
        <v>2785</v>
      </c>
      <c r="R962" s="142" t="s">
        <v>2717</v>
      </c>
      <c r="S962" s="142" t="s">
        <v>2782</v>
      </c>
      <c r="T962" s="142"/>
      <c r="U962" s="142" t="s">
        <v>2712</v>
      </c>
      <c r="V962" s="143">
        <v>0.5</v>
      </c>
      <c r="W962" s="135" t="s">
        <v>3327</v>
      </c>
      <c r="X962" s="139">
        <v>1615</v>
      </c>
    </row>
    <row r="963" spans="1:24" s="3" customFormat="1" ht="15.6" x14ac:dyDescent="0.3">
      <c r="A963" s="200" t="s">
        <v>1701</v>
      </c>
      <c r="B963" s="135" t="s">
        <v>3323</v>
      </c>
      <c r="C963" s="136" t="s">
        <v>2491</v>
      </c>
      <c r="D963" s="137" t="s">
        <v>2591</v>
      </c>
      <c r="E963" s="181" t="s">
        <v>3276</v>
      </c>
      <c r="G963" s="183">
        <v>1</v>
      </c>
      <c r="H963" s="141"/>
      <c r="I963" s="139"/>
      <c r="J963" s="140" t="s">
        <v>2601</v>
      </c>
      <c r="K963" s="140">
        <v>8</v>
      </c>
      <c r="L963" s="140"/>
      <c r="M963" s="140">
        <v>1</v>
      </c>
      <c r="N963" s="195"/>
      <c r="O963" s="197"/>
      <c r="P963" s="195"/>
      <c r="Q963" s="142" t="s">
        <v>2716</v>
      </c>
      <c r="R963" s="142" t="s">
        <v>2717</v>
      </c>
      <c r="S963" s="142"/>
      <c r="T963" s="142" t="s">
        <v>2711</v>
      </c>
      <c r="U963" s="142"/>
      <c r="V963" s="143">
        <v>0.75</v>
      </c>
      <c r="W963" s="135" t="s">
        <v>3327</v>
      </c>
      <c r="X963" s="139">
        <v>1615</v>
      </c>
    </row>
    <row r="964" spans="1:24" s="3" customFormat="1" ht="15.6" x14ac:dyDescent="0.3">
      <c r="A964" s="200" t="s">
        <v>1620</v>
      </c>
      <c r="B964" s="135" t="s">
        <v>3323</v>
      </c>
      <c r="C964" s="136" t="s">
        <v>2491</v>
      </c>
      <c r="D964" s="137" t="s">
        <v>2591</v>
      </c>
      <c r="E964" s="181" t="s">
        <v>3236</v>
      </c>
      <c r="G964" s="183">
        <v>1</v>
      </c>
      <c r="H964" s="141"/>
      <c r="I964" s="139"/>
      <c r="J964" s="140" t="s">
        <v>2583</v>
      </c>
      <c r="K964" s="140">
        <v>9</v>
      </c>
      <c r="L964" s="140"/>
      <c r="M964" s="140">
        <v>1</v>
      </c>
      <c r="N964" s="195"/>
      <c r="O964" s="197"/>
      <c r="P964" s="195" t="s">
        <v>3324</v>
      </c>
      <c r="Q964" s="142" t="s">
        <v>2733</v>
      </c>
      <c r="R964" s="142" t="s">
        <v>2720</v>
      </c>
      <c r="S964" s="142" t="s">
        <v>2717</v>
      </c>
      <c r="T964" s="142"/>
      <c r="U964" s="142" t="s">
        <v>2717</v>
      </c>
      <c r="V964" s="143">
        <v>0.25</v>
      </c>
      <c r="W964" s="135" t="s">
        <v>3327</v>
      </c>
      <c r="X964" s="139">
        <v>1615</v>
      </c>
    </row>
    <row r="965" spans="1:24" s="3" customFormat="1" ht="15.6" x14ac:dyDescent="0.3">
      <c r="A965" s="200" t="s">
        <v>3332</v>
      </c>
      <c r="B965" s="135" t="s">
        <v>3323</v>
      </c>
      <c r="C965" s="136" t="s">
        <v>2491</v>
      </c>
      <c r="D965" s="137" t="s">
        <v>2591</v>
      </c>
      <c r="E965" s="181" t="s">
        <v>2690</v>
      </c>
      <c r="G965" s="183">
        <v>1</v>
      </c>
      <c r="H965" s="80"/>
      <c r="I965" s="139"/>
      <c r="J965" s="140"/>
      <c r="K965" s="140" t="s">
        <v>2905</v>
      </c>
      <c r="L965" s="140"/>
      <c r="M965" s="140">
        <v>1</v>
      </c>
      <c r="N965" s="195"/>
      <c r="O965" s="197"/>
      <c r="P965" s="195"/>
      <c r="Q965" s="142" t="s">
        <v>2948</v>
      </c>
      <c r="R965" s="142"/>
      <c r="S965" s="142" t="s">
        <v>2717</v>
      </c>
      <c r="T965" s="142" t="s">
        <v>2720</v>
      </c>
      <c r="U965" s="142" t="s">
        <v>2997</v>
      </c>
      <c r="V965" s="143">
        <v>0.14299999999999999</v>
      </c>
      <c r="W965" s="135" t="s">
        <v>3327</v>
      </c>
      <c r="X965" s="139">
        <v>1615</v>
      </c>
    </row>
    <row r="966" spans="1:24" s="3" customFormat="1" ht="15.6" x14ac:dyDescent="0.3">
      <c r="A966" s="200" t="s">
        <v>1649</v>
      </c>
      <c r="B966" s="135" t="s">
        <v>3323</v>
      </c>
      <c r="C966" s="136" t="s">
        <v>2491</v>
      </c>
      <c r="D966" s="137" t="s">
        <v>2591</v>
      </c>
      <c r="E966" s="181" t="s">
        <v>2988</v>
      </c>
      <c r="G966" s="183">
        <v>1</v>
      </c>
      <c r="H966" s="141"/>
      <c r="I966" s="139"/>
      <c r="J966" s="140"/>
      <c r="K966" s="140" t="s">
        <v>2905</v>
      </c>
      <c r="L966" s="140"/>
      <c r="M966" s="140">
        <v>1</v>
      </c>
      <c r="N966" s="195"/>
      <c r="O966" s="197"/>
      <c r="P966" s="195"/>
      <c r="Q966" s="142" t="s">
        <v>2739</v>
      </c>
      <c r="R966" s="142" t="s">
        <v>2739</v>
      </c>
      <c r="S966" s="142"/>
      <c r="T966" s="142"/>
      <c r="U966" s="142"/>
      <c r="V966" s="143">
        <v>0.33300000000000002</v>
      </c>
      <c r="W966" s="135" t="s">
        <v>3327</v>
      </c>
      <c r="X966" s="139">
        <v>1615</v>
      </c>
    </row>
    <row r="967" spans="1:24" s="3" customFormat="1" ht="15.6" x14ac:dyDescent="0.3">
      <c r="A967" s="200" t="s">
        <v>3333</v>
      </c>
      <c r="B967" s="135" t="s">
        <v>3323</v>
      </c>
      <c r="C967" s="136" t="s">
        <v>2491</v>
      </c>
      <c r="D967" s="137" t="s">
        <v>2591</v>
      </c>
      <c r="E967" s="181" t="s">
        <v>44</v>
      </c>
      <c r="G967" s="139">
        <v>1</v>
      </c>
      <c r="H967" s="141"/>
      <c r="I967" s="139"/>
      <c r="J967" s="140"/>
      <c r="K967" s="140" t="s">
        <v>2905</v>
      </c>
      <c r="L967" s="140"/>
      <c r="M967" s="140">
        <v>1</v>
      </c>
      <c r="N967" s="195"/>
      <c r="O967" s="197"/>
      <c r="P967" s="195" t="s">
        <v>3329</v>
      </c>
      <c r="Q967" s="142" t="s">
        <v>2764</v>
      </c>
      <c r="R967" s="142" t="s">
        <v>2712</v>
      </c>
      <c r="S967" s="142" t="s">
        <v>2712</v>
      </c>
      <c r="T967" s="142" t="s">
        <v>2727</v>
      </c>
      <c r="U967" s="142" t="s">
        <v>2717</v>
      </c>
      <c r="V967" s="143">
        <v>0.4</v>
      </c>
      <c r="W967" s="135" t="s">
        <v>3327</v>
      </c>
      <c r="X967" s="139">
        <v>1615</v>
      </c>
    </row>
    <row r="968" spans="1:24" s="3" customFormat="1" ht="15.6" x14ac:dyDescent="0.3">
      <c r="A968" s="201" t="s">
        <v>1543</v>
      </c>
      <c r="B968" s="145" t="s">
        <v>3323</v>
      </c>
      <c r="C968" s="146" t="s">
        <v>2491</v>
      </c>
      <c r="D968" s="147" t="s">
        <v>2619</v>
      </c>
      <c r="E968" s="184" t="s">
        <v>2620</v>
      </c>
      <c r="G968" s="149"/>
      <c r="H968" s="150"/>
      <c r="I968" s="149">
        <v>1</v>
      </c>
      <c r="J968" s="151" t="s">
        <v>2596</v>
      </c>
      <c r="K968" s="151">
        <v>1</v>
      </c>
      <c r="L968" s="151"/>
      <c r="M968" s="151">
        <v>1</v>
      </c>
      <c r="N968" s="196"/>
      <c r="O968" s="198"/>
      <c r="P968" s="196"/>
      <c r="Q968" s="152" t="s">
        <v>2764</v>
      </c>
      <c r="R968" s="152" t="s">
        <v>2717</v>
      </c>
      <c r="S968" s="152" t="s">
        <v>2720</v>
      </c>
      <c r="T968" s="152" t="s">
        <v>2720</v>
      </c>
      <c r="U968" s="152"/>
      <c r="V968" s="153">
        <v>0.4</v>
      </c>
      <c r="W968" s="145" t="s">
        <v>3334</v>
      </c>
      <c r="X968" s="149">
        <v>1615</v>
      </c>
    </row>
    <row r="969" spans="1:24" s="3" customFormat="1" ht="15.6" x14ac:dyDescent="0.3">
      <c r="A969" s="201" t="s">
        <v>1544</v>
      </c>
      <c r="B969" s="145" t="s">
        <v>3323</v>
      </c>
      <c r="C969" s="146" t="s">
        <v>2491</v>
      </c>
      <c r="D969" s="147" t="s">
        <v>2619</v>
      </c>
      <c r="E969" s="184" t="s">
        <v>68</v>
      </c>
      <c r="G969" s="149"/>
      <c r="H969" s="150"/>
      <c r="I969" s="149">
        <v>1</v>
      </c>
      <c r="J969" s="151" t="s">
        <v>2614</v>
      </c>
      <c r="K969" s="151">
        <v>2</v>
      </c>
      <c r="L969" s="151" t="s">
        <v>2647</v>
      </c>
      <c r="M969" s="151">
        <v>1</v>
      </c>
      <c r="N969" s="196"/>
      <c r="O969" s="198" t="s">
        <v>3324</v>
      </c>
      <c r="P969" s="196" t="s">
        <v>3335</v>
      </c>
      <c r="Q969" s="152" t="s">
        <v>2789</v>
      </c>
      <c r="R969" s="152" t="s">
        <v>2712</v>
      </c>
      <c r="S969" s="152" t="s">
        <v>2716</v>
      </c>
      <c r="T969" s="152" t="s">
        <v>2723</v>
      </c>
      <c r="U969" s="152" t="s">
        <v>2712</v>
      </c>
      <c r="V969" s="153">
        <v>0.875</v>
      </c>
      <c r="W969" s="145" t="s">
        <v>3334</v>
      </c>
      <c r="X969" s="149">
        <v>1615</v>
      </c>
    </row>
    <row r="970" spans="1:24" s="3" customFormat="1" ht="15.6" x14ac:dyDescent="0.3">
      <c r="A970" s="201" t="s">
        <v>1663</v>
      </c>
      <c r="B970" s="145" t="s">
        <v>3323</v>
      </c>
      <c r="C970" s="146" t="s">
        <v>2491</v>
      </c>
      <c r="D970" s="147" t="s">
        <v>2619</v>
      </c>
      <c r="E970" s="184" t="s">
        <v>2620</v>
      </c>
      <c r="G970" s="149"/>
      <c r="H970" s="150"/>
      <c r="I970" s="149">
        <v>1</v>
      </c>
      <c r="J970" s="151" t="s">
        <v>2599</v>
      </c>
      <c r="K970" s="151">
        <v>3</v>
      </c>
      <c r="L970" s="151"/>
      <c r="M970" s="151">
        <v>1</v>
      </c>
      <c r="N970" s="196" t="s">
        <v>3324</v>
      </c>
      <c r="O970" s="198" t="s">
        <v>3329</v>
      </c>
      <c r="P970" s="196" t="s">
        <v>3325</v>
      </c>
      <c r="Q970" s="152" t="s">
        <v>2774</v>
      </c>
      <c r="R970" s="152"/>
      <c r="S970" s="152" t="s">
        <v>2717</v>
      </c>
      <c r="T970" s="152" t="s">
        <v>2739</v>
      </c>
      <c r="U970" s="152" t="s">
        <v>2711</v>
      </c>
      <c r="V970" s="153">
        <v>0.57099999999999995</v>
      </c>
      <c r="W970" s="145" t="s">
        <v>3334</v>
      </c>
      <c r="X970" s="149">
        <v>1615</v>
      </c>
    </row>
    <row r="971" spans="1:24" s="3" customFormat="1" ht="15.6" x14ac:dyDescent="0.3">
      <c r="A971" s="201" t="s">
        <v>1747</v>
      </c>
      <c r="B971" s="145" t="s">
        <v>3323</v>
      </c>
      <c r="C971" s="146" t="s">
        <v>2491</v>
      </c>
      <c r="D971" s="147" t="s">
        <v>2619</v>
      </c>
      <c r="E971" s="184" t="s">
        <v>68</v>
      </c>
      <c r="G971" s="149"/>
      <c r="H971" s="150"/>
      <c r="I971" s="149">
        <v>1</v>
      </c>
      <c r="J971" s="151" t="s">
        <v>2601</v>
      </c>
      <c r="K971" s="151">
        <v>4</v>
      </c>
      <c r="L971" s="151"/>
      <c r="M971" s="151">
        <v>1</v>
      </c>
      <c r="N971" s="196"/>
      <c r="O971" s="198" t="s">
        <v>3325</v>
      </c>
      <c r="P971" s="196"/>
      <c r="Q971" s="152" t="s">
        <v>2787</v>
      </c>
      <c r="R971" s="152"/>
      <c r="S971" s="152" t="s">
        <v>2717</v>
      </c>
      <c r="T971" s="152" t="s">
        <v>2711</v>
      </c>
      <c r="U971" s="152" t="s">
        <v>2711</v>
      </c>
      <c r="V971" s="153">
        <v>0.85699999999999998</v>
      </c>
      <c r="W971" s="145" t="s">
        <v>3334</v>
      </c>
      <c r="X971" s="149">
        <v>1615</v>
      </c>
    </row>
    <row r="972" spans="1:24" s="3" customFormat="1" ht="15.6" x14ac:dyDescent="0.3">
      <c r="A972" s="201" t="s">
        <v>3336</v>
      </c>
      <c r="B972" s="145" t="s">
        <v>3323</v>
      </c>
      <c r="C972" s="146" t="s">
        <v>2491</v>
      </c>
      <c r="D972" s="147" t="s">
        <v>2619</v>
      </c>
      <c r="E972" s="184" t="s">
        <v>647</v>
      </c>
      <c r="G972" s="149"/>
      <c r="H972" s="150"/>
      <c r="I972" s="149">
        <v>1</v>
      </c>
      <c r="J972" s="151" t="s">
        <v>2604</v>
      </c>
      <c r="K972" s="151">
        <v>5</v>
      </c>
      <c r="L972" s="151"/>
      <c r="M972" s="151">
        <v>1</v>
      </c>
      <c r="N972" s="196"/>
      <c r="O972" s="198"/>
      <c r="P972" s="196"/>
      <c r="Q972" s="152" t="s">
        <v>2782</v>
      </c>
      <c r="R972" s="152" t="s">
        <v>2716</v>
      </c>
      <c r="S972" s="152"/>
      <c r="T972" s="152"/>
      <c r="U972" s="152" t="s">
        <v>2727</v>
      </c>
      <c r="V972" s="153">
        <v>0.5</v>
      </c>
      <c r="W972" s="145" t="s">
        <v>3334</v>
      </c>
      <c r="X972" s="149">
        <v>1615</v>
      </c>
    </row>
    <row r="973" spans="1:24" s="3" customFormat="1" ht="15.6" x14ac:dyDescent="0.3">
      <c r="A973" s="201" t="s">
        <v>1702</v>
      </c>
      <c r="B973" s="145" t="s">
        <v>3323</v>
      </c>
      <c r="C973" s="146" t="s">
        <v>2491</v>
      </c>
      <c r="D973" s="147" t="s">
        <v>2619</v>
      </c>
      <c r="E973" s="184" t="s">
        <v>2598</v>
      </c>
      <c r="G973" s="149"/>
      <c r="H973" s="150"/>
      <c r="I973" s="149">
        <v>1</v>
      </c>
      <c r="J973" s="151" t="s">
        <v>2607</v>
      </c>
      <c r="K973" s="151">
        <v>6</v>
      </c>
      <c r="L973" s="151" t="s">
        <v>2641</v>
      </c>
      <c r="M973" s="151">
        <v>1</v>
      </c>
      <c r="N973" s="196"/>
      <c r="O973" s="198" t="s">
        <v>3324</v>
      </c>
      <c r="P973" s="196" t="s">
        <v>3329</v>
      </c>
      <c r="Q973" s="152" t="s">
        <v>2743</v>
      </c>
      <c r="R973" s="152" t="s">
        <v>2723</v>
      </c>
      <c r="S973" s="152" t="s">
        <v>2730</v>
      </c>
      <c r="T973" s="152" t="s">
        <v>2723</v>
      </c>
      <c r="U973" s="152" t="s">
        <v>2712</v>
      </c>
      <c r="V973" s="153">
        <v>0.90900000000000003</v>
      </c>
      <c r="W973" s="145" t="s">
        <v>3334</v>
      </c>
      <c r="X973" s="149">
        <v>1615</v>
      </c>
    </row>
    <row r="974" spans="1:24" s="3" customFormat="1" ht="15.6" x14ac:dyDescent="0.3">
      <c r="A974" s="201" t="s">
        <v>3320</v>
      </c>
      <c r="B974" s="145" t="s">
        <v>3323</v>
      </c>
      <c r="C974" s="146" t="s">
        <v>2491</v>
      </c>
      <c r="D974" s="147" t="s">
        <v>2619</v>
      </c>
      <c r="E974" s="184" t="s">
        <v>2657</v>
      </c>
      <c r="G974" s="149"/>
      <c r="H974" s="150"/>
      <c r="I974" s="149">
        <v>1</v>
      </c>
      <c r="J974" s="151" t="s">
        <v>2609</v>
      </c>
      <c r="K974" s="151">
        <v>7</v>
      </c>
      <c r="L974" s="151"/>
      <c r="M974" s="151">
        <v>1</v>
      </c>
      <c r="N974" s="196" t="s">
        <v>3324</v>
      </c>
      <c r="O974" s="198" t="s">
        <v>3335</v>
      </c>
      <c r="P974" s="196" t="s">
        <v>3324</v>
      </c>
      <c r="Q974" s="152" t="s">
        <v>2789</v>
      </c>
      <c r="R974" s="152" t="s">
        <v>2712</v>
      </c>
      <c r="S974" s="152"/>
      <c r="T974" s="152" t="s">
        <v>2720</v>
      </c>
      <c r="U974" s="152" t="s">
        <v>2710</v>
      </c>
      <c r="V974" s="153">
        <v>0.875</v>
      </c>
      <c r="W974" s="145" t="s">
        <v>3334</v>
      </c>
      <c r="X974" s="149">
        <v>1615</v>
      </c>
    </row>
    <row r="975" spans="1:24" s="3" customFormat="1" ht="15.6" x14ac:dyDescent="0.3">
      <c r="A975" s="201" t="s">
        <v>3319</v>
      </c>
      <c r="B975" s="145" t="s">
        <v>3323</v>
      </c>
      <c r="C975" s="146" t="s">
        <v>2491</v>
      </c>
      <c r="D975" s="147" t="s">
        <v>2619</v>
      </c>
      <c r="E975" s="184" t="s">
        <v>66</v>
      </c>
      <c r="G975" s="186"/>
      <c r="H975" s="187"/>
      <c r="I975" s="149">
        <v>1</v>
      </c>
      <c r="J975" s="151" t="s">
        <v>2583</v>
      </c>
      <c r="K975" s="151">
        <v>8</v>
      </c>
      <c r="L975" s="151"/>
      <c r="M975" s="151">
        <v>1</v>
      </c>
      <c r="N975" s="196"/>
      <c r="O975" s="198"/>
      <c r="P975" s="196" t="s">
        <v>3324</v>
      </c>
      <c r="Q975" s="152" t="s">
        <v>2774</v>
      </c>
      <c r="R975" s="152" t="s">
        <v>2712</v>
      </c>
      <c r="S975" s="152" t="s">
        <v>2724</v>
      </c>
      <c r="T975" s="152" t="s">
        <v>2720</v>
      </c>
      <c r="U975" s="152" t="s">
        <v>2717</v>
      </c>
      <c r="V975" s="153">
        <v>0.57099999999999995</v>
      </c>
      <c r="W975" s="145" t="s">
        <v>3334</v>
      </c>
      <c r="X975" s="149">
        <v>1615</v>
      </c>
    </row>
    <row r="976" spans="1:24" s="3" customFormat="1" ht="15.6" x14ac:dyDescent="0.3">
      <c r="A976" s="201" t="s">
        <v>3337</v>
      </c>
      <c r="B976" s="145" t="s">
        <v>3323</v>
      </c>
      <c r="C976" s="146" t="s">
        <v>2491</v>
      </c>
      <c r="D976" s="147" t="s">
        <v>2619</v>
      </c>
      <c r="E976" s="184" t="s">
        <v>495</v>
      </c>
      <c r="G976" s="149"/>
      <c r="H976" s="150"/>
      <c r="I976" s="149">
        <v>1</v>
      </c>
      <c r="J976" s="151" t="s">
        <v>2611</v>
      </c>
      <c r="K976" s="151">
        <v>9</v>
      </c>
      <c r="L976" s="151"/>
      <c r="M976" s="151">
        <v>1</v>
      </c>
      <c r="N976" s="196"/>
      <c r="O976" s="198"/>
      <c r="P976" s="196" t="s">
        <v>3329</v>
      </c>
      <c r="Q976" s="152" t="s">
        <v>2715</v>
      </c>
      <c r="R976" s="152" t="s">
        <v>2715</v>
      </c>
      <c r="S976" s="152"/>
      <c r="T976" s="152"/>
      <c r="U976" s="152"/>
      <c r="V976" s="153">
        <v>0.6</v>
      </c>
      <c r="W976" s="145" t="s">
        <v>3334</v>
      </c>
      <c r="X976" s="149">
        <v>1615</v>
      </c>
    </row>
    <row r="977" spans="1:24" s="3" customFormat="1" ht="15.6" x14ac:dyDescent="0.3">
      <c r="A977" s="201" t="s">
        <v>3338</v>
      </c>
      <c r="B977" s="145" t="s">
        <v>3323</v>
      </c>
      <c r="C977" s="146" t="s">
        <v>2491</v>
      </c>
      <c r="D977" s="147" t="s">
        <v>2619</v>
      </c>
      <c r="E977" s="184" t="s">
        <v>2865</v>
      </c>
      <c r="G977" s="186"/>
      <c r="H977" s="150"/>
      <c r="I977" s="149">
        <v>1</v>
      </c>
      <c r="J977" s="151"/>
      <c r="K977" s="151" t="s">
        <v>2905</v>
      </c>
      <c r="L977" s="151"/>
      <c r="M977" s="151">
        <v>1</v>
      </c>
      <c r="N977" s="196"/>
      <c r="O977" s="198"/>
      <c r="P977" s="196"/>
      <c r="Q977" s="152" t="s">
        <v>2782</v>
      </c>
      <c r="R977" s="152" t="s">
        <v>2720</v>
      </c>
      <c r="S977" s="152" t="s">
        <v>2712</v>
      </c>
      <c r="T977" s="152" t="s">
        <v>2720</v>
      </c>
      <c r="U977" s="152" t="s">
        <v>2717</v>
      </c>
      <c r="V977" s="153">
        <v>0.5</v>
      </c>
      <c r="W977" s="145" t="s">
        <v>3334</v>
      </c>
      <c r="X977" s="149">
        <v>1615</v>
      </c>
    </row>
    <row r="978" spans="1:24" s="3" customFormat="1" ht="15.6" x14ac:dyDescent="0.3">
      <c r="A978" s="201" t="s">
        <v>3310</v>
      </c>
      <c r="B978" s="145" t="s">
        <v>3323</v>
      </c>
      <c r="C978" s="146" t="s">
        <v>2491</v>
      </c>
      <c r="D978" s="147" t="s">
        <v>2619</v>
      </c>
      <c r="E978" s="184" t="s">
        <v>66</v>
      </c>
      <c r="G978" s="186"/>
      <c r="H978" s="187"/>
      <c r="I978" s="149">
        <v>1</v>
      </c>
      <c r="J978" s="151"/>
      <c r="K978" s="151" t="s">
        <v>2905</v>
      </c>
      <c r="L978" s="151"/>
      <c r="M978" s="151">
        <v>1</v>
      </c>
      <c r="N978" s="196"/>
      <c r="O978" s="198"/>
      <c r="P978" s="196"/>
      <c r="Q978" s="152" t="s">
        <v>2959</v>
      </c>
      <c r="R978" s="152" t="s">
        <v>2727</v>
      </c>
      <c r="S978" s="152" t="s">
        <v>2717</v>
      </c>
      <c r="T978" s="152" t="s">
        <v>2720</v>
      </c>
      <c r="U978" s="152" t="s">
        <v>2741</v>
      </c>
      <c r="V978" s="153">
        <v>0.125</v>
      </c>
      <c r="W978" s="145" t="s">
        <v>3334</v>
      </c>
      <c r="X978" s="149">
        <v>1615</v>
      </c>
    </row>
    <row r="979" spans="1:24" s="3" customFormat="1" ht="15.6" x14ac:dyDescent="0.3">
      <c r="A979" s="201" t="s">
        <v>1710</v>
      </c>
      <c r="B979" s="145" t="s">
        <v>3323</v>
      </c>
      <c r="C979" s="146" t="s">
        <v>2491</v>
      </c>
      <c r="D979" s="147" t="s">
        <v>2619</v>
      </c>
      <c r="E979" s="184" t="s">
        <v>2598</v>
      </c>
      <c r="G979" s="149"/>
      <c r="H979" s="150"/>
      <c r="I979" s="149">
        <v>1</v>
      </c>
      <c r="J979" s="151"/>
      <c r="K979" s="151" t="s">
        <v>2905</v>
      </c>
      <c r="L979" s="151"/>
      <c r="M979" s="151">
        <v>1</v>
      </c>
      <c r="N979" s="196"/>
      <c r="O979" s="198"/>
      <c r="P979" s="196" t="s">
        <v>3324</v>
      </c>
      <c r="Q979" s="152" t="s">
        <v>3128</v>
      </c>
      <c r="R979" s="152" t="s">
        <v>2764</v>
      </c>
      <c r="S979" s="152" t="s">
        <v>2728</v>
      </c>
      <c r="T979" s="152"/>
      <c r="U979" s="152"/>
      <c r="V979" s="153">
        <v>0.44400000000000001</v>
      </c>
      <c r="W979" s="145" t="s">
        <v>3334</v>
      </c>
      <c r="X979" s="149">
        <v>1615</v>
      </c>
    </row>
    <row r="980" spans="1:24" s="3" customFormat="1" ht="15.6" x14ac:dyDescent="0.3">
      <c r="A980" s="200" t="s">
        <v>1716</v>
      </c>
      <c r="B980" s="135" t="s">
        <v>3339</v>
      </c>
      <c r="C980" s="136" t="s">
        <v>2501</v>
      </c>
      <c r="D980" s="137" t="s">
        <v>2591</v>
      </c>
      <c r="E980" s="181" t="s">
        <v>3318</v>
      </c>
      <c r="G980" s="139"/>
      <c r="H980" s="141"/>
      <c r="I980" s="139">
        <v>1</v>
      </c>
      <c r="J980" s="140" t="s">
        <v>2607</v>
      </c>
      <c r="K980" s="140">
        <v>1</v>
      </c>
      <c r="L980" s="140"/>
      <c r="M980" s="140">
        <v>1</v>
      </c>
      <c r="N980" s="195"/>
      <c r="O980" s="197"/>
      <c r="P980" s="195"/>
      <c r="Q980" s="142" t="s">
        <v>3244</v>
      </c>
      <c r="R980" s="142" t="s">
        <v>2948</v>
      </c>
      <c r="S980" s="142" t="s">
        <v>2712</v>
      </c>
      <c r="T980" s="142"/>
      <c r="U980" s="142"/>
      <c r="V980" s="143">
        <v>0.25</v>
      </c>
      <c r="W980" s="135" t="s">
        <v>1252</v>
      </c>
      <c r="X980" s="139">
        <v>1348</v>
      </c>
    </row>
    <row r="981" spans="1:24" s="3" customFormat="1" ht="15.6" x14ac:dyDescent="0.3">
      <c r="A981" s="200" t="s">
        <v>1711</v>
      </c>
      <c r="B981" s="135" t="s">
        <v>3339</v>
      </c>
      <c r="C981" s="136" t="s">
        <v>2501</v>
      </c>
      <c r="D981" s="137" t="s">
        <v>2591</v>
      </c>
      <c r="E981" s="181" t="s">
        <v>2988</v>
      </c>
      <c r="G981" s="139"/>
      <c r="H981" s="141"/>
      <c r="I981" s="139">
        <v>1</v>
      </c>
      <c r="J981" s="140" t="s">
        <v>2596</v>
      </c>
      <c r="K981" s="140">
        <v>2</v>
      </c>
      <c r="L981" s="140"/>
      <c r="M981" s="140">
        <v>1</v>
      </c>
      <c r="N981" s="195"/>
      <c r="O981" s="197"/>
      <c r="P981" s="195" t="s">
        <v>3324</v>
      </c>
      <c r="Q981" s="142" t="s">
        <v>2774</v>
      </c>
      <c r="R981" s="142" t="s">
        <v>2782</v>
      </c>
      <c r="S981" s="142" t="s">
        <v>2712</v>
      </c>
      <c r="T981" s="142"/>
      <c r="U981" s="142"/>
      <c r="V981" s="143">
        <v>0.57099999999999995</v>
      </c>
      <c r="W981" s="135" t="s">
        <v>1252</v>
      </c>
      <c r="X981" s="139">
        <v>1348</v>
      </c>
    </row>
    <row r="982" spans="1:24" s="3" customFormat="1" ht="15.6" x14ac:dyDescent="0.3">
      <c r="A982" s="200" t="s">
        <v>1655</v>
      </c>
      <c r="B982" s="135" t="s">
        <v>3339</v>
      </c>
      <c r="C982" s="136" t="s">
        <v>2501</v>
      </c>
      <c r="D982" s="137" t="s">
        <v>2591</v>
      </c>
      <c r="E982" s="181" t="s">
        <v>3318</v>
      </c>
      <c r="G982" s="139"/>
      <c r="H982" s="141"/>
      <c r="I982" s="139">
        <v>1</v>
      </c>
      <c r="J982" s="140" t="s">
        <v>2611</v>
      </c>
      <c r="K982" s="140">
        <v>3</v>
      </c>
      <c r="L982" s="140"/>
      <c r="M982" s="140">
        <v>1</v>
      </c>
      <c r="N982" s="195"/>
      <c r="O982" s="197"/>
      <c r="P982" s="195" t="s">
        <v>3324</v>
      </c>
      <c r="Q982" s="142" t="s">
        <v>2719</v>
      </c>
      <c r="R982" s="142"/>
      <c r="S982" s="142" t="s">
        <v>2750</v>
      </c>
      <c r="T982" s="142" t="s">
        <v>2723</v>
      </c>
      <c r="U982" s="142" t="s">
        <v>2717</v>
      </c>
      <c r="V982" s="143">
        <v>0.75</v>
      </c>
      <c r="W982" s="135" t="s">
        <v>1252</v>
      </c>
      <c r="X982" s="139">
        <v>1348</v>
      </c>
    </row>
    <row r="983" spans="1:24" s="3" customFormat="1" ht="15.6" x14ac:dyDescent="0.3">
      <c r="A983" s="200" t="s">
        <v>1717</v>
      </c>
      <c r="B983" s="135" t="s">
        <v>3339</v>
      </c>
      <c r="C983" s="136" t="s">
        <v>2501</v>
      </c>
      <c r="D983" s="137" t="s">
        <v>2591</v>
      </c>
      <c r="E983" s="181" t="s">
        <v>3276</v>
      </c>
      <c r="G983" s="183"/>
      <c r="H983" s="141"/>
      <c r="I983" s="139">
        <v>1</v>
      </c>
      <c r="J983" s="140" t="s">
        <v>2604</v>
      </c>
      <c r="K983" s="140">
        <v>4</v>
      </c>
      <c r="L983" s="140"/>
      <c r="M983" s="140">
        <v>1</v>
      </c>
      <c r="N983" s="195"/>
      <c r="O983" s="197"/>
      <c r="P983" s="195" t="s">
        <v>3324</v>
      </c>
      <c r="Q983" s="142" t="s">
        <v>2715</v>
      </c>
      <c r="R983" s="142"/>
      <c r="S983" s="142" t="s">
        <v>2712</v>
      </c>
      <c r="T983" s="142" t="s">
        <v>2724</v>
      </c>
      <c r="U983" s="142" t="s">
        <v>2717</v>
      </c>
      <c r="V983" s="143">
        <v>0.6</v>
      </c>
      <c r="W983" s="135" t="s">
        <v>1252</v>
      </c>
      <c r="X983" s="139">
        <v>1348</v>
      </c>
    </row>
    <row r="984" spans="1:24" s="3" customFormat="1" ht="15.6" x14ac:dyDescent="0.3">
      <c r="A984" s="200" t="s">
        <v>1701</v>
      </c>
      <c r="B984" s="135" t="s">
        <v>3339</v>
      </c>
      <c r="C984" s="136" t="s">
        <v>2501</v>
      </c>
      <c r="D984" s="137" t="s">
        <v>2591</v>
      </c>
      <c r="E984" s="181" t="s">
        <v>3276</v>
      </c>
      <c r="G984" s="183"/>
      <c r="H984" s="80"/>
      <c r="I984" s="139">
        <v>1</v>
      </c>
      <c r="J984" s="140" t="s">
        <v>2601</v>
      </c>
      <c r="K984" s="140">
        <v>5</v>
      </c>
      <c r="L984" s="140"/>
      <c r="M984" s="140">
        <v>1</v>
      </c>
      <c r="N984" s="195"/>
      <c r="O984" s="197" t="s">
        <v>3324</v>
      </c>
      <c r="P984" s="195"/>
      <c r="Q984" s="142" t="s">
        <v>2814</v>
      </c>
      <c r="R984" s="142"/>
      <c r="S984" s="142"/>
      <c r="T984" s="142" t="s">
        <v>2739</v>
      </c>
      <c r="U984" s="142" t="s">
        <v>2739</v>
      </c>
      <c r="V984" s="143">
        <v>0.33300000000000002</v>
      </c>
      <c r="W984" s="135" t="s">
        <v>1252</v>
      </c>
      <c r="X984" s="139">
        <v>1348</v>
      </c>
    </row>
    <row r="985" spans="1:24" s="3" customFormat="1" ht="15.6" x14ac:dyDescent="0.3">
      <c r="A985" s="200" t="s">
        <v>1714</v>
      </c>
      <c r="B985" s="135" t="s">
        <v>3339</v>
      </c>
      <c r="C985" s="136" t="s">
        <v>2501</v>
      </c>
      <c r="D985" s="137" t="s">
        <v>2591</v>
      </c>
      <c r="E985" s="181" t="s">
        <v>3276</v>
      </c>
      <c r="G985" s="139"/>
      <c r="H985" s="141"/>
      <c r="I985" s="139">
        <v>1</v>
      </c>
      <c r="J985" s="140" t="s">
        <v>2609</v>
      </c>
      <c r="K985" s="140">
        <v>6</v>
      </c>
      <c r="L985" s="140"/>
      <c r="M985" s="140">
        <v>1</v>
      </c>
      <c r="N985" s="195"/>
      <c r="O985" s="197"/>
      <c r="P985" s="195"/>
      <c r="Q985" s="142" t="s">
        <v>3282</v>
      </c>
      <c r="R985" s="142" t="s">
        <v>2727</v>
      </c>
      <c r="S985" s="142" t="s">
        <v>2717</v>
      </c>
      <c r="T985" s="142" t="s">
        <v>2741</v>
      </c>
      <c r="U985" s="142" t="s">
        <v>2717</v>
      </c>
      <c r="V985" s="143">
        <v>0</v>
      </c>
      <c r="W985" s="135" t="s">
        <v>1252</v>
      </c>
      <c r="X985" s="139">
        <v>1348</v>
      </c>
    </row>
    <row r="986" spans="1:24" s="3" customFormat="1" ht="15.6" x14ac:dyDescent="0.3">
      <c r="A986" s="200" t="s">
        <v>1649</v>
      </c>
      <c r="B986" s="135" t="s">
        <v>3339</v>
      </c>
      <c r="C986" s="136" t="s">
        <v>2501</v>
      </c>
      <c r="D986" s="137" t="s">
        <v>2591</v>
      </c>
      <c r="E986" s="181" t="s">
        <v>2988</v>
      </c>
      <c r="G986" s="139"/>
      <c r="H986" s="141"/>
      <c r="I986" s="139">
        <v>1</v>
      </c>
      <c r="J986" s="140" t="s">
        <v>2614</v>
      </c>
      <c r="K986" s="140">
        <v>7</v>
      </c>
      <c r="L986" s="140"/>
      <c r="M986" s="140">
        <v>1</v>
      </c>
      <c r="N986" s="195"/>
      <c r="O986" s="197"/>
      <c r="P986" s="195" t="s">
        <v>3324</v>
      </c>
      <c r="Q986" s="142" t="s">
        <v>2724</v>
      </c>
      <c r="R986" s="142" t="s">
        <v>2720</v>
      </c>
      <c r="S986" s="142" t="s">
        <v>2712</v>
      </c>
      <c r="T986" s="142"/>
      <c r="U986" s="142"/>
      <c r="V986" s="143">
        <v>0.66700000000000004</v>
      </c>
      <c r="W986" s="135" t="s">
        <v>1252</v>
      </c>
      <c r="X986" s="139">
        <v>1348</v>
      </c>
    </row>
    <row r="987" spans="1:24" s="3" customFormat="1" ht="15.6" x14ac:dyDescent="0.3">
      <c r="A987" s="200" t="s">
        <v>3340</v>
      </c>
      <c r="B987" s="135" t="s">
        <v>3339</v>
      </c>
      <c r="C987" s="136" t="s">
        <v>2501</v>
      </c>
      <c r="D987" s="137" t="s">
        <v>2591</v>
      </c>
      <c r="E987" s="181" t="s">
        <v>44</v>
      </c>
      <c r="G987" s="183"/>
      <c r="H987" s="141"/>
      <c r="I987" s="139">
        <v>1</v>
      </c>
      <c r="J987" s="140" t="s">
        <v>2599</v>
      </c>
      <c r="K987" s="140">
        <v>8</v>
      </c>
      <c r="L987" s="140"/>
      <c r="M987" s="140">
        <v>1</v>
      </c>
      <c r="N987" s="195"/>
      <c r="O987" s="197"/>
      <c r="P987" s="195"/>
      <c r="Q987" s="142" t="s">
        <v>2716</v>
      </c>
      <c r="R987" s="142" t="s">
        <v>2712</v>
      </c>
      <c r="S987" s="142" t="s">
        <v>2720</v>
      </c>
      <c r="T987" s="142" t="s">
        <v>2712</v>
      </c>
      <c r="U987" s="142"/>
      <c r="V987" s="143">
        <v>0.8</v>
      </c>
      <c r="W987" s="135" t="s">
        <v>1252</v>
      </c>
      <c r="X987" s="139">
        <v>1348</v>
      </c>
    </row>
    <row r="988" spans="1:24" s="3" customFormat="1" ht="15.6" x14ac:dyDescent="0.3">
      <c r="A988" s="200" t="s">
        <v>1756</v>
      </c>
      <c r="B988" s="135" t="s">
        <v>3339</v>
      </c>
      <c r="C988" s="136" t="s">
        <v>2501</v>
      </c>
      <c r="D988" s="137" t="s">
        <v>2591</v>
      </c>
      <c r="E988" s="181" t="s">
        <v>3318</v>
      </c>
      <c r="G988" s="183"/>
      <c r="H988" s="141"/>
      <c r="I988" s="139">
        <v>1</v>
      </c>
      <c r="J988" s="140" t="s">
        <v>2583</v>
      </c>
      <c r="K988" s="140">
        <v>9</v>
      </c>
      <c r="L988" s="140"/>
      <c r="M988" s="140">
        <v>1</v>
      </c>
      <c r="N988" s="195"/>
      <c r="O988" s="197"/>
      <c r="P988" s="195"/>
      <c r="Q988" s="142" t="s">
        <v>2801</v>
      </c>
      <c r="R988" s="142" t="s">
        <v>2720</v>
      </c>
      <c r="S988" s="142" t="s">
        <v>2741</v>
      </c>
      <c r="T988" s="142" t="s">
        <v>2717</v>
      </c>
      <c r="U988" s="142"/>
      <c r="V988" s="143">
        <v>0.16700000000000001</v>
      </c>
      <c r="W988" s="135" t="s">
        <v>1252</v>
      </c>
      <c r="X988" s="139">
        <v>1348</v>
      </c>
    </row>
    <row r="989" spans="1:24" s="3" customFormat="1" ht="15.6" x14ac:dyDescent="0.3">
      <c r="A989" s="200" t="s">
        <v>3341</v>
      </c>
      <c r="B989" s="135" t="s">
        <v>3339</v>
      </c>
      <c r="C989" s="136" t="s">
        <v>2501</v>
      </c>
      <c r="D989" s="137" t="s">
        <v>2591</v>
      </c>
      <c r="E989" s="181" t="s">
        <v>2957</v>
      </c>
      <c r="G989" s="183"/>
      <c r="H989" s="80"/>
      <c r="I989" s="139">
        <v>1</v>
      </c>
      <c r="J989" s="140"/>
      <c r="K989" s="140" t="s">
        <v>2905</v>
      </c>
      <c r="L989" s="140"/>
      <c r="M989" s="140">
        <v>1</v>
      </c>
      <c r="N989" s="195"/>
      <c r="O989" s="197" t="s">
        <v>3324</v>
      </c>
      <c r="P989" s="195"/>
      <c r="Q989" s="142" t="s">
        <v>2719</v>
      </c>
      <c r="R989" s="142"/>
      <c r="S989" s="142" t="s">
        <v>2723</v>
      </c>
      <c r="T989" s="142" t="s">
        <v>2711</v>
      </c>
      <c r="U989" s="142" t="s">
        <v>2739</v>
      </c>
      <c r="V989" s="143">
        <v>0.75</v>
      </c>
      <c r="W989" s="135" t="s">
        <v>1252</v>
      </c>
      <c r="X989" s="139">
        <v>1348</v>
      </c>
    </row>
    <row r="990" spans="1:24" s="3" customFormat="1" ht="15.6" x14ac:dyDescent="0.3">
      <c r="A990" s="200" t="s">
        <v>1721</v>
      </c>
      <c r="B990" s="135" t="s">
        <v>3339</v>
      </c>
      <c r="C990" s="136" t="s">
        <v>2501</v>
      </c>
      <c r="D990" s="137" t="s">
        <v>2591</v>
      </c>
      <c r="E990" s="181" t="s">
        <v>3276</v>
      </c>
      <c r="G990" s="183"/>
      <c r="H990" s="141"/>
      <c r="I990" s="139">
        <v>1</v>
      </c>
      <c r="J990" s="140"/>
      <c r="K990" s="140" t="s">
        <v>2905</v>
      </c>
      <c r="L990" s="140"/>
      <c r="M990" s="140">
        <v>1</v>
      </c>
      <c r="N990" s="195"/>
      <c r="O990" s="197"/>
      <c r="P990" s="195"/>
      <c r="Q990" s="142" t="s">
        <v>2909</v>
      </c>
      <c r="R990" s="142" t="s">
        <v>2909</v>
      </c>
      <c r="S990" s="142"/>
      <c r="T990" s="142"/>
      <c r="U990" s="142"/>
      <c r="V990" s="143">
        <v>0.66700000000000004</v>
      </c>
      <c r="W990" s="135" t="s">
        <v>1252</v>
      </c>
      <c r="X990" s="139">
        <v>1348</v>
      </c>
    </row>
    <row r="991" spans="1:24" s="3" customFormat="1" ht="15.6" x14ac:dyDescent="0.3">
      <c r="A991" s="200" t="s">
        <v>3342</v>
      </c>
      <c r="B991" s="135" t="s">
        <v>3339</v>
      </c>
      <c r="C991" s="136" t="s">
        <v>2501</v>
      </c>
      <c r="D991" s="137" t="s">
        <v>2591</v>
      </c>
      <c r="E991" s="181" t="s">
        <v>2957</v>
      </c>
      <c r="G991" s="139"/>
      <c r="H991" s="141"/>
      <c r="I991" s="139">
        <v>1</v>
      </c>
      <c r="J991" s="140"/>
      <c r="K991" s="140" t="s">
        <v>2905</v>
      </c>
      <c r="L991" s="140"/>
      <c r="M991" s="140">
        <v>1</v>
      </c>
      <c r="N991" s="195"/>
      <c r="O991" s="197" t="s">
        <v>3329</v>
      </c>
      <c r="P991" s="195"/>
      <c r="Q991" s="142" t="s">
        <v>2782</v>
      </c>
      <c r="R991" s="142"/>
      <c r="S991" s="142"/>
      <c r="T991" s="142" t="s">
        <v>2712</v>
      </c>
      <c r="U991" s="142" t="s">
        <v>2764</v>
      </c>
      <c r="V991" s="143">
        <v>0.5</v>
      </c>
      <c r="W991" s="135" t="s">
        <v>1252</v>
      </c>
      <c r="X991" s="139">
        <v>1348</v>
      </c>
    </row>
    <row r="992" spans="1:24" s="3" customFormat="1" ht="15.6" x14ac:dyDescent="0.3">
      <c r="A992" s="201" t="s">
        <v>3336</v>
      </c>
      <c r="B992" s="145" t="s">
        <v>3339</v>
      </c>
      <c r="C992" s="146" t="s">
        <v>2501</v>
      </c>
      <c r="D992" s="147" t="s">
        <v>2619</v>
      </c>
      <c r="E992" s="184" t="s">
        <v>647</v>
      </c>
      <c r="G992" s="149">
        <v>1</v>
      </c>
      <c r="H992" s="150"/>
      <c r="I992" s="149"/>
      <c r="J992" s="151" t="s">
        <v>2601</v>
      </c>
      <c r="K992" s="151">
        <v>1</v>
      </c>
      <c r="L992" s="151"/>
      <c r="M992" s="151">
        <v>1</v>
      </c>
      <c r="N992" s="196"/>
      <c r="O992" s="198"/>
      <c r="P992" s="196" t="s">
        <v>3325</v>
      </c>
      <c r="Q992" s="152" t="s">
        <v>2940</v>
      </c>
      <c r="R992" s="152" t="s">
        <v>2794</v>
      </c>
      <c r="S992" s="152" t="s">
        <v>2712</v>
      </c>
      <c r="T992" s="152"/>
      <c r="U992" s="152"/>
      <c r="V992" s="153">
        <v>1</v>
      </c>
      <c r="W992" s="145" t="s">
        <v>3343</v>
      </c>
      <c r="X992" s="149">
        <v>1348</v>
      </c>
    </row>
    <row r="993" spans="1:24" s="3" customFormat="1" ht="15.6" x14ac:dyDescent="0.3">
      <c r="A993" s="201" t="s">
        <v>1709</v>
      </c>
      <c r="B993" s="145" t="s">
        <v>3339</v>
      </c>
      <c r="C993" s="146" t="s">
        <v>2501</v>
      </c>
      <c r="D993" s="147" t="s">
        <v>2619</v>
      </c>
      <c r="E993" s="184" t="s">
        <v>2620</v>
      </c>
      <c r="G993" s="149">
        <v>1</v>
      </c>
      <c r="H993" s="150"/>
      <c r="I993" s="149"/>
      <c r="J993" s="151" t="s">
        <v>2604</v>
      </c>
      <c r="K993" s="151">
        <v>2</v>
      </c>
      <c r="L993" s="151"/>
      <c r="M993" s="151">
        <v>1</v>
      </c>
      <c r="N993" s="196"/>
      <c r="O993" s="198"/>
      <c r="P993" s="196" t="s">
        <v>3324</v>
      </c>
      <c r="Q993" s="152" t="s">
        <v>2740</v>
      </c>
      <c r="R993" s="152" t="s">
        <v>2717</v>
      </c>
      <c r="S993" s="152" t="s">
        <v>2710</v>
      </c>
      <c r="T993" s="152" t="s">
        <v>2723</v>
      </c>
      <c r="U993" s="152" t="s">
        <v>2727</v>
      </c>
      <c r="V993" s="153">
        <v>0.7</v>
      </c>
      <c r="W993" s="145" t="s">
        <v>3343</v>
      </c>
      <c r="X993" s="149">
        <v>1348</v>
      </c>
    </row>
    <row r="994" spans="1:24" s="3" customFormat="1" ht="15.6" x14ac:dyDescent="0.3">
      <c r="A994" s="201" t="s">
        <v>3320</v>
      </c>
      <c r="B994" s="145" t="s">
        <v>3339</v>
      </c>
      <c r="C994" s="146" t="s">
        <v>2501</v>
      </c>
      <c r="D994" s="147" t="s">
        <v>2619</v>
      </c>
      <c r="E994" s="184" t="s">
        <v>2657</v>
      </c>
      <c r="G994" s="149">
        <v>1</v>
      </c>
      <c r="H994" s="150"/>
      <c r="I994" s="149"/>
      <c r="J994" s="151" t="s">
        <v>2596</v>
      </c>
      <c r="K994" s="151">
        <v>3</v>
      </c>
      <c r="L994" s="151"/>
      <c r="M994" s="151">
        <v>1</v>
      </c>
      <c r="N994" s="196"/>
      <c r="O994" s="198"/>
      <c r="P994" s="196"/>
      <c r="Q994" s="152" t="s">
        <v>2730</v>
      </c>
      <c r="R994" s="152" t="s">
        <v>2712</v>
      </c>
      <c r="S994" s="152" t="s">
        <v>2712</v>
      </c>
      <c r="T994" s="152" t="s">
        <v>2716</v>
      </c>
      <c r="U994" s="152"/>
      <c r="V994" s="153">
        <v>0.83299999999999996</v>
      </c>
      <c r="W994" s="145" t="s">
        <v>3343</v>
      </c>
      <c r="X994" s="149">
        <v>1348</v>
      </c>
    </row>
    <row r="995" spans="1:24" s="3" customFormat="1" ht="15.6" x14ac:dyDescent="0.3">
      <c r="A995" s="201" t="s">
        <v>1710</v>
      </c>
      <c r="B995" s="145" t="s">
        <v>3339</v>
      </c>
      <c r="C995" s="146" t="s">
        <v>2501</v>
      </c>
      <c r="D995" s="147" t="s">
        <v>2619</v>
      </c>
      <c r="E995" s="184" t="s">
        <v>2598</v>
      </c>
      <c r="G995" s="149">
        <v>1</v>
      </c>
      <c r="H995" s="150"/>
      <c r="I995" s="149"/>
      <c r="J995" s="151" t="s">
        <v>2614</v>
      </c>
      <c r="K995" s="151">
        <v>4</v>
      </c>
      <c r="L995" s="151"/>
      <c r="M995" s="151">
        <v>1</v>
      </c>
      <c r="N995" s="196"/>
      <c r="O995" s="198"/>
      <c r="P995" s="196"/>
      <c r="Q995" s="152" t="s">
        <v>2785</v>
      </c>
      <c r="R995" s="152" t="s">
        <v>2715</v>
      </c>
      <c r="S995" s="152"/>
      <c r="T995" s="152" t="s">
        <v>2720</v>
      </c>
      <c r="U995" s="152" t="s">
        <v>2717</v>
      </c>
      <c r="V995" s="153">
        <v>0.5</v>
      </c>
      <c r="W995" s="145" t="s">
        <v>3343</v>
      </c>
      <c r="X995" s="149">
        <v>1348</v>
      </c>
    </row>
    <row r="996" spans="1:24" s="3" customFormat="1" ht="15.6" x14ac:dyDescent="0.3">
      <c r="A996" s="201" t="s">
        <v>3316</v>
      </c>
      <c r="B996" s="145" t="s">
        <v>3339</v>
      </c>
      <c r="C996" s="146" t="s">
        <v>2501</v>
      </c>
      <c r="D996" s="147" t="s">
        <v>2619</v>
      </c>
      <c r="E996" s="184" t="s">
        <v>66</v>
      </c>
      <c r="G996" s="149">
        <v>1</v>
      </c>
      <c r="H996" s="150"/>
      <c r="I996" s="149"/>
      <c r="J996" s="151" t="s">
        <v>2607</v>
      </c>
      <c r="K996" s="151">
        <v>5</v>
      </c>
      <c r="L996" s="151"/>
      <c r="M996" s="151">
        <v>1</v>
      </c>
      <c r="N996" s="196"/>
      <c r="O996" s="198"/>
      <c r="P996" s="196" t="s">
        <v>3324</v>
      </c>
      <c r="Q996" s="152" t="s">
        <v>2782</v>
      </c>
      <c r="R996" s="152" t="s">
        <v>2723</v>
      </c>
      <c r="S996" s="152" t="s">
        <v>2739</v>
      </c>
      <c r="T996" s="152" t="s">
        <v>2717</v>
      </c>
      <c r="U996" s="152"/>
      <c r="V996" s="153">
        <v>0.5</v>
      </c>
      <c r="W996" s="145" t="s">
        <v>3343</v>
      </c>
      <c r="X996" s="149">
        <v>1348</v>
      </c>
    </row>
    <row r="997" spans="1:24" s="3" customFormat="1" ht="15.6" x14ac:dyDescent="0.3">
      <c r="A997" s="201" t="s">
        <v>1792</v>
      </c>
      <c r="B997" s="145" t="s">
        <v>3339</v>
      </c>
      <c r="C997" s="146" t="s">
        <v>2501</v>
      </c>
      <c r="D997" s="147" t="s">
        <v>2619</v>
      </c>
      <c r="E997" s="184" t="s">
        <v>3152</v>
      </c>
      <c r="G997" s="149">
        <v>1</v>
      </c>
      <c r="H997" s="150"/>
      <c r="I997" s="149"/>
      <c r="J997" s="151" t="s">
        <v>2609</v>
      </c>
      <c r="K997" s="151">
        <v>6</v>
      </c>
      <c r="L997" s="151"/>
      <c r="M997" s="151">
        <v>1</v>
      </c>
      <c r="N997" s="196"/>
      <c r="O997" s="198"/>
      <c r="P997" s="196"/>
      <c r="Q997" s="152" t="s">
        <v>3115</v>
      </c>
      <c r="R997" s="152" t="s">
        <v>2739</v>
      </c>
      <c r="S997" s="152" t="s">
        <v>2739</v>
      </c>
      <c r="T997" s="152" t="s">
        <v>2717</v>
      </c>
      <c r="U997" s="152"/>
      <c r="V997" s="153">
        <v>0.28599999999999998</v>
      </c>
      <c r="W997" s="145" t="s">
        <v>3343</v>
      </c>
      <c r="X997" s="149">
        <v>1348</v>
      </c>
    </row>
    <row r="998" spans="1:24" s="3" customFormat="1" ht="15.6" x14ac:dyDescent="0.3">
      <c r="A998" s="201" t="s">
        <v>3319</v>
      </c>
      <c r="B998" s="145" t="s">
        <v>3339</v>
      </c>
      <c r="C998" s="146" t="s">
        <v>2501</v>
      </c>
      <c r="D998" s="147" t="s">
        <v>2619</v>
      </c>
      <c r="E998" s="184" t="s">
        <v>66</v>
      </c>
      <c r="G998" s="149">
        <v>1</v>
      </c>
      <c r="H998" s="150"/>
      <c r="I998" s="149"/>
      <c r="J998" s="151" t="s">
        <v>2583</v>
      </c>
      <c r="K998" s="151">
        <v>7</v>
      </c>
      <c r="L998" s="151"/>
      <c r="M998" s="151">
        <v>1</v>
      </c>
      <c r="N998" s="196"/>
      <c r="O998" s="198"/>
      <c r="P998" s="196"/>
      <c r="Q998" s="152" t="s">
        <v>2711</v>
      </c>
      <c r="R998" s="152" t="s">
        <v>2723</v>
      </c>
      <c r="S998" s="152"/>
      <c r="T998" s="152" t="s">
        <v>2712</v>
      </c>
      <c r="U998" s="152"/>
      <c r="V998" s="153">
        <v>1</v>
      </c>
      <c r="W998" s="145" t="s">
        <v>3343</v>
      </c>
      <c r="X998" s="149">
        <v>1348</v>
      </c>
    </row>
    <row r="999" spans="1:24" s="3" customFormat="1" ht="15.6" x14ac:dyDescent="0.3">
      <c r="A999" s="201" t="s">
        <v>1748</v>
      </c>
      <c r="B999" s="145" t="s">
        <v>3339</v>
      </c>
      <c r="C999" s="146" t="s">
        <v>2501</v>
      </c>
      <c r="D999" s="147" t="s">
        <v>2619</v>
      </c>
      <c r="E999" s="184" t="s">
        <v>68</v>
      </c>
      <c r="G999" s="186">
        <v>1</v>
      </c>
      <c r="H999" s="187"/>
      <c r="I999" s="149"/>
      <c r="J999" s="151" t="s">
        <v>2611</v>
      </c>
      <c r="K999" s="151">
        <v>8</v>
      </c>
      <c r="L999" s="151"/>
      <c r="M999" s="151">
        <v>1</v>
      </c>
      <c r="N999" s="196"/>
      <c r="O999" s="198" t="s">
        <v>3324</v>
      </c>
      <c r="P999" s="196"/>
      <c r="Q999" s="152" t="s">
        <v>2782</v>
      </c>
      <c r="R999" s="152" t="s">
        <v>2717</v>
      </c>
      <c r="S999" s="152" t="s">
        <v>2724</v>
      </c>
      <c r="T999" s="152" t="s">
        <v>2717</v>
      </c>
      <c r="U999" s="152" t="s">
        <v>2712</v>
      </c>
      <c r="V999" s="153">
        <v>0.5</v>
      </c>
      <c r="W999" s="145" t="s">
        <v>3343</v>
      </c>
      <c r="X999" s="149">
        <v>1348</v>
      </c>
    </row>
    <row r="1000" spans="1:24" s="3" customFormat="1" ht="15.6" x14ac:dyDescent="0.3">
      <c r="A1000" s="201" t="s">
        <v>3344</v>
      </c>
      <c r="B1000" s="145" t="s">
        <v>3339</v>
      </c>
      <c r="C1000" s="146" t="s">
        <v>2501</v>
      </c>
      <c r="D1000" s="147" t="s">
        <v>2619</v>
      </c>
      <c r="E1000" s="184" t="s">
        <v>2657</v>
      </c>
      <c r="G1000" s="149">
        <v>1</v>
      </c>
      <c r="H1000" s="150"/>
      <c r="I1000" s="149"/>
      <c r="J1000" s="151" t="s">
        <v>2599</v>
      </c>
      <c r="K1000" s="151">
        <v>9</v>
      </c>
      <c r="L1000" s="151"/>
      <c r="M1000" s="151">
        <v>1</v>
      </c>
      <c r="N1000" s="196"/>
      <c r="O1000" s="198"/>
      <c r="P1000" s="196"/>
      <c r="Q1000" s="152" t="s">
        <v>2733</v>
      </c>
      <c r="R1000" s="152" t="s">
        <v>2727</v>
      </c>
      <c r="S1000" s="152" t="s">
        <v>2712</v>
      </c>
      <c r="T1000" s="152" t="s">
        <v>2717</v>
      </c>
      <c r="U1000" s="152"/>
      <c r="V1000" s="153">
        <v>0.25</v>
      </c>
      <c r="W1000" s="145" t="s">
        <v>3343</v>
      </c>
      <c r="X1000" s="149">
        <v>1348</v>
      </c>
    </row>
    <row r="1001" spans="1:24" s="3" customFormat="1" ht="15.6" x14ac:dyDescent="0.3">
      <c r="A1001" s="201" t="s">
        <v>1747</v>
      </c>
      <c r="B1001" s="145" t="s">
        <v>3339</v>
      </c>
      <c r="C1001" s="146" t="s">
        <v>2501</v>
      </c>
      <c r="D1001" s="147" t="s">
        <v>2619</v>
      </c>
      <c r="E1001" s="184" t="s">
        <v>68</v>
      </c>
      <c r="G1001" s="186">
        <v>1</v>
      </c>
      <c r="H1001" s="150"/>
      <c r="I1001" s="149"/>
      <c r="J1001" s="151"/>
      <c r="K1001" s="151" t="s">
        <v>2905</v>
      </c>
      <c r="L1001" s="151"/>
      <c r="M1001" s="151">
        <v>1</v>
      </c>
      <c r="N1001" s="196"/>
      <c r="O1001" s="198" t="s">
        <v>3324</v>
      </c>
      <c r="P1001" s="196"/>
      <c r="Q1001" s="152" t="s">
        <v>3115</v>
      </c>
      <c r="R1001" s="152"/>
      <c r="S1001" s="152"/>
      <c r="T1001" s="152" t="s">
        <v>2739</v>
      </c>
      <c r="U1001" s="152" t="s">
        <v>2733</v>
      </c>
      <c r="V1001" s="153">
        <v>0.28599999999999998</v>
      </c>
      <c r="W1001" s="145" t="s">
        <v>3343</v>
      </c>
      <c r="X1001" s="149">
        <v>1348</v>
      </c>
    </row>
    <row r="1002" spans="1:24" s="3" customFormat="1" ht="15.6" x14ac:dyDescent="0.3">
      <c r="A1002" s="201" t="s">
        <v>1707</v>
      </c>
      <c r="B1002" s="145" t="s">
        <v>3339</v>
      </c>
      <c r="C1002" s="146" t="s">
        <v>2501</v>
      </c>
      <c r="D1002" s="147" t="s">
        <v>2619</v>
      </c>
      <c r="E1002" s="184" t="s">
        <v>2598</v>
      </c>
      <c r="G1002" s="186">
        <v>1</v>
      </c>
      <c r="H1002" s="187"/>
      <c r="I1002" s="149"/>
      <c r="J1002" s="151"/>
      <c r="K1002" s="151" t="s">
        <v>2905</v>
      </c>
      <c r="L1002" s="151"/>
      <c r="M1002" s="151">
        <v>1</v>
      </c>
      <c r="N1002" s="196"/>
      <c r="O1002" s="198" t="s">
        <v>3325</v>
      </c>
      <c r="P1002" s="196"/>
      <c r="Q1002" s="152" t="s">
        <v>3085</v>
      </c>
      <c r="R1002" s="152" t="s">
        <v>2717</v>
      </c>
      <c r="S1002" s="152" t="s">
        <v>2712</v>
      </c>
      <c r="T1002" s="152" t="s">
        <v>2720</v>
      </c>
      <c r="U1002" s="152" t="s">
        <v>2715</v>
      </c>
      <c r="V1002" s="153">
        <v>0.55600000000000005</v>
      </c>
      <c r="W1002" s="145" t="s">
        <v>3343</v>
      </c>
      <c r="X1002" s="149">
        <v>1348</v>
      </c>
    </row>
    <row r="1003" spans="1:24" s="3" customFormat="1" ht="15.6" x14ac:dyDescent="0.3">
      <c r="A1003" s="201" t="s">
        <v>1544</v>
      </c>
      <c r="B1003" s="145" t="s">
        <v>3339</v>
      </c>
      <c r="C1003" s="146" t="s">
        <v>2501</v>
      </c>
      <c r="D1003" s="147" t="s">
        <v>2619</v>
      </c>
      <c r="E1003" s="184" t="s">
        <v>68</v>
      </c>
      <c r="G1003" s="149">
        <v>1</v>
      </c>
      <c r="H1003" s="150"/>
      <c r="I1003" s="149"/>
      <c r="J1003" s="151"/>
      <c r="K1003" s="151" t="s">
        <v>2905</v>
      </c>
      <c r="L1003" s="151"/>
      <c r="M1003" s="151">
        <v>1</v>
      </c>
      <c r="N1003" s="196"/>
      <c r="O1003" s="198"/>
      <c r="P1003" s="196"/>
      <c r="Q1003" s="152" t="s">
        <v>2716</v>
      </c>
      <c r="R1003" s="152" t="s">
        <v>2717</v>
      </c>
      <c r="S1003" s="152" t="s">
        <v>2711</v>
      </c>
      <c r="T1003" s="152"/>
      <c r="U1003" s="152"/>
      <c r="V1003" s="153">
        <v>0.75</v>
      </c>
      <c r="W1003" s="145" t="s">
        <v>3343</v>
      </c>
      <c r="X1003" s="149">
        <v>1348</v>
      </c>
    </row>
    <row r="1004" spans="1:24" s="3" customFormat="1" ht="15.6" x14ac:dyDescent="0.3">
      <c r="A1004" s="200" t="s">
        <v>1703</v>
      </c>
      <c r="B1004" s="135" t="s">
        <v>3345</v>
      </c>
      <c r="C1004" s="136" t="s">
        <v>3346</v>
      </c>
      <c r="D1004" s="137" t="s">
        <v>2591</v>
      </c>
      <c r="E1004" s="181" t="s">
        <v>3347</v>
      </c>
      <c r="G1004" s="139"/>
      <c r="H1004" s="141"/>
      <c r="I1004" s="139">
        <v>1</v>
      </c>
      <c r="J1004" s="140" t="s">
        <v>2611</v>
      </c>
      <c r="K1004" s="140">
        <v>1</v>
      </c>
      <c r="L1004" s="140"/>
      <c r="M1004" s="140">
        <v>1</v>
      </c>
      <c r="N1004" s="195"/>
      <c r="O1004" s="197"/>
      <c r="P1004" s="195" t="s">
        <v>3324</v>
      </c>
      <c r="Q1004" s="142" t="s">
        <v>2715</v>
      </c>
      <c r="R1004" s="142" t="s">
        <v>2728</v>
      </c>
      <c r="S1004" s="142" t="s">
        <v>2712</v>
      </c>
      <c r="T1004" s="142"/>
      <c r="U1004" s="142"/>
      <c r="V1004" s="143">
        <v>0.6</v>
      </c>
      <c r="W1004" s="135" t="s">
        <v>3348</v>
      </c>
      <c r="X1004" s="139">
        <v>1062</v>
      </c>
    </row>
    <row r="1005" spans="1:24" s="3" customFormat="1" ht="15.6" x14ac:dyDescent="0.3">
      <c r="A1005" s="200" t="s">
        <v>1751</v>
      </c>
      <c r="B1005" s="135" t="s">
        <v>3345</v>
      </c>
      <c r="C1005" s="136" t="s">
        <v>3346</v>
      </c>
      <c r="D1005" s="137" t="s">
        <v>2591</v>
      </c>
      <c r="E1005" s="181" t="s">
        <v>3318</v>
      </c>
      <c r="G1005" s="139"/>
      <c r="H1005" s="141"/>
      <c r="I1005" s="139">
        <v>1</v>
      </c>
      <c r="J1005" s="140" t="s">
        <v>2601</v>
      </c>
      <c r="K1005" s="140">
        <v>2</v>
      </c>
      <c r="L1005" s="140" t="s">
        <v>2641</v>
      </c>
      <c r="M1005" s="140">
        <v>1</v>
      </c>
      <c r="N1005" s="195"/>
      <c r="O1005" s="197"/>
      <c r="P1005" s="195" t="s">
        <v>3324</v>
      </c>
      <c r="Q1005" s="142" t="s">
        <v>2760</v>
      </c>
      <c r="R1005" s="142" t="s">
        <v>2720</v>
      </c>
      <c r="S1005" s="142" t="s">
        <v>2716</v>
      </c>
      <c r="T1005" s="142" t="s">
        <v>2712</v>
      </c>
      <c r="U1005" s="142"/>
      <c r="V1005" s="143">
        <v>0.71399999999999997</v>
      </c>
      <c r="W1005" s="135" t="s">
        <v>3348</v>
      </c>
      <c r="X1005" s="139">
        <v>1062</v>
      </c>
    </row>
    <row r="1006" spans="1:24" s="3" customFormat="1" ht="15.6" x14ac:dyDescent="0.3">
      <c r="A1006" s="200" t="s">
        <v>3349</v>
      </c>
      <c r="B1006" s="135" t="s">
        <v>3345</v>
      </c>
      <c r="C1006" s="136" t="s">
        <v>3346</v>
      </c>
      <c r="D1006" s="137" t="s">
        <v>2591</v>
      </c>
      <c r="E1006" s="181" t="s">
        <v>2957</v>
      </c>
      <c r="G1006" s="139"/>
      <c r="H1006" s="141"/>
      <c r="I1006" s="139">
        <v>1</v>
      </c>
      <c r="J1006" s="140" t="s">
        <v>2607</v>
      </c>
      <c r="K1006" s="140">
        <v>3</v>
      </c>
      <c r="L1006" s="140"/>
      <c r="M1006" s="140">
        <v>1</v>
      </c>
      <c r="N1006" s="195"/>
      <c r="O1006" s="197"/>
      <c r="P1006" s="195"/>
      <c r="Q1006" s="142" t="s">
        <v>2774</v>
      </c>
      <c r="R1006" s="142" t="s">
        <v>2717</v>
      </c>
      <c r="S1006" s="142" t="s">
        <v>2712</v>
      </c>
      <c r="T1006" s="142" t="s">
        <v>2716</v>
      </c>
      <c r="U1006" s="142" t="s">
        <v>2717</v>
      </c>
      <c r="V1006" s="143">
        <v>0.57099999999999995</v>
      </c>
      <c r="W1006" s="135" t="s">
        <v>3348</v>
      </c>
      <c r="X1006" s="139">
        <v>1062</v>
      </c>
    </row>
    <row r="1007" spans="1:24" s="3" customFormat="1" ht="15.6" x14ac:dyDescent="0.3">
      <c r="A1007" s="200" t="s">
        <v>1833</v>
      </c>
      <c r="B1007" s="135" t="s">
        <v>3345</v>
      </c>
      <c r="C1007" s="136" t="s">
        <v>3346</v>
      </c>
      <c r="D1007" s="137" t="s">
        <v>2591</v>
      </c>
      <c r="E1007" s="181" t="s">
        <v>3276</v>
      </c>
      <c r="G1007" s="183"/>
      <c r="H1007" s="141"/>
      <c r="I1007" s="139">
        <v>1</v>
      </c>
      <c r="J1007" s="140" t="s">
        <v>2614</v>
      </c>
      <c r="K1007" s="140">
        <v>4</v>
      </c>
      <c r="L1007" s="140"/>
      <c r="M1007" s="140">
        <v>1</v>
      </c>
      <c r="N1007" s="195"/>
      <c r="O1007" s="197"/>
      <c r="P1007" s="195"/>
      <c r="Q1007" s="142" t="s">
        <v>2716</v>
      </c>
      <c r="R1007" s="142"/>
      <c r="S1007" s="142" t="s">
        <v>2723</v>
      </c>
      <c r="T1007" s="142" t="s">
        <v>2720</v>
      </c>
      <c r="U1007" s="142"/>
      <c r="V1007" s="143">
        <v>0.75</v>
      </c>
      <c r="W1007" s="135" t="s">
        <v>3348</v>
      </c>
      <c r="X1007" s="139">
        <v>1062</v>
      </c>
    </row>
    <row r="1008" spans="1:24" s="3" customFormat="1" ht="15.6" x14ac:dyDescent="0.3">
      <c r="A1008" s="200" t="s">
        <v>1717</v>
      </c>
      <c r="B1008" s="135" t="s">
        <v>3345</v>
      </c>
      <c r="C1008" s="136" t="s">
        <v>3346</v>
      </c>
      <c r="D1008" s="137" t="s">
        <v>2591</v>
      </c>
      <c r="E1008" s="181" t="s">
        <v>3276</v>
      </c>
      <c r="G1008" s="183"/>
      <c r="H1008" s="80"/>
      <c r="I1008" s="139">
        <v>1</v>
      </c>
      <c r="J1008" s="140" t="s">
        <v>2604</v>
      </c>
      <c r="K1008" s="140">
        <v>5</v>
      </c>
      <c r="L1008" s="140"/>
      <c r="M1008" s="140">
        <v>1</v>
      </c>
      <c r="N1008" s="195"/>
      <c r="O1008" s="197"/>
      <c r="P1008" s="195" t="s">
        <v>3324</v>
      </c>
      <c r="Q1008" s="142" t="s">
        <v>2733</v>
      </c>
      <c r="R1008" s="142" t="s">
        <v>2712</v>
      </c>
      <c r="S1008" s="142"/>
      <c r="T1008" s="142" t="s">
        <v>2727</v>
      </c>
      <c r="U1008" s="142" t="s">
        <v>2717</v>
      </c>
      <c r="V1008" s="143">
        <v>0.25</v>
      </c>
      <c r="W1008" s="135" t="s">
        <v>3348</v>
      </c>
      <c r="X1008" s="139">
        <v>1062</v>
      </c>
    </row>
    <row r="1009" spans="1:24" s="3" customFormat="1" ht="15.6" x14ac:dyDescent="0.3">
      <c r="A1009" s="200" t="s">
        <v>3350</v>
      </c>
      <c r="B1009" s="135" t="s">
        <v>3345</v>
      </c>
      <c r="C1009" s="136" t="s">
        <v>3346</v>
      </c>
      <c r="D1009" s="137" t="s">
        <v>2591</v>
      </c>
      <c r="E1009" s="181" t="s">
        <v>2939</v>
      </c>
      <c r="G1009" s="139"/>
      <c r="H1009" s="141"/>
      <c r="I1009" s="139">
        <v>1</v>
      </c>
      <c r="J1009" s="140" t="s">
        <v>2609</v>
      </c>
      <c r="K1009" s="140">
        <v>6</v>
      </c>
      <c r="L1009" s="140"/>
      <c r="M1009" s="140">
        <v>1</v>
      </c>
      <c r="N1009" s="195"/>
      <c r="O1009" s="197" t="s">
        <v>3324</v>
      </c>
      <c r="P1009" s="195"/>
      <c r="Q1009" s="142" t="s">
        <v>2782</v>
      </c>
      <c r="R1009" s="142" t="s">
        <v>2723</v>
      </c>
      <c r="S1009" s="142" t="s">
        <v>2727</v>
      </c>
      <c r="T1009" s="142" t="s">
        <v>2717</v>
      </c>
      <c r="U1009" s="142" t="s">
        <v>2712</v>
      </c>
      <c r="V1009" s="143">
        <v>0.5</v>
      </c>
      <c r="W1009" s="135" t="s">
        <v>3348</v>
      </c>
      <c r="X1009" s="139">
        <v>1062</v>
      </c>
    </row>
    <row r="1010" spans="1:24" s="3" customFormat="1" ht="15.6" x14ac:dyDescent="0.3">
      <c r="A1010" s="200" t="s">
        <v>3351</v>
      </c>
      <c r="B1010" s="135" t="s">
        <v>3345</v>
      </c>
      <c r="C1010" s="136" t="s">
        <v>3346</v>
      </c>
      <c r="D1010" s="137" t="s">
        <v>2591</v>
      </c>
      <c r="E1010" s="181" t="s">
        <v>2939</v>
      </c>
      <c r="G1010" s="139"/>
      <c r="H1010" s="141"/>
      <c r="I1010" s="139">
        <v>1</v>
      </c>
      <c r="J1010" s="140" t="s">
        <v>2583</v>
      </c>
      <c r="K1010" s="140">
        <v>7</v>
      </c>
      <c r="L1010" s="140" t="s">
        <v>2647</v>
      </c>
      <c r="M1010" s="140">
        <v>1</v>
      </c>
      <c r="N1010" s="195"/>
      <c r="O1010" s="197"/>
      <c r="P1010" s="195"/>
      <c r="Q1010" s="142" t="s">
        <v>2719</v>
      </c>
      <c r="R1010" s="142" t="s">
        <v>2720</v>
      </c>
      <c r="S1010" s="142" t="s">
        <v>2750</v>
      </c>
      <c r="T1010" s="142" t="s">
        <v>2712</v>
      </c>
      <c r="U1010" s="142"/>
      <c r="V1010" s="143">
        <v>0.75</v>
      </c>
      <c r="W1010" s="135" t="s">
        <v>3348</v>
      </c>
      <c r="X1010" s="139">
        <v>1062</v>
      </c>
    </row>
    <row r="1011" spans="1:24" s="3" customFormat="1" ht="15.6" x14ac:dyDescent="0.3">
      <c r="A1011" s="200" t="s">
        <v>3352</v>
      </c>
      <c r="B1011" s="135" t="s">
        <v>3345</v>
      </c>
      <c r="C1011" s="136" t="s">
        <v>3346</v>
      </c>
      <c r="D1011" s="137" t="s">
        <v>2591</v>
      </c>
      <c r="E1011" s="181" t="s">
        <v>3276</v>
      </c>
      <c r="G1011" s="183"/>
      <c r="H1011" s="141"/>
      <c r="I1011" s="139">
        <v>1</v>
      </c>
      <c r="J1011" s="140" t="s">
        <v>2596</v>
      </c>
      <c r="K1011" s="140">
        <v>8</v>
      </c>
      <c r="L1011" s="140"/>
      <c r="M1011" s="140">
        <v>1</v>
      </c>
      <c r="N1011" s="195"/>
      <c r="O1011" s="197"/>
      <c r="P1011" s="195"/>
      <c r="Q1011" s="142" t="s">
        <v>3117</v>
      </c>
      <c r="R1011" s="142" t="s">
        <v>2727</v>
      </c>
      <c r="S1011" s="142" t="s">
        <v>2717</v>
      </c>
      <c r="T1011" s="142" t="s">
        <v>2717</v>
      </c>
      <c r="U1011" s="142" t="s">
        <v>2717</v>
      </c>
      <c r="V1011" s="143">
        <v>0</v>
      </c>
      <c r="W1011" s="135" t="s">
        <v>3348</v>
      </c>
      <c r="X1011" s="139">
        <v>1062</v>
      </c>
    </row>
    <row r="1012" spans="1:24" s="3" customFormat="1" ht="15.6" x14ac:dyDescent="0.3">
      <c r="A1012" s="200" t="s">
        <v>3353</v>
      </c>
      <c r="B1012" s="135" t="s">
        <v>3345</v>
      </c>
      <c r="C1012" s="136" t="s">
        <v>3346</v>
      </c>
      <c r="D1012" s="137" t="s">
        <v>2591</v>
      </c>
      <c r="E1012" s="181" t="s">
        <v>80</v>
      </c>
      <c r="G1012" s="183"/>
      <c r="H1012" s="141"/>
      <c r="I1012" s="139">
        <v>1</v>
      </c>
      <c r="J1012" s="140" t="s">
        <v>2599</v>
      </c>
      <c r="K1012" s="140">
        <v>9</v>
      </c>
      <c r="L1012" s="140"/>
      <c r="M1012" s="140">
        <v>1</v>
      </c>
      <c r="N1012" s="195"/>
      <c r="O1012" s="197"/>
      <c r="P1012" s="195"/>
      <c r="Q1012" s="142" t="s">
        <v>2733</v>
      </c>
      <c r="R1012" s="142" t="s">
        <v>2717</v>
      </c>
      <c r="S1012" s="142"/>
      <c r="T1012" s="142" t="s">
        <v>2720</v>
      </c>
      <c r="U1012" s="142" t="s">
        <v>2717</v>
      </c>
      <c r="V1012" s="143">
        <v>0.25</v>
      </c>
      <c r="W1012" s="135" t="s">
        <v>3348</v>
      </c>
      <c r="X1012" s="139">
        <v>1062</v>
      </c>
    </row>
    <row r="1013" spans="1:24" s="3" customFormat="1" ht="15.6" x14ac:dyDescent="0.3">
      <c r="A1013" s="200" t="s">
        <v>3354</v>
      </c>
      <c r="B1013" s="135" t="s">
        <v>3345</v>
      </c>
      <c r="C1013" s="136" t="s">
        <v>3346</v>
      </c>
      <c r="D1013" s="137" t="s">
        <v>2591</v>
      </c>
      <c r="E1013" s="181" t="s">
        <v>2988</v>
      </c>
      <c r="G1013" s="183"/>
      <c r="H1013" s="80"/>
      <c r="I1013" s="139">
        <v>1</v>
      </c>
      <c r="J1013" s="140"/>
      <c r="K1013" s="140" t="s">
        <v>2905</v>
      </c>
      <c r="L1013" s="140"/>
      <c r="M1013" s="140">
        <v>1</v>
      </c>
      <c r="N1013" s="195"/>
      <c r="O1013" s="197" t="s">
        <v>3329</v>
      </c>
      <c r="P1013" s="195"/>
      <c r="Q1013" s="142" t="s">
        <v>3120</v>
      </c>
      <c r="R1013" s="142"/>
      <c r="S1013" s="142"/>
      <c r="T1013" s="142" t="s">
        <v>2739</v>
      </c>
      <c r="U1013" s="142" t="s">
        <v>2764</v>
      </c>
      <c r="V1013" s="143">
        <v>0.375</v>
      </c>
      <c r="W1013" s="135" t="s">
        <v>3348</v>
      </c>
      <c r="X1013" s="139">
        <v>1062</v>
      </c>
    </row>
    <row r="1014" spans="1:24" s="3" customFormat="1" ht="15.6" x14ac:dyDescent="0.3">
      <c r="A1014" s="200" t="s">
        <v>3355</v>
      </c>
      <c r="B1014" s="135" t="s">
        <v>3345</v>
      </c>
      <c r="C1014" s="136" t="s">
        <v>3346</v>
      </c>
      <c r="D1014" s="137" t="s">
        <v>2591</v>
      </c>
      <c r="E1014" s="181" t="s">
        <v>44</v>
      </c>
      <c r="G1014" s="183"/>
      <c r="H1014" s="141"/>
      <c r="I1014" s="139">
        <v>1</v>
      </c>
      <c r="J1014" s="140"/>
      <c r="K1014" s="140" t="s">
        <v>2905</v>
      </c>
      <c r="L1014" s="140"/>
      <c r="M1014" s="140">
        <v>1</v>
      </c>
      <c r="N1014" s="195"/>
      <c r="O1014" s="197"/>
      <c r="P1014" s="195" t="s">
        <v>3324</v>
      </c>
      <c r="Q1014" s="142" t="s">
        <v>2739</v>
      </c>
      <c r="R1014" s="142" t="s">
        <v>2727</v>
      </c>
      <c r="S1014" s="142" t="s">
        <v>2712</v>
      </c>
      <c r="T1014" s="142"/>
      <c r="U1014" s="142"/>
      <c r="V1014" s="143">
        <v>0.33300000000000002</v>
      </c>
      <c r="W1014" s="135" t="s">
        <v>3348</v>
      </c>
      <c r="X1014" s="139">
        <v>1062</v>
      </c>
    </row>
    <row r="1015" spans="1:24" s="3" customFormat="1" ht="15.6" x14ac:dyDescent="0.3">
      <c r="A1015" s="200" t="s">
        <v>1877</v>
      </c>
      <c r="B1015" s="135" t="s">
        <v>3345</v>
      </c>
      <c r="C1015" s="136" t="s">
        <v>3346</v>
      </c>
      <c r="D1015" s="137" t="s">
        <v>2591</v>
      </c>
      <c r="E1015" s="181" t="s">
        <v>3221</v>
      </c>
      <c r="G1015" s="139"/>
      <c r="H1015" s="141"/>
      <c r="I1015" s="139">
        <v>1</v>
      </c>
      <c r="J1015" s="140"/>
      <c r="K1015" s="140" t="s">
        <v>2905</v>
      </c>
      <c r="L1015" s="140"/>
      <c r="M1015" s="140">
        <v>1</v>
      </c>
      <c r="N1015" s="195"/>
      <c r="O1015" s="197" t="s">
        <v>3324</v>
      </c>
      <c r="P1015" s="195"/>
      <c r="Q1015" s="142" t="s">
        <v>2814</v>
      </c>
      <c r="R1015" s="142"/>
      <c r="S1015" s="142"/>
      <c r="T1015" s="142" t="s">
        <v>2720</v>
      </c>
      <c r="U1015" s="142" t="s">
        <v>2733</v>
      </c>
      <c r="V1015" s="143">
        <v>0.33300000000000002</v>
      </c>
      <c r="W1015" s="135" t="s">
        <v>3348</v>
      </c>
      <c r="X1015" s="139">
        <v>1062</v>
      </c>
    </row>
    <row r="1016" spans="1:24" s="3" customFormat="1" ht="15.6" x14ac:dyDescent="0.3">
      <c r="A1016" s="201" t="s">
        <v>1844</v>
      </c>
      <c r="B1016" s="145" t="s">
        <v>3345</v>
      </c>
      <c r="C1016" s="146" t="s">
        <v>3346</v>
      </c>
      <c r="D1016" s="147" t="s">
        <v>2619</v>
      </c>
      <c r="E1016" s="184" t="s">
        <v>3182</v>
      </c>
      <c r="G1016" s="149">
        <v>1</v>
      </c>
      <c r="H1016" s="150"/>
      <c r="I1016" s="149"/>
      <c r="J1016" s="151" t="s">
        <v>2611</v>
      </c>
      <c r="K1016" s="151">
        <v>1</v>
      </c>
      <c r="L1016" s="151"/>
      <c r="M1016" s="151">
        <v>1</v>
      </c>
      <c r="N1016" s="196"/>
      <c r="O1016" s="198"/>
      <c r="P1016" s="196"/>
      <c r="Q1016" s="152" t="s">
        <v>2740</v>
      </c>
      <c r="R1016" s="152" t="s">
        <v>2787</v>
      </c>
      <c r="S1016" s="152" t="s">
        <v>2720</v>
      </c>
      <c r="T1016" s="152" t="s">
        <v>2717</v>
      </c>
      <c r="U1016" s="152"/>
      <c r="V1016" s="153">
        <v>0.7</v>
      </c>
      <c r="W1016" s="145" t="s">
        <v>3356</v>
      </c>
      <c r="X1016" s="149">
        <v>1062</v>
      </c>
    </row>
    <row r="1017" spans="1:24" s="3" customFormat="1" ht="15.6" x14ac:dyDescent="0.3">
      <c r="A1017" s="201" t="s">
        <v>1789</v>
      </c>
      <c r="B1017" s="145" t="s">
        <v>3345</v>
      </c>
      <c r="C1017" s="146" t="s">
        <v>3346</v>
      </c>
      <c r="D1017" s="147" t="s">
        <v>2619</v>
      </c>
      <c r="E1017" s="184" t="s">
        <v>2598</v>
      </c>
      <c r="G1017" s="149">
        <v>1</v>
      </c>
      <c r="H1017" s="150"/>
      <c r="I1017" s="149"/>
      <c r="J1017" s="151" t="s">
        <v>2583</v>
      </c>
      <c r="K1017" s="151">
        <v>2</v>
      </c>
      <c r="L1017" s="151"/>
      <c r="M1017" s="151">
        <v>1</v>
      </c>
      <c r="N1017" s="196"/>
      <c r="O1017" s="198"/>
      <c r="P1017" s="196" t="s">
        <v>3324</v>
      </c>
      <c r="Q1017" s="152" t="s">
        <v>2750</v>
      </c>
      <c r="R1017" s="152" t="s">
        <v>2712</v>
      </c>
      <c r="S1017" s="152" t="s">
        <v>2716</v>
      </c>
      <c r="T1017" s="152"/>
      <c r="U1017" s="152"/>
      <c r="V1017" s="153">
        <v>0.8</v>
      </c>
      <c r="W1017" s="145" t="s">
        <v>3356</v>
      </c>
      <c r="X1017" s="149">
        <v>1062</v>
      </c>
    </row>
    <row r="1018" spans="1:24" s="3" customFormat="1" ht="15.6" x14ac:dyDescent="0.3">
      <c r="A1018" s="201" t="s">
        <v>1711</v>
      </c>
      <c r="B1018" s="145" t="s">
        <v>3345</v>
      </c>
      <c r="C1018" s="146" t="s">
        <v>3346</v>
      </c>
      <c r="D1018" s="147" t="s">
        <v>2619</v>
      </c>
      <c r="E1018" s="184" t="s">
        <v>2657</v>
      </c>
      <c r="G1018" s="149">
        <v>1</v>
      </c>
      <c r="H1018" s="150"/>
      <c r="I1018" s="149"/>
      <c r="J1018" s="151" t="s">
        <v>2596</v>
      </c>
      <c r="K1018" s="151">
        <v>3</v>
      </c>
      <c r="L1018" s="151" t="s">
        <v>2641</v>
      </c>
      <c r="M1018" s="151">
        <v>1</v>
      </c>
      <c r="N1018" s="196"/>
      <c r="O1018" s="198"/>
      <c r="P1018" s="196" t="s">
        <v>3329</v>
      </c>
      <c r="Q1018" s="152" t="s">
        <v>2909</v>
      </c>
      <c r="R1018" s="152" t="s">
        <v>2717</v>
      </c>
      <c r="S1018" s="152" t="s">
        <v>2720</v>
      </c>
      <c r="T1018" s="152" t="s">
        <v>2711</v>
      </c>
      <c r="U1018" s="152"/>
      <c r="V1018" s="153">
        <v>0.66700000000000004</v>
      </c>
      <c r="W1018" s="145" t="s">
        <v>3356</v>
      </c>
      <c r="X1018" s="149">
        <v>1062</v>
      </c>
    </row>
    <row r="1019" spans="1:24" s="3" customFormat="1" ht="15.6" x14ac:dyDescent="0.3">
      <c r="A1019" s="201" t="s">
        <v>1785</v>
      </c>
      <c r="B1019" s="145" t="s">
        <v>3345</v>
      </c>
      <c r="C1019" s="146" t="s">
        <v>3346</v>
      </c>
      <c r="D1019" s="147" t="s">
        <v>2619</v>
      </c>
      <c r="E1019" s="184" t="s">
        <v>3357</v>
      </c>
      <c r="G1019" s="149">
        <v>1</v>
      </c>
      <c r="H1019" s="150"/>
      <c r="I1019" s="149"/>
      <c r="J1019" s="151" t="s">
        <v>2601</v>
      </c>
      <c r="K1019" s="151">
        <v>4</v>
      </c>
      <c r="L1019" s="151"/>
      <c r="M1019" s="151">
        <v>1</v>
      </c>
      <c r="N1019" s="196"/>
      <c r="O1019" s="198"/>
      <c r="P1019" s="196"/>
      <c r="Q1019" s="152" t="s">
        <v>2782</v>
      </c>
      <c r="R1019" s="152" t="s">
        <v>2712</v>
      </c>
      <c r="S1019" s="152"/>
      <c r="T1019" s="152" t="s">
        <v>2723</v>
      </c>
      <c r="U1019" s="152" t="s">
        <v>2741</v>
      </c>
      <c r="V1019" s="153">
        <v>0.5</v>
      </c>
      <c r="W1019" s="145" t="s">
        <v>3356</v>
      </c>
      <c r="X1019" s="149">
        <v>1062</v>
      </c>
    </row>
    <row r="1020" spans="1:24" s="3" customFormat="1" ht="15.6" x14ac:dyDescent="0.3">
      <c r="A1020" s="201" t="s">
        <v>1748</v>
      </c>
      <c r="B1020" s="145" t="s">
        <v>3345</v>
      </c>
      <c r="C1020" s="146" t="s">
        <v>3346</v>
      </c>
      <c r="D1020" s="147" t="s">
        <v>2619</v>
      </c>
      <c r="E1020" s="184" t="s">
        <v>3357</v>
      </c>
      <c r="G1020" s="149">
        <v>1</v>
      </c>
      <c r="H1020" s="150"/>
      <c r="I1020" s="149"/>
      <c r="J1020" s="151" t="s">
        <v>2614</v>
      </c>
      <c r="K1020" s="151">
        <v>5</v>
      </c>
      <c r="L1020" s="151" t="s">
        <v>2781</v>
      </c>
      <c r="M1020" s="151">
        <v>1</v>
      </c>
      <c r="N1020" s="196"/>
      <c r="O1020" s="198" t="s">
        <v>3329</v>
      </c>
      <c r="P1020" s="196" t="s">
        <v>3324</v>
      </c>
      <c r="Q1020" s="152" t="s">
        <v>2812</v>
      </c>
      <c r="R1020" s="152"/>
      <c r="S1020" s="152" t="s">
        <v>2712</v>
      </c>
      <c r="T1020" s="152" t="s">
        <v>2727</v>
      </c>
      <c r="U1020" s="152" t="s">
        <v>2728</v>
      </c>
      <c r="V1020" s="153">
        <v>0.42899999999999999</v>
      </c>
      <c r="W1020" s="145" t="s">
        <v>3356</v>
      </c>
      <c r="X1020" s="149">
        <v>1062</v>
      </c>
    </row>
    <row r="1021" spans="1:24" s="3" customFormat="1" ht="15.6" x14ac:dyDescent="0.3">
      <c r="A1021" s="201" t="s">
        <v>1749</v>
      </c>
      <c r="B1021" s="145" t="s">
        <v>3345</v>
      </c>
      <c r="C1021" s="146" t="s">
        <v>3346</v>
      </c>
      <c r="D1021" s="147" t="s">
        <v>2619</v>
      </c>
      <c r="E1021" s="184" t="s">
        <v>68</v>
      </c>
      <c r="G1021" s="149">
        <v>1</v>
      </c>
      <c r="H1021" s="150"/>
      <c r="I1021" s="149"/>
      <c r="J1021" s="151" t="s">
        <v>2604</v>
      </c>
      <c r="K1021" s="151">
        <v>6</v>
      </c>
      <c r="L1021" s="151"/>
      <c r="M1021" s="151">
        <v>1</v>
      </c>
      <c r="N1021" s="196"/>
      <c r="O1021" s="198"/>
      <c r="P1021" s="196"/>
      <c r="Q1021" s="152" t="s">
        <v>2997</v>
      </c>
      <c r="R1021" s="152" t="s">
        <v>2997</v>
      </c>
      <c r="S1021" s="152"/>
      <c r="T1021" s="152"/>
      <c r="U1021" s="152"/>
      <c r="V1021" s="153">
        <v>0</v>
      </c>
      <c r="W1021" s="145" t="s">
        <v>3356</v>
      </c>
      <c r="X1021" s="149">
        <v>1062</v>
      </c>
    </row>
    <row r="1022" spans="1:24" s="3" customFormat="1" ht="15.6" x14ac:dyDescent="0.3">
      <c r="A1022" s="201" t="s">
        <v>1761</v>
      </c>
      <c r="B1022" s="145" t="s">
        <v>3345</v>
      </c>
      <c r="C1022" s="146" t="s">
        <v>3346</v>
      </c>
      <c r="D1022" s="147" t="s">
        <v>2619</v>
      </c>
      <c r="E1022" s="184" t="s">
        <v>68</v>
      </c>
      <c r="G1022" s="149">
        <v>1</v>
      </c>
      <c r="H1022" s="150"/>
      <c r="I1022" s="149"/>
      <c r="J1022" s="151" t="s">
        <v>2599</v>
      </c>
      <c r="K1022" s="151">
        <v>7</v>
      </c>
      <c r="L1022" s="151"/>
      <c r="M1022" s="151">
        <v>1</v>
      </c>
      <c r="N1022" s="196"/>
      <c r="O1022" s="198"/>
      <c r="P1022" s="196"/>
      <c r="Q1022" s="152" t="s">
        <v>2814</v>
      </c>
      <c r="R1022" s="152" t="s">
        <v>2720</v>
      </c>
      <c r="S1022" s="152" t="s">
        <v>2720</v>
      </c>
      <c r="T1022" s="152" t="s">
        <v>2717</v>
      </c>
      <c r="U1022" s="152" t="s">
        <v>2717</v>
      </c>
      <c r="V1022" s="153">
        <v>0.33300000000000002</v>
      </c>
      <c r="W1022" s="145" t="s">
        <v>3356</v>
      </c>
      <c r="X1022" s="149">
        <v>1062</v>
      </c>
    </row>
    <row r="1023" spans="1:24" s="3" customFormat="1" ht="15.6" x14ac:dyDescent="0.3">
      <c r="A1023" s="201" t="s">
        <v>1792</v>
      </c>
      <c r="B1023" s="145" t="s">
        <v>3345</v>
      </c>
      <c r="C1023" s="146" t="s">
        <v>3346</v>
      </c>
      <c r="D1023" s="147" t="s">
        <v>2619</v>
      </c>
      <c r="E1023" s="184" t="s">
        <v>3357</v>
      </c>
      <c r="G1023" s="186">
        <v>1</v>
      </c>
      <c r="H1023" s="187"/>
      <c r="I1023" s="149"/>
      <c r="J1023" s="151" t="s">
        <v>2609</v>
      </c>
      <c r="K1023" s="151">
        <v>8</v>
      </c>
      <c r="L1023" s="151"/>
      <c r="M1023" s="151">
        <v>1</v>
      </c>
      <c r="N1023" s="196"/>
      <c r="O1023" s="198"/>
      <c r="P1023" s="196"/>
      <c r="Q1023" s="152" t="s">
        <v>2724</v>
      </c>
      <c r="R1023" s="152"/>
      <c r="S1023" s="152" t="s">
        <v>2712</v>
      </c>
      <c r="T1023" s="152" t="s">
        <v>2720</v>
      </c>
      <c r="U1023" s="152"/>
      <c r="V1023" s="153">
        <v>0.66700000000000004</v>
      </c>
      <c r="W1023" s="145" t="s">
        <v>3356</v>
      </c>
      <c r="X1023" s="149">
        <v>1062</v>
      </c>
    </row>
    <row r="1024" spans="1:24" s="3" customFormat="1" ht="15.6" x14ac:dyDescent="0.3">
      <c r="A1024" s="201" t="s">
        <v>1852</v>
      </c>
      <c r="B1024" s="145" t="s">
        <v>3345</v>
      </c>
      <c r="C1024" s="146" t="s">
        <v>3346</v>
      </c>
      <c r="D1024" s="147" t="s">
        <v>2619</v>
      </c>
      <c r="E1024" s="184" t="s">
        <v>3182</v>
      </c>
      <c r="G1024" s="149">
        <v>1</v>
      </c>
      <c r="H1024" s="150"/>
      <c r="I1024" s="149"/>
      <c r="J1024" s="151" t="s">
        <v>2607</v>
      </c>
      <c r="K1024" s="151">
        <v>9</v>
      </c>
      <c r="L1024" s="151"/>
      <c r="M1024" s="151">
        <v>1</v>
      </c>
      <c r="N1024" s="196"/>
      <c r="O1024" s="198"/>
      <c r="P1024" s="196"/>
      <c r="Q1024" s="152" t="s">
        <v>2733</v>
      </c>
      <c r="R1024" s="152" t="s">
        <v>2717</v>
      </c>
      <c r="S1024" s="152" t="s">
        <v>2720</v>
      </c>
      <c r="T1024" s="152" t="s">
        <v>2717</v>
      </c>
      <c r="U1024" s="152"/>
      <c r="V1024" s="153">
        <v>0.25</v>
      </c>
      <c r="W1024" s="145" t="s">
        <v>3356</v>
      </c>
      <c r="X1024" s="149">
        <v>1062</v>
      </c>
    </row>
    <row r="1025" spans="1:24" s="3" customFormat="1" ht="15.6" x14ac:dyDescent="0.3">
      <c r="A1025" s="201" t="s">
        <v>1747</v>
      </c>
      <c r="B1025" s="145" t="s">
        <v>3345</v>
      </c>
      <c r="C1025" s="146" t="s">
        <v>3346</v>
      </c>
      <c r="D1025" s="147" t="s">
        <v>2619</v>
      </c>
      <c r="E1025" s="184" t="s">
        <v>3182</v>
      </c>
      <c r="G1025" s="186">
        <v>1</v>
      </c>
      <c r="H1025" s="150"/>
      <c r="I1025" s="149"/>
      <c r="J1025" s="151"/>
      <c r="K1025" s="151" t="s">
        <v>2905</v>
      </c>
      <c r="L1025" s="151" t="s">
        <v>2647</v>
      </c>
      <c r="M1025" s="151">
        <v>1</v>
      </c>
      <c r="N1025" s="196"/>
      <c r="O1025" s="198" t="s">
        <v>3329</v>
      </c>
      <c r="P1025" s="196"/>
      <c r="Q1025" s="152" t="s">
        <v>2764</v>
      </c>
      <c r="R1025" s="152"/>
      <c r="S1025" s="152"/>
      <c r="T1025" s="152" t="s">
        <v>2717</v>
      </c>
      <c r="U1025" s="152" t="s">
        <v>2728</v>
      </c>
      <c r="V1025" s="153">
        <v>0.4</v>
      </c>
      <c r="W1025" s="145" t="s">
        <v>3356</v>
      </c>
      <c r="X1025" s="149">
        <v>1062</v>
      </c>
    </row>
    <row r="1026" spans="1:24" s="3" customFormat="1" ht="15.6" x14ac:dyDescent="0.3">
      <c r="A1026" s="201" t="s">
        <v>3358</v>
      </c>
      <c r="B1026" s="145" t="s">
        <v>3345</v>
      </c>
      <c r="C1026" s="146" t="s">
        <v>3346</v>
      </c>
      <c r="D1026" s="147" t="s">
        <v>2619</v>
      </c>
      <c r="E1026" s="184" t="s">
        <v>2620</v>
      </c>
      <c r="G1026" s="186">
        <v>1</v>
      </c>
      <c r="H1026" s="187"/>
      <c r="I1026" s="149"/>
      <c r="J1026" s="151"/>
      <c r="K1026" s="151" t="s">
        <v>2905</v>
      </c>
      <c r="L1026" s="151"/>
      <c r="M1026" s="151">
        <v>1</v>
      </c>
      <c r="N1026" s="196"/>
      <c r="O1026" s="198"/>
      <c r="P1026" s="196"/>
      <c r="Q1026" s="152" t="s">
        <v>2739</v>
      </c>
      <c r="R1026" s="152" t="s">
        <v>2727</v>
      </c>
      <c r="S1026" s="152"/>
      <c r="T1026" s="152" t="s">
        <v>2712</v>
      </c>
      <c r="U1026" s="152"/>
      <c r="V1026" s="153">
        <v>0.33300000000000002</v>
      </c>
      <c r="W1026" s="145" t="s">
        <v>3356</v>
      </c>
      <c r="X1026" s="149">
        <v>1062</v>
      </c>
    </row>
    <row r="1027" spans="1:24" s="3" customFormat="1" ht="15.6" x14ac:dyDescent="0.3">
      <c r="A1027" s="201" t="s">
        <v>3359</v>
      </c>
      <c r="B1027" s="145" t="s">
        <v>3345</v>
      </c>
      <c r="C1027" s="146" t="s">
        <v>3346</v>
      </c>
      <c r="D1027" s="147" t="s">
        <v>2619</v>
      </c>
      <c r="E1027" s="184" t="s">
        <v>2657</v>
      </c>
      <c r="G1027" s="149">
        <v>1</v>
      </c>
      <c r="H1027" s="150"/>
      <c r="I1027" s="149"/>
      <c r="J1027" s="151"/>
      <c r="K1027" s="151" t="s">
        <v>2905</v>
      </c>
      <c r="L1027" s="151"/>
      <c r="M1027" s="151">
        <v>1</v>
      </c>
      <c r="N1027" s="196"/>
      <c r="O1027" s="198"/>
      <c r="P1027" s="196"/>
      <c r="Q1027" s="152" t="s">
        <v>2733</v>
      </c>
      <c r="R1027" s="152" t="s">
        <v>2717</v>
      </c>
      <c r="S1027" s="152" t="s">
        <v>2720</v>
      </c>
      <c r="T1027" s="152" t="s">
        <v>2717</v>
      </c>
      <c r="U1027" s="152"/>
      <c r="V1027" s="153">
        <v>0.25</v>
      </c>
      <c r="W1027" s="145" t="s">
        <v>3356</v>
      </c>
      <c r="X1027" s="149">
        <v>1062</v>
      </c>
    </row>
    <row r="1028" spans="1:24" s="3" customFormat="1" ht="15.6" x14ac:dyDescent="0.3">
      <c r="A1028" s="200" t="s">
        <v>1838</v>
      </c>
      <c r="B1028" s="135" t="s">
        <v>3360</v>
      </c>
      <c r="C1028" s="136" t="s">
        <v>2520</v>
      </c>
      <c r="D1028" s="137" t="s">
        <v>2591</v>
      </c>
      <c r="E1028" s="181" t="s">
        <v>3276</v>
      </c>
      <c r="G1028" s="139"/>
      <c r="H1028" s="141"/>
      <c r="I1028" s="139">
        <v>1</v>
      </c>
      <c r="J1028" s="140" t="s">
        <v>2604</v>
      </c>
      <c r="K1028" s="140">
        <v>1</v>
      </c>
      <c r="L1028" s="140"/>
      <c r="M1028" s="140">
        <v>1</v>
      </c>
      <c r="N1028" s="195"/>
      <c r="O1028" s="197"/>
      <c r="P1028" s="195" t="s">
        <v>3324</v>
      </c>
      <c r="Q1028" s="142" t="s">
        <v>3128</v>
      </c>
      <c r="R1028" s="142" t="s">
        <v>2774</v>
      </c>
      <c r="S1028" s="142" t="s">
        <v>2717</v>
      </c>
      <c r="T1028" s="142"/>
      <c r="U1028" s="142" t="s">
        <v>2717</v>
      </c>
      <c r="V1028" s="143">
        <v>0.44400000000000001</v>
      </c>
      <c r="W1028" s="135" t="s">
        <v>3361</v>
      </c>
      <c r="X1028" s="139">
        <v>1054</v>
      </c>
    </row>
    <row r="1029" spans="1:24" s="3" customFormat="1" ht="15.6" x14ac:dyDescent="0.3">
      <c r="A1029" s="200" t="s">
        <v>3362</v>
      </c>
      <c r="B1029" s="135" t="s">
        <v>3360</v>
      </c>
      <c r="C1029" s="136" t="s">
        <v>2520</v>
      </c>
      <c r="D1029" s="137" t="s">
        <v>2591</v>
      </c>
      <c r="E1029" s="181" t="s">
        <v>44</v>
      </c>
      <c r="G1029" s="139"/>
      <c r="H1029" s="141"/>
      <c r="I1029" s="139">
        <v>1</v>
      </c>
      <c r="J1029" s="140" t="s">
        <v>2614</v>
      </c>
      <c r="K1029" s="140">
        <v>2</v>
      </c>
      <c r="L1029" s="140"/>
      <c r="M1029" s="140">
        <v>1</v>
      </c>
      <c r="N1029" s="195"/>
      <c r="O1029" s="197"/>
      <c r="P1029" s="195" t="s">
        <v>3324</v>
      </c>
      <c r="Q1029" s="142" t="s">
        <v>2812</v>
      </c>
      <c r="R1029" s="142" t="s">
        <v>2741</v>
      </c>
      <c r="S1029" s="142" t="s">
        <v>2716</v>
      </c>
      <c r="T1029" s="142"/>
      <c r="U1029" s="142"/>
      <c r="V1029" s="143">
        <v>0.42899999999999999</v>
      </c>
      <c r="W1029" s="135" t="s">
        <v>3361</v>
      </c>
      <c r="X1029" s="139">
        <v>1054</v>
      </c>
    </row>
    <row r="1030" spans="1:24" s="3" customFormat="1" ht="15.6" x14ac:dyDescent="0.3">
      <c r="A1030" s="200" t="s">
        <v>1846</v>
      </c>
      <c r="B1030" s="135" t="s">
        <v>3360</v>
      </c>
      <c r="C1030" s="136" t="s">
        <v>2520</v>
      </c>
      <c r="D1030" s="137" t="s">
        <v>2591</v>
      </c>
      <c r="E1030" s="181" t="s">
        <v>3276</v>
      </c>
      <c r="G1030" s="139"/>
      <c r="H1030" s="141"/>
      <c r="I1030" s="139">
        <v>1</v>
      </c>
      <c r="J1030" s="140" t="s">
        <v>2607</v>
      </c>
      <c r="K1030" s="140">
        <v>3</v>
      </c>
      <c r="L1030" s="140"/>
      <c r="M1030" s="140">
        <v>1</v>
      </c>
      <c r="N1030" s="195"/>
      <c r="O1030" s="197"/>
      <c r="P1030" s="195"/>
      <c r="Q1030" s="142" t="s">
        <v>2942</v>
      </c>
      <c r="R1030" s="142" t="s">
        <v>2739</v>
      </c>
      <c r="S1030" s="142" t="s">
        <v>2720</v>
      </c>
      <c r="T1030" s="142" t="s">
        <v>2739</v>
      </c>
      <c r="U1030" s="142" t="s">
        <v>2717</v>
      </c>
      <c r="V1030" s="143">
        <v>0.33300000000000002</v>
      </c>
      <c r="W1030" s="135" t="s">
        <v>3361</v>
      </c>
      <c r="X1030" s="139">
        <v>1054</v>
      </c>
    </row>
    <row r="1031" spans="1:24" s="3" customFormat="1" ht="15.6" x14ac:dyDescent="0.3">
      <c r="A1031" s="200" t="s">
        <v>3363</v>
      </c>
      <c r="B1031" s="135" t="s">
        <v>3360</v>
      </c>
      <c r="C1031" s="136" t="s">
        <v>2520</v>
      </c>
      <c r="D1031" s="137" t="s">
        <v>2591</v>
      </c>
      <c r="E1031" s="181" t="s">
        <v>44</v>
      </c>
      <c r="G1031" s="183"/>
      <c r="H1031" s="141"/>
      <c r="I1031" s="139">
        <v>1</v>
      </c>
      <c r="J1031" s="140" t="s">
        <v>2601</v>
      </c>
      <c r="K1031" s="140">
        <v>4</v>
      </c>
      <c r="L1031" s="140"/>
      <c r="M1031" s="140">
        <v>1</v>
      </c>
      <c r="N1031" s="195"/>
      <c r="O1031" s="197" t="s">
        <v>3324</v>
      </c>
      <c r="P1031" s="195"/>
      <c r="Q1031" s="142" t="s">
        <v>3115</v>
      </c>
      <c r="R1031" s="142" t="s">
        <v>2720</v>
      </c>
      <c r="S1031" s="142" t="s">
        <v>2741</v>
      </c>
      <c r="T1031" s="142" t="s">
        <v>2717</v>
      </c>
      <c r="U1031" s="142" t="s">
        <v>2712</v>
      </c>
      <c r="V1031" s="143">
        <v>0.28599999999999998</v>
      </c>
      <c r="W1031" s="135" t="s">
        <v>3361</v>
      </c>
      <c r="X1031" s="139">
        <v>1054</v>
      </c>
    </row>
    <row r="1032" spans="1:24" s="3" customFormat="1" ht="15.6" x14ac:dyDescent="0.3">
      <c r="A1032" s="200" t="s">
        <v>1877</v>
      </c>
      <c r="B1032" s="135" t="s">
        <v>3360</v>
      </c>
      <c r="C1032" s="136" t="s">
        <v>2520</v>
      </c>
      <c r="D1032" s="137" t="s">
        <v>2591</v>
      </c>
      <c r="E1032" s="181" t="s">
        <v>3221</v>
      </c>
      <c r="G1032" s="183"/>
      <c r="H1032" s="80"/>
      <c r="I1032" s="139">
        <v>1</v>
      </c>
      <c r="J1032" s="140" t="s">
        <v>2583</v>
      </c>
      <c r="K1032" s="140">
        <v>5</v>
      </c>
      <c r="L1032" s="140" t="s">
        <v>2647</v>
      </c>
      <c r="M1032" s="140">
        <v>1</v>
      </c>
      <c r="N1032" s="195"/>
      <c r="O1032" s="197"/>
      <c r="P1032" s="195" t="s">
        <v>3324</v>
      </c>
      <c r="Q1032" s="142" t="s">
        <v>2801</v>
      </c>
      <c r="R1032" s="142" t="s">
        <v>2720</v>
      </c>
      <c r="S1032" s="142" t="s">
        <v>2741</v>
      </c>
      <c r="T1032" s="142" t="s">
        <v>2717</v>
      </c>
      <c r="U1032" s="142"/>
      <c r="V1032" s="143">
        <v>0.16700000000000001</v>
      </c>
      <c r="W1032" s="135" t="s">
        <v>3361</v>
      </c>
      <c r="X1032" s="139">
        <v>1054</v>
      </c>
    </row>
    <row r="1033" spans="1:24" s="3" customFormat="1" ht="15.6" x14ac:dyDescent="0.3">
      <c r="A1033" s="200" t="s">
        <v>3364</v>
      </c>
      <c r="B1033" s="135" t="s">
        <v>3360</v>
      </c>
      <c r="C1033" s="136" t="s">
        <v>2520</v>
      </c>
      <c r="D1033" s="137" t="s">
        <v>2591</v>
      </c>
      <c r="E1033" s="181" t="s">
        <v>2988</v>
      </c>
      <c r="G1033" s="139"/>
      <c r="H1033" s="141"/>
      <c r="I1033" s="139">
        <v>1</v>
      </c>
      <c r="J1033" s="140" t="s">
        <v>2596</v>
      </c>
      <c r="K1033" s="140">
        <v>6</v>
      </c>
      <c r="L1033" s="140" t="s">
        <v>2641</v>
      </c>
      <c r="M1033" s="140">
        <v>1</v>
      </c>
      <c r="N1033" s="195"/>
      <c r="O1033" s="197"/>
      <c r="P1033" s="195" t="s">
        <v>3324</v>
      </c>
      <c r="Q1033" s="142" t="s">
        <v>2980</v>
      </c>
      <c r="R1033" s="142" t="s">
        <v>2720</v>
      </c>
      <c r="S1033" s="142" t="s">
        <v>2757</v>
      </c>
      <c r="T1033" s="142" t="s">
        <v>2711</v>
      </c>
      <c r="U1033" s="142" t="s">
        <v>2717</v>
      </c>
      <c r="V1033" s="143">
        <v>0.8</v>
      </c>
      <c r="W1033" s="135" t="s">
        <v>3361</v>
      </c>
      <c r="X1033" s="139">
        <v>1054</v>
      </c>
    </row>
    <row r="1034" spans="1:24" s="3" customFormat="1" ht="15.6" x14ac:dyDescent="0.3">
      <c r="A1034" s="200" t="s">
        <v>1881</v>
      </c>
      <c r="B1034" s="135" t="s">
        <v>3360</v>
      </c>
      <c r="C1034" s="136" t="s">
        <v>2520</v>
      </c>
      <c r="D1034" s="137" t="s">
        <v>2591</v>
      </c>
      <c r="E1034" s="181" t="s">
        <v>3221</v>
      </c>
      <c r="G1034" s="139"/>
      <c r="H1034" s="141"/>
      <c r="I1034" s="139">
        <v>1</v>
      </c>
      <c r="J1034" s="140" t="s">
        <v>2609</v>
      </c>
      <c r="K1034" s="140">
        <v>7</v>
      </c>
      <c r="L1034" s="140"/>
      <c r="M1034" s="140">
        <v>1</v>
      </c>
      <c r="N1034" s="195"/>
      <c r="O1034" s="197"/>
      <c r="P1034" s="195"/>
      <c r="Q1034" s="142" t="s">
        <v>2909</v>
      </c>
      <c r="R1034" s="142" t="s">
        <v>2717</v>
      </c>
      <c r="S1034" s="142" t="s">
        <v>2711</v>
      </c>
      <c r="T1034" s="142" t="s">
        <v>2720</v>
      </c>
      <c r="U1034" s="142"/>
      <c r="V1034" s="143">
        <v>0.66700000000000004</v>
      </c>
      <c r="W1034" s="135" t="s">
        <v>3361</v>
      </c>
      <c r="X1034" s="139">
        <v>1054</v>
      </c>
    </row>
    <row r="1035" spans="1:24" s="3" customFormat="1" ht="15.6" x14ac:dyDescent="0.3">
      <c r="A1035" s="200" t="s">
        <v>1833</v>
      </c>
      <c r="B1035" s="135" t="s">
        <v>3360</v>
      </c>
      <c r="C1035" s="136" t="s">
        <v>2520</v>
      </c>
      <c r="D1035" s="137" t="s">
        <v>2591</v>
      </c>
      <c r="E1035" s="181" t="s">
        <v>3276</v>
      </c>
      <c r="G1035" s="183"/>
      <c r="H1035" s="141"/>
      <c r="I1035" s="139">
        <v>1</v>
      </c>
      <c r="J1035" s="140" t="s">
        <v>2611</v>
      </c>
      <c r="K1035" s="140">
        <v>8</v>
      </c>
      <c r="L1035" s="140"/>
      <c r="M1035" s="140">
        <v>1</v>
      </c>
      <c r="N1035" s="195"/>
      <c r="O1035" s="197" t="s">
        <v>3324</v>
      </c>
      <c r="P1035" s="195"/>
      <c r="Q1035" s="142" t="s">
        <v>2764</v>
      </c>
      <c r="R1035" s="142" t="s">
        <v>2739</v>
      </c>
      <c r="S1035" s="142"/>
      <c r="T1035" s="142"/>
      <c r="U1035" s="142" t="s">
        <v>2720</v>
      </c>
      <c r="V1035" s="143">
        <v>0.4</v>
      </c>
      <c r="W1035" s="135" t="s">
        <v>3361</v>
      </c>
      <c r="X1035" s="139">
        <v>1054</v>
      </c>
    </row>
    <row r="1036" spans="1:24" s="3" customFormat="1" ht="15.6" x14ac:dyDescent="0.3">
      <c r="A1036" s="200" t="s">
        <v>1835</v>
      </c>
      <c r="B1036" s="135" t="s">
        <v>3360</v>
      </c>
      <c r="C1036" s="136" t="s">
        <v>2520</v>
      </c>
      <c r="D1036" s="137" t="s">
        <v>2591</v>
      </c>
      <c r="E1036" s="181" t="s">
        <v>3276</v>
      </c>
      <c r="G1036" s="183"/>
      <c r="H1036" s="141"/>
      <c r="I1036" s="139">
        <v>1</v>
      </c>
      <c r="J1036" s="140" t="s">
        <v>2599</v>
      </c>
      <c r="K1036" s="140">
        <v>9</v>
      </c>
      <c r="L1036" s="140"/>
      <c r="M1036" s="140">
        <v>1</v>
      </c>
      <c r="N1036" s="195"/>
      <c r="O1036" s="197"/>
      <c r="P1036" s="195"/>
      <c r="Q1036" s="142" t="s">
        <v>2801</v>
      </c>
      <c r="R1036" s="142" t="s">
        <v>2739</v>
      </c>
      <c r="S1036" s="142" t="s">
        <v>2727</v>
      </c>
      <c r="T1036" s="142"/>
      <c r="U1036" s="142" t="s">
        <v>2717</v>
      </c>
      <c r="V1036" s="143">
        <v>0.16700000000000001</v>
      </c>
      <c r="W1036" s="135" t="s">
        <v>3361</v>
      </c>
      <c r="X1036" s="139">
        <v>1054</v>
      </c>
    </row>
    <row r="1037" spans="1:24" s="3" customFormat="1" ht="15.6" x14ac:dyDescent="0.3">
      <c r="A1037" s="200" t="s">
        <v>1885</v>
      </c>
      <c r="B1037" s="135" t="s">
        <v>3360</v>
      </c>
      <c r="C1037" s="136" t="s">
        <v>2520</v>
      </c>
      <c r="D1037" s="137" t="s">
        <v>2591</v>
      </c>
      <c r="E1037" s="181" t="s">
        <v>3365</v>
      </c>
      <c r="G1037" s="183"/>
      <c r="H1037" s="80"/>
      <c r="I1037" s="139">
        <v>1</v>
      </c>
      <c r="J1037" s="140"/>
      <c r="K1037" s="140" t="s">
        <v>2905</v>
      </c>
      <c r="L1037" s="140"/>
      <c r="M1037" s="140">
        <v>1</v>
      </c>
      <c r="N1037" s="195"/>
      <c r="O1037" s="197" t="s">
        <v>3329</v>
      </c>
      <c r="P1037" s="195"/>
      <c r="Q1037" s="142" t="s">
        <v>2764</v>
      </c>
      <c r="R1037" s="142"/>
      <c r="S1037" s="142" t="s">
        <v>2717</v>
      </c>
      <c r="T1037" s="142"/>
      <c r="U1037" s="142" t="s">
        <v>2728</v>
      </c>
      <c r="V1037" s="143">
        <v>0.4</v>
      </c>
      <c r="W1037" s="135" t="s">
        <v>3361</v>
      </c>
      <c r="X1037" s="139">
        <v>1054</v>
      </c>
    </row>
    <row r="1038" spans="1:24" s="3" customFormat="1" ht="15.6" x14ac:dyDescent="0.3">
      <c r="A1038" s="200" t="s">
        <v>1875</v>
      </c>
      <c r="B1038" s="135" t="s">
        <v>3360</v>
      </c>
      <c r="C1038" s="136" t="s">
        <v>2520</v>
      </c>
      <c r="D1038" s="137" t="s">
        <v>2591</v>
      </c>
      <c r="E1038" s="181" t="s">
        <v>2690</v>
      </c>
      <c r="G1038" s="183"/>
      <c r="H1038" s="141"/>
      <c r="I1038" s="139">
        <v>1</v>
      </c>
      <c r="J1038" s="140"/>
      <c r="K1038" s="140" t="s">
        <v>2905</v>
      </c>
      <c r="L1038" s="140"/>
      <c r="M1038" s="140">
        <v>1</v>
      </c>
      <c r="N1038" s="195"/>
      <c r="O1038" s="197"/>
      <c r="P1038" s="195"/>
      <c r="Q1038" s="142" t="s">
        <v>3115</v>
      </c>
      <c r="R1038" s="142" t="s">
        <v>2997</v>
      </c>
      <c r="S1038" s="142"/>
      <c r="T1038" s="142" t="s">
        <v>2724</v>
      </c>
      <c r="U1038" s="142"/>
      <c r="V1038" s="143">
        <v>0.28599999999999998</v>
      </c>
      <c r="W1038" s="135" t="s">
        <v>3361</v>
      </c>
      <c r="X1038" s="139">
        <v>1054</v>
      </c>
    </row>
    <row r="1039" spans="1:24" s="3" customFormat="1" ht="15.6" x14ac:dyDescent="0.3">
      <c r="A1039" s="200" t="s">
        <v>3366</v>
      </c>
      <c r="B1039" s="135" t="s">
        <v>3360</v>
      </c>
      <c r="C1039" s="136" t="s">
        <v>2520</v>
      </c>
      <c r="D1039" s="137" t="s">
        <v>2591</v>
      </c>
      <c r="E1039" s="181" t="s">
        <v>2939</v>
      </c>
      <c r="G1039" s="139"/>
      <c r="H1039" s="141"/>
      <c r="I1039" s="139">
        <v>1</v>
      </c>
      <c r="J1039" s="140"/>
      <c r="K1039" s="140" t="s">
        <v>2905</v>
      </c>
      <c r="L1039" s="140"/>
      <c r="M1039" s="140">
        <v>1</v>
      </c>
      <c r="N1039" s="195"/>
      <c r="O1039" s="197"/>
      <c r="P1039" s="195"/>
      <c r="Q1039" s="142" t="s">
        <v>2774</v>
      </c>
      <c r="R1039" s="142" t="s">
        <v>2774</v>
      </c>
      <c r="S1039" s="142"/>
      <c r="T1039" s="142"/>
      <c r="U1039" s="142"/>
      <c r="V1039" s="143">
        <v>0.57099999999999995</v>
      </c>
      <c r="W1039" s="135" t="s">
        <v>3361</v>
      </c>
      <c r="X1039" s="139">
        <v>1054</v>
      </c>
    </row>
    <row r="1040" spans="1:24" s="3" customFormat="1" ht="15.6" x14ac:dyDescent="0.3">
      <c r="A1040" s="201" t="s">
        <v>1842</v>
      </c>
      <c r="B1040" s="145" t="s">
        <v>3360</v>
      </c>
      <c r="C1040" s="146" t="s">
        <v>2520</v>
      </c>
      <c r="D1040" s="147" t="s">
        <v>2619</v>
      </c>
      <c r="E1040" s="184" t="s">
        <v>68</v>
      </c>
      <c r="G1040" s="149">
        <v>1</v>
      </c>
      <c r="H1040" s="150"/>
      <c r="I1040" s="149"/>
      <c r="J1040" s="151" t="s">
        <v>2611</v>
      </c>
      <c r="K1040" s="151">
        <v>1</v>
      </c>
      <c r="L1040" s="151"/>
      <c r="M1040" s="151">
        <v>1</v>
      </c>
      <c r="N1040" s="196"/>
      <c r="O1040" s="198"/>
      <c r="P1040" s="196">
        <v>2</v>
      </c>
      <c r="Q1040" s="152" t="s">
        <v>2785</v>
      </c>
      <c r="R1040" s="152" t="s">
        <v>2750</v>
      </c>
      <c r="S1040" s="152" t="s">
        <v>2727</v>
      </c>
      <c r="T1040" s="152"/>
      <c r="U1040" s="152" t="s">
        <v>2717</v>
      </c>
      <c r="V1040" s="153">
        <v>0.5</v>
      </c>
      <c r="W1040" s="145" t="s">
        <v>3367</v>
      </c>
      <c r="X1040" s="149">
        <v>1054</v>
      </c>
    </row>
    <row r="1041" spans="1:24" s="3" customFormat="1" ht="15.6" x14ac:dyDescent="0.3">
      <c r="A1041" s="201" t="s">
        <v>3368</v>
      </c>
      <c r="B1041" s="145" t="s">
        <v>3360</v>
      </c>
      <c r="C1041" s="146" t="s">
        <v>2520</v>
      </c>
      <c r="D1041" s="147" t="s">
        <v>2619</v>
      </c>
      <c r="E1041" s="184" t="s">
        <v>2657</v>
      </c>
      <c r="G1041" s="149">
        <v>1</v>
      </c>
      <c r="H1041" s="150"/>
      <c r="I1041" s="149"/>
      <c r="J1041" s="151" t="s">
        <v>2599</v>
      </c>
      <c r="K1041" s="151">
        <v>2</v>
      </c>
      <c r="L1041" s="151" t="s">
        <v>2641</v>
      </c>
      <c r="M1041" s="151">
        <v>1</v>
      </c>
      <c r="N1041" s="196"/>
      <c r="O1041" s="198"/>
      <c r="P1041" s="196" t="s">
        <v>3324</v>
      </c>
      <c r="Q1041" s="152" t="s">
        <v>2719</v>
      </c>
      <c r="R1041" s="152"/>
      <c r="S1041" s="152" t="s">
        <v>2719</v>
      </c>
      <c r="T1041" s="152"/>
      <c r="U1041" s="152"/>
      <c r="V1041" s="153">
        <v>0.75</v>
      </c>
      <c r="W1041" s="145" t="s">
        <v>3367</v>
      </c>
      <c r="X1041" s="149">
        <v>1054</v>
      </c>
    </row>
    <row r="1042" spans="1:24" s="3" customFormat="1" ht="15.6" x14ac:dyDescent="0.3">
      <c r="A1042" s="201" t="s">
        <v>1919</v>
      </c>
      <c r="B1042" s="145" t="s">
        <v>3360</v>
      </c>
      <c r="C1042" s="146" t="s">
        <v>2520</v>
      </c>
      <c r="D1042" s="147" t="s">
        <v>2619</v>
      </c>
      <c r="E1042" s="184" t="s">
        <v>2657</v>
      </c>
      <c r="G1042" s="149">
        <v>1</v>
      </c>
      <c r="H1042" s="150"/>
      <c r="I1042" s="149"/>
      <c r="J1042" s="151" t="s">
        <v>2604</v>
      </c>
      <c r="K1042" s="151">
        <v>3</v>
      </c>
      <c r="L1042" s="151" t="s">
        <v>2781</v>
      </c>
      <c r="M1042" s="151">
        <v>1</v>
      </c>
      <c r="N1042" s="196">
        <v>1</v>
      </c>
      <c r="O1042" s="198">
        <v>1</v>
      </c>
      <c r="P1042" s="196" t="s">
        <v>3329</v>
      </c>
      <c r="Q1042" s="152" t="s">
        <v>2722</v>
      </c>
      <c r="R1042" s="152"/>
      <c r="S1042" s="152" t="s">
        <v>2712</v>
      </c>
      <c r="T1042" s="152" t="s">
        <v>2730</v>
      </c>
      <c r="U1042" s="152" t="s">
        <v>2723</v>
      </c>
      <c r="V1042" s="153">
        <v>0.88900000000000001</v>
      </c>
      <c r="W1042" s="145" t="s">
        <v>3367</v>
      </c>
      <c r="X1042" s="149">
        <v>1054</v>
      </c>
    </row>
    <row r="1043" spans="1:24" s="3" customFormat="1" ht="15.6" x14ac:dyDescent="0.3">
      <c r="A1043" s="201" t="s">
        <v>1748</v>
      </c>
      <c r="B1043" s="145" t="s">
        <v>3360</v>
      </c>
      <c r="C1043" s="146" t="s">
        <v>2520</v>
      </c>
      <c r="D1043" s="147" t="s">
        <v>2619</v>
      </c>
      <c r="E1043" s="184" t="s">
        <v>68</v>
      </c>
      <c r="G1043" s="149">
        <v>1</v>
      </c>
      <c r="H1043" s="150"/>
      <c r="I1043" s="149"/>
      <c r="J1043" s="151" t="s">
        <v>2614</v>
      </c>
      <c r="K1043" s="151">
        <v>4</v>
      </c>
      <c r="L1043" s="151"/>
      <c r="M1043" s="151">
        <v>1</v>
      </c>
      <c r="N1043" s="196"/>
      <c r="O1043" s="198" t="s">
        <v>3324</v>
      </c>
      <c r="P1043" s="196"/>
      <c r="Q1043" s="152" t="s">
        <v>2814</v>
      </c>
      <c r="R1043" s="152"/>
      <c r="S1043" s="152" t="s">
        <v>2712</v>
      </c>
      <c r="T1043" s="152" t="s">
        <v>2717</v>
      </c>
      <c r="U1043" s="152" t="s">
        <v>2733</v>
      </c>
      <c r="V1043" s="153">
        <v>0.33300000000000002</v>
      </c>
      <c r="W1043" s="145" t="s">
        <v>3367</v>
      </c>
      <c r="X1043" s="149">
        <v>1054</v>
      </c>
    </row>
    <row r="1044" spans="1:24" s="3" customFormat="1" ht="15.6" x14ac:dyDescent="0.3">
      <c r="A1044" s="201" t="s">
        <v>3369</v>
      </c>
      <c r="B1044" s="145" t="s">
        <v>3360</v>
      </c>
      <c r="C1044" s="146" t="s">
        <v>2520</v>
      </c>
      <c r="D1044" s="147" t="s">
        <v>2619</v>
      </c>
      <c r="E1044" s="184" t="s">
        <v>2620</v>
      </c>
      <c r="G1044" s="149">
        <v>1</v>
      </c>
      <c r="H1044" s="150"/>
      <c r="I1044" s="149"/>
      <c r="J1044" s="151" t="s">
        <v>2601</v>
      </c>
      <c r="K1044" s="151">
        <v>5</v>
      </c>
      <c r="L1044" s="151"/>
      <c r="M1044" s="151">
        <v>1</v>
      </c>
      <c r="N1044" s="196"/>
      <c r="O1044" s="198"/>
      <c r="P1044" s="196"/>
      <c r="Q1044" s="152" t="s">
        <v>2764</v>
      </c>
      <c r="R1044" s="152" t="s">
        <v>2727</v>
      </c>
      <c r="S1044" s="152" t="s">
        <v>2712</v>
      </c>
      <c r="T1044" s="152" t="s">
        <v>2712</v>
      </c>
      <c r="U1044" s="152" t="s">
        <v>2717</v>
      </c>
      <c r="V1044" s="153">
        <v>0.4</v>
      </c>
      <c r="W1044" s="145" t="s">
        <v>3367</v>
      </c>
      <c r="X1044" s="149">
        <v>1054</v>
      </c>
    </row>
    <row r="1045" spans="1:24" s="3" customFormat="1" ht="15.6" x14ac:dyDescent="0.3">
      <c r="A1045" s="201" t="s">
        <v>1650</v>
      </c>
      <c r="B1045" s="145" t="s">
        <v>3360</v>
      </c>
      <c r="C1045" s="146" t="s">
        <v>2520</v>
      </c>
      <c r="D1045" s="147" t="s">
        <v>2619</v>
      </c>
      <c r="E1045" s="184" t="s">
        <v>2620</v>
      </c>
      <c r="G1045" s="149">
        <v>1</v>
      </c>
      <c r="H1045" s="150"/>
      <c r="I1045" s="149"/>
      <c r="J1045" s="151" t="s">
        <v>2607</v>
      </c>
      <c r="K1045" s="151">
        <v>6</v>
      </c>
      <c r="L1045" s="151" t="s">
        <v>2647</v>
      </c>
      <c r="M1045" s="151">
        <v>1</v>
      </c>
      <c r="N1045" s="196">
        <v>1</v>
      </c>
      <c r="O1045" s="198">
        <v>1</v>
      </c>
      <c r="P1045" s="196" t="s">
        <v>3329</v>
      </c>
      <c r="Q1045" s="152" t="s">
        <v>2722</v>
      </c>
      <c r="R1045" s="152" t="s">
        <v>2757</v>
      </c>
      <c r="S1045" s="152" t="s">
        <v>2712</v>
      </c>
      <c r="T1045" s="152" t="s">
        <v>2712</v>
      </c>
      <c r="U1045" s="152" t="s">
        <v>2724</v>
      </c>
      <c r="V1045" s="153">
        <v>0.88900000000000001</v>
      </c>
      <c r="W1045" s="145" t="s">
        <v>3367</v>
      </c>
      <c r="X1045" s="149">
        <v>1054</v>
      </c>
    </row>
    <row r="1046" spans="1:24" s="3" customFormat="1" ht="15.6" x14ac:dyDescent="0.3">
      <c r="A1046" s="201" t="s">
        <v>1797</v>
      </c>
      <c r="B1046" s="145" t="s">
        <v>3360</v>
      </c>
      <c r="C1046" s="146" t="s">
        <v>2520</v>
      </c>
      <c r="D1046" s="147" t="s">
        <v>2619</v>
      </c>
      <c r="E1046" s="184" t="s">
        <v>66</v>
      </c>
      <c r="G1046" s="149">
        <v>1</v>
      </c>
      <c r="H1046" s="150"/>
      <c r="I1046" s="149"/>
      <c r="J1046" s="151" t="s">
        <v>2609</v>
      </c>
      <c r="K1046" s="151">
        <v>7</v>
      </c>
      <c r="L1046" s="151"/>
      <c r="M1046" s="151">
        <v>1</v>
      </c>
      <c r="N1046" s="196"/>
      <c r="O1046" s="198"/>
      <c r="P1046" s="196"/>
      <c r="Q1046" s="152" t="s">
        <v>2782</v>
      </c>
      <c r="R1046" s="152" t="s">
        <v>2717</v>
      </c>
      <c r="S1046" s="152"/>
      <c r="T1046" s="152" t="s">
        <v>2711</v>
      </c>
      <c r="U1046" s="152" t="s">
        <v>2727</v>
      </c>
      <c r="V1046" s="153">
        <v>0.5</v>
      </c>
      <c r="W1046" s="145" t="s">
        <v>3367</v>
      </c>
      <c r="X1046" s="149">
        <v>1054</v>
      </c>
    </row>
    <row r="1047" spans="1:24" s="3" customFormat="1" ht="15.6" x14ac:dyDescent="0.3">
      <c r="A1047" s="201" t="s">
        <v>3351</v>
      </c>
      <c r="B1047" s="145" t="s">
        <v>3360</v>
      </c>
      <c r="C1047" s="146" t="s">
        <v>2520</v>
      </c>
      <c r="D1047" s="147" t="s">
        <v>2619</v>
      </c>
      <c r="E1047" s="184" t="s">
        <v>2657</v>
      </c>
      <c r="G1047" s="186">
        <v>1</v>
      </c>
      <c r="H1047" s="187"/>
      <c r="I1047" s="149"/>
      <c r="J1047" s="151" t="s">
        <v>2583</v>
      </c>
      <c r="K1047" s="151">
        <v>8</v>
      </c>
      <c r="L1047" s="151"/>
      <c r="M1047" s="151">
        <v>1</v>
      </c>
      <c r="N1047" s="196"/>
      <c r="O1047" s="198"/>
      <c r="P1047" s="196"/>
      <c r="Q1047" s="152" t="s">
        <v>2733</v>
      </c>
      <c r="R1047" s="152" t="s">
        <v>2717</v>
      </c>
      <c r="S1047" s="152" t="s">
        <v>2717</v>
      </c>
      <c r="T1047" s="152" t="s">
        <v>2712</v>
      </c>
      <c r="U1047" s="152" t="s">
        <v>2717</v>
      </c>
      <c r="V1047" s="153">
        <v>0.25</v>
      </c>
      <c r="W1047" s="145" t="s">
        <v>3367</v>
      </c>
      <c r="X1047" s="149">
        <v>1054</v>
      </c>
    </row>
    <row r="1048" spans="1:24" s="3" customFormat="1" ht="15.6" x14ac:dyDescent="0.3">
      <c r="A1048" s="201" t="s">
        <v>1792</v>
      </c>
      <c r="B1048" s="145" t="s">
        <v>3360</v>
      </c>
      <c r="C1048" s="146" t="s">
        <v>2520</v>
      </c>
      <c r="D1048" s="147" t="s">
        <v>2619</v>
      </c>
      <c r="E1048" s="184" t="s">
        <v>3182</v>
      </c>
      <c r="G1048" s="149">
        <v>1</v>
      </c>
      <c r="H1048" s="150"/>
      <c r="I1048" s="149"/>
      <c r="J1048" s="151" t="s">
        <v>2596</v>
      </c>
      <c r="K1048" s="151">
        <v>9</v>
      </c>
      <c r="L1048" s="151"/>
      <c r="M1048" s="151">
        <v>1</v>
      </c>
      <c r="N1048" s="196"/>
      <c r="O1048" s="198"/>
      <c r="P1048" s="196"/>
      <c r="Q1048" s="152" t="s">
        <v>2764</v>
      </c>
      <c r="R1048" s="152" t="s">
        <v>2724</v>
      </c>
      <c r="S1048" s="152" t="s">
        <v>2717</v>
      </c>
      <c r="T1048" s="152" t="s">
        <v>2717</v>
      </c>
      <c r="U1048" s="152"/>
      <c r="V1048" s="153">
        <v>0.4</v>
      </c>
      <c r="W1048" s="145" t="s">
        <v>3367</v>
      </c>
      <c r="X1048" s="149">
        <v>1054</v>
      </c>
    </row>
    <row r="1049" spans="1:24" s="3" customFormat="1" ht="15.6" x14ac:dyDescent="0.3">
      <c r="A1049" s="201" t="s">
        <v>1749</v>
      </c>
      <c r="B1049" s="145" t="s">
        <v>3360</v>
      </c>
      <c r="C1049" s="146" t="s">
        <v>2520</v>
      </c>
      <c r="D1049" s="147" t="s">
        <v>2619</v>
      </c>
      <c r="E1049" s="184" t="s">
        <v>68</v>
      </c>
      <c r="G1049" s="186">
        <v>1</v>
      </c>
      <c r="H1049" s="150"/>
      <c r="I1049" s="149"/>
      <c r="J1049" s="151"/>
      <c r="K1049" s="151" t="s">
        <v>2905</v>
      </c>
      <c r="L1049" s="151"/>
      <c r="M1049" s="151">
        <v>1</v>
      </c>
      <c r="N1049" s="196"/>
      <c r="O1049" s="198"/>
      <c r="P1049" s="196"/>
      <c r="Q1049" s="152" t="s">
        <v>2814</v>
      </c>
      <c r="R1049" s="152" t="s">
        <v>2724</v>
      </c>
      <c r="S1049" s="152" t="s">
        <v>2717</v>
      </c>
      <c r="T1049" s="152" t="s">
        <v>2717</v>
      </c>
      <c r="U1049" s="152" t="s">
        <v>2717</v>
      </c>
      <c r="V1049" s="153">
        <v>0.33300000000000002</v>
      </c>
      <c r="W1049" s="145" t="s">
        <v>3367</v>
      </c>
      <c r="X1049" s="149">
        <v>1054</v>
      </c>
    </row>
    <row r="1050" spans="1:24" s="3" customFormat="1" ht="15.6" x14ac:dyDescent="0.3">
      <c r="A1050" s="201" t="s">
        <v>3370</v>
      </c>
      <c r="B1050" s="145" t="s">
        <v>3360</v>
      </c>
      <c r="C1050" s="146" t="s">
        <v>2520</v>
      </c>
      <c r="D1050" s="147" t="s">
        <v>2619</v>
      </c>
      <c r="E1050" s="184" t="s">
        <v>2598</v>
      </c>
      <c r="G1050" s="186">
        <v>1</v>
      </c>
      <c r="H1050" s="187"/>
      <c r="I1050" s="149"/>
      <c r="J1050" s="151"/>
      <c r="K1050" s="151" t="s">
        <v>2905</v>
      </c>
      <c r="L1050" s="151"/>
      <c r="M1050" s="151">
        <v>1</v>
      </c>
      <c r="N1050" s="196"/>
      <c r="O1050" s="198">
        <v>1</v>
      </c>
      <c r="P1050" s="196"/>
      <c r="Q1050" s="152" t="s">
        <v>3115</v>
      </c>
      <c r="R1050" s="152"/>
      <c r="S1050" s="152" t="s">
        <v>2717</v>
      </c>
      <c r="T1050" s="152" t="s">
        <v>2720</v>
      </c>
      <c r="U1050" s="152" t="s">
        <v>2733</v>
      </c>
      <c r="V1050" s="153">
        <v>0.28599999999999998</v>
      </c>
      <c r="W1050" s="145" t="s">
        <v>3367</v>
      </c>
      <c r="X1050" s="149">
        <v>1054</v>
      </c>
    </row>
    <row r="1051" spans="1:24" s="3" customFormat="1" ht="15.6" x14ac:dyDescent="0.3">
      <c r="A1051" s="201" t="s">
        <v>3371</v>
      </c>
      <c r="B1051" s="145" t="s">
        <v>3360</v>
      </c>
      <c r="C1051" s="146" t="s">
        <v>2520</v>
      </c>
      <c r="D1051" s="147" t="s">
        <v>2619</v>
      </c>
      <c r="E1051" s="184" t="s">
        <v>2657</v>
      </c>
      <c r="G1051" s="149">
        <v>1</v>
      </c>
      <c r="H1051" s="150"/>
      <c r="I1051" s="149"/>
      <c r="J1051" s="151"/>
      <c r="K1051" s="151" t="s">
        <v>2905</v>
      </c>
      <c r="L1051" s="151"/>
      <c r="M1051" s="151">
        <v>1</v>
      </c>
      <c r="N1051" s="196"/>
      <c r="O1051" s="198">
        <v>2</v>
      </c>
      <c r="P1051" s="196">
        <v>1</v>
      </c>
      <c r="Q1051" s="152" t="s">
        <v>2715</v>
      </c>
      <c r="R1051" s="152"/>
      <c r="S1051" s="152"/>
      <c r="T1051" s="152" t="s">
        <v>2720</v>
      </c>
      <c r="U1051" s="152" t="s">
        <v>2724</v>
      </c>
      <c r="V1051" s="153">
        <v>0.6</v>
      </c>
      <c r="W1051" s="145" t="s">
        <v>3367</v>
      </c>
      <c r="X1051" s="149">
        <v>1054</v>
      </c>
    </row>
    <row r="1052" spans="1:24" s="3" customFormat="1" ht="15.6" x14ac:dyDescent="0.3">
      <c r="A1052" s="200" t="s">
        <v>3372</v>
      </c>
      <c r="B1052" s="135" t="s">
        <v>3373</v>
      </c>
      <c r="C1052" s="136" t="s">
        <v>2530</v>
      </c>
      <c r="D1052" s="137" t="s">
        <v>2591</v>
      </c>
      <c r="E1052" s="181" t="s">
        <v>2690</v>
      </c>
      <c r="G1052" s="139"/>
      <c r="H1052" s="141"/>
      <c r="I1052" s="139">
        <v>1</v>
      </c>
      <c r="J1052" s="140" t="s">
        <v>2611</v>
      </c>
      <c r="K1052" s="140">
        <v>1</v>
      </c>
      <c r="L1052" s="140"/>
      <c r="M1052" s="140">
        <v>1</v>
      </c>
      <c r="N1052" s="195"/>
      <c r="O1052" s="197"/>
      <c r="P1052" s="195"/>
      <c r="Q1052" s="142" t="s">
        <v>2739</v>
      </c>
      <c r="R1052" s="142" t="s">
        <v>2739</v>
      </c>
      <c r="S1052" s="142"/>
      <c r="T1052" s="142"/>
      <c r="U1052" s="142"/>
      <c r="V1052" s="143">
        <v>0.33300000000000002</v>
      </c>
      <c r="W1052" s="135" t="s">
        <v>3374</v>
      </c>
      <c r="X1052" s="139">
        <v>942</v>
      </c>
    </row>
    <row r="1053" spans="1:24" s="3" customFormat="1" ht="15.6" x14ac:dyDescent="0.3">
      <c r="A1053" s="200" t="s">
        <v>3362</v>
      </c>
      <c r="B1053" s="135" t="s">
        <v>3373</v>
      </c>
      <c r="C1053" s="136" t="s">
        <v>2530</v>
      </c>
      <c r="D1053" s="137" t="s">
        <v>2591</v>
      </c>
      <c r="E1053" s="181" t="s">
        <v>647</v>
      </c>
      <c r="G1053" s="139"/>
      <c r="H1053" s="141"/>
      <c r="I1053" s="139">
        <v>1</v>
      </c>
      <c r="J1053" s="140" t="s">
        <v>2614</v>
      </c>
      <c r="K1053" s="140">
        <v>2</v>
      </c>
      <c r="L1053" s="140"/>
      <c r="M1053" s="140">
        <v>1</v>
      </c>
      <c r="N1053" s="195"/>
      <c r="O1053" s="197"/>
      <c r="P1053" s="195">
        <v>1</v>
      </c>
      <c r="Q1053" s="142" t="s">
        <v>2715</v>
      </c>
      <c r="R1053" s="142" t="s">
        <v>2717</v>
      </c>
      <c r="S1053" s="142" t="s">
        <v>2716</v>
      </c>
      <c r="T1053" s="142"/>
      <c r="U1053" s="142"/>
      <c r="V1053" s="143">
        <v>0.6</v>
      </c>
      <c r="W1053" s="135" t="s">
        <v>3374</v>
      </c>
      <c r="X1053" s="139">
        <v>942</v>
      </c>
    </row>
    <row r="1054" spans="1:24" s="3" customFormat="1" ht="15.6" x14ac:dyDescent="0.3">
      <c r="A1054" s="200" t="s">
        <v>1838</v>
      </c>
      <c r="B1054" s="135" t="s">
        <v>3373</v>
      </c>
      <c r="C1054" s="136" t="s">
        <v>2530</v>
      </c>
      <c r="D1054" s="137" t="s">
        <v>2591</v>
      </c>
      <c r="E1054" s="181" t="s">
        <v>3276</v>
      </c>
      <c r="G1054" s="139"/>
      <c r="H1054" s="141"/>
      <c r="I1054" s="139">
        <v>1</v>
      </c>
      <c r="J1054" s="140" t="s">
        <v>2604</v>
      </c>
      <c r="K1054" s="140">
        <v>3</v>
      </c>
      <c r="L1054" s="140"/>
      <c r="M1054" s="140">
        <v>1</v>
      </c>
      <c r="N1054" s="195"/>
      <c r="O1054" s="197"/>
      <c r="P1054" s="195"/>
      <c r="Q1054" s="142" t="s">
        <v>2715</v>
      </c>
      <c r="R1054" s="142" t="s">
        <v>2717</v>
      </c>
      <c r="S1054" s="142" t="s">
        <v>2712</v>
      </c>
      <c r="T1054" s="142" t="s">
        <v>2724</v>
      </c>
      <c r="U1054" s="142"/>
      <c r="V1054" s="143">
        <v>0.6</v>
      </c>
      <c r="W1054" s="135" t="s">
        <v>3374</v>
      </c>
      <c r="X1054" s="139">
        <v>942</v>
      </c>
    </row>
    <row r="1055" spans="1:24" s="3" customFormat="1" ht="15.6" x14ac:dyDescent="0.3">
      <c r="A1055" s="200" t="s">
        <v>1785</v>
      </c>
      <c r="B1055" s="135" t="s">
        <v>3373</v>
      </c>
      <c r="C1055" s="136" t="s">
        <v>2530</v>
      </c>
      <c r="D1055" s="137" t="s">
        <v>2591</v>
      </c>
      <c r="E1055" s="181" t="s">
        <v>647</v>
      </c>
      <c r="G1055" s="183"/>
      <c r="H1055" s="141"/>
      <c r="I1055" s="139">
        <v>1</v>
      </c>
      <c r="J1055" s="140" t="s">
        <v>2599</v>
      </c>
      <c r="K1055" s="140">
        <v>4</v>
      </c>
      <c r="L1055" s="140" t="s">
        <v>2641</v>
      </c>
      <c r="M1055" s="140">
        <v>1</v>
      </c>
      <c r="N1055" s="195"/>
      <c r="O1055" s="197">
        <v>4</v>
      </c>
      <c r="P1055" s="195"/>
      <c r="Q1055" s="142" t="s">
        <v>2771</v>
      </c>
      <c r="R1055" s="142"/>
      <c r="S1055" s="142" t="s">
        <v>2712</v>
      </c>
      <c r="T1055" s="142" t="s">
        <v>2724</v>
      </c>
      <c r="U1055" s="142" t="s">
        <v>2750</v>
      </c>
      <c r="V1055" s="143">
        <v>0.77800000000000002</v>
      </c>
      <c r="W1055" s="135" t="s">
        <v>3374</v>
      </c>
      <c r="X1055" s="139">
        <v>942</v>
      </c>
    </row>
    <row r="1056" spans="1:24" s="3" customFormat="1" ht="15.6" x14ac:dyDescent="0.3">
      <c r="A1056" s="200" t="s">
        <v>1790</v>
      </c>
      <c r="B1056" s="135" t="s">
        <v>3373</v>
      </c>
      <c r="C1056" s="136" t="s">
        <v>2530</v>
      </c>
      <c r="D1056" s="137" t="s">
        <v>2591</v>
      </c>
      <c r="E1056" s="181" t="s">
        <v>44</v>
      </c>
      <c r="G1056" s="183"/>
      <c r="H1056" s="80"/>
      <c r="I1056" s="139">
        <v>1</v>
      </c>
      <c r="J1056" s="140" t="s">
        <v>2583</v>
      </c>
      <c r="K1056" s="140">
        <v>5</v>
      </c>
      <c r="L1056" s="140" t="s">
        <v>2647</v>
      </c>
      <c r="M1056" s="140">
        <v>1</v>
      </c>
      <c r="N1056" s="195"/>
      <c r="O1056" s="197"/>
      <c r="P1056" s="195"/>
      <c r="Q1056" s="142" t="s">
        <v>2739</v>
      </c>
      <c r="R1056" s="142" t="s">
        <v>2717</v>
      </c>
      <c r="S1056" s="142"/>
      <c r="T1056" s="142" t="s">
        <v>2712</v>
      </c>
      <c r="U1056" s="142" t="s">
        <v>2717</v>
      </c>
      <c r="V1056" s="143">
        <v>0.33300000000000002</v>
      </c>
      <c r="W1056" s="135" t="s">
        <v>3374</v>
      </c>
      <c r="X1056" s="139">
        <v>942</v>
      </c>
    </row>
    <row r="1057" spans="1:24" s="3" customFormat="1" ht="15.6" x14ac:dyDescent="0.3">
      <c r="A1057" s="200" t="s">
        <v>1921</v>
      </c>
      <c r="B1057" s="135" t="s">
        <v>3373</v>
      </c>
      <c r="C1057" s="136" t="s">
        <v>2530</v>
      </c>
      <c r="D1057" s="137" t="s">
        <v>2591</v>
      </c>
      <c r="E1057" s="181" t="s">
        <v>3347</v>
      </c>
      <c r="G1057" s="139"/>
      <c r="H1057" s="141"/>
      <c r="I1057" s="139">
        <v>1</v>
      </c>
      <c r="J1057" s="140" t="s">
        <v>2601</v>
      </c>
      <c r="K1057" s="140">
        <v>6</v>
      </c>
      <c r="L1057" s="140"/>
      <c r="M1057" s="140">
        <v>1</v>
      </c>
      <c r="N1057" s="195"/>
      <c r="O1057" s="197"/>
      <c r="P1057" s="195">
        <v>2</v>
      </c>
      <c r="Q1057" s="142" t="s">
        <v>2715</v>
      </c>
      <c r="R1057" s="142" t="s">
        <v>2715</v>
      </c>
      <c r="S1057" s="142"/>
      <c r="T1057" s="142"/>
      <c r="U1057" s="142"/>
      <c r="V1057" s="143">
        <v>0.6</v>
      </c>
      <c r="W1057" s="135" t="s">
        <v>3374</v>
      </c>
      <c r="X1057" s="139">
        <v>942</v>
      </c>
    </row>
    <row r="1058" spans="1:24" s="3" customFormat="1" ht="15.6" x14ac:dyDescent="0.3">
      <c r="A1058" s="200" t="s">
        <v>3375</v>
      </c>
      <c r="B1058" s="135" t="s">
        <v>3373</v>
      </c>
      <c r="C1058" s="136" t="s">
        <v>2530</v>
      </c>
      <c r="D1058" s="137" t="s">
        <v>2591</v>
      </c>
      <c r="E1058" s="181" t="s">
        <v>44</v>
      </c>
      <c r="G1058" s="139"/>
      <c r="H1058" s="141"/>
      <c r="I1058" s="139">
        <v>1</v>
      </c>
      <c r="J1058" s="140" t="s">
        <v>2596</v>
      </c>
      <c r="K1058" s="140">
        <v>7</v>
      </c>
      <c r="L1058" s="140"/>
      <c r="M1058" s="140">
        <v>1</v>
      </c>
      <c r="N1058" s="195"/>
      <c r="O1058" s="197"/>
      <c r="P1058" s="195">
        <v>1</v>
      </c>
      <c r="Q1058" s="142" t="s">
        <v>2750</v>
      </c>
      <c r="R1058" s="142" t="s">
        <v>2717</v>
      </c>
      <c r="S1058" s="142" t="s">
        <v>2757</v>
      </c>
      <c r="T1058" s="142"/>
      <c r="U1058" s="142"/>
      <c r="V1058" s="143">
        <v>0.8</v>
      </c>
      <c r="W1058" s="135" t="s">
        <v>3374</v>
      </c>
      <c r="X1058" s="139">
        <v>942</v>
      </c>
    </row>
    <row r="1059" spans="1:24" s="3" customFormat="1" ht="15.6" x14ac:dyDescent="0.3">
      <c r="A1059" s="200" t="s">
        <v>1891</v>
      </c>
      <c r="B1059" s="135" t="s">
        <v>3373</v>
      </c>
      <c r="C1059" s="136" t="s">
        <v>2530</v>
      </c>
      <c r="D1059" s="137" t="s">
        <v>2591</v>
      </c>
      <c r="E1059" s="181" t="s">
        <v>3276</v>
      </c>
      <c r="G1059" s="183"/>
      <c r="H1059" s="141"/>
      <c r="I1059" s="139">
        <v>1</v>
      </c>
      <c r="J1059" s="140" t="s">
        <v>2609</v>
      </c>
      <c r="K1059" s="140">
        <v>8</v>
      </c>
      <c r="L1059" s="140"/>
      <c r="M1059" s="140">
        <v>1</v>
      </c>
      <c r="N1059" s="195"/>
      <c r="O1059" s="197"/>
      <c r="P1059" s="195">
        <v>1</v>
      </c>
      <c r="Q1059" s="142" t="s">
        <v>2711</v>
      </c>
      <c r="R1059" s="142"/>
      <c r="S1059" s="142"/>
      <c r="T1059" s="142" t="s">
        <v>2711</v>
      </c>
      <c r="U1059" s="142"/>
      <c r="V1059" s="143">
        <v>1</v>
      </c>
      <c r="W1059" s="135" t="s">
        <v>3374</v>
      </c>
      <c r="X1059" s="139">
        <v>942</v>
      </c>
    </row>
    <row r="1060" spans="1:24" s="3" customFormat="1" ht="15.6" x14ac:dyDescent="0.3">
      <c r="A1060" s="200" t="s">
        <v>1922</v>
      </c>
      <c r="B1060" s="135" t="s">
        <v>3373</v>
      </c>
      <c r="C1060" s="136" t="s">
        <v>2530</v>
      </c>
      <c r="D1060" s="137" t="s">
        <v>2591</v>
      </c>
      <c r="E1060" s="181" t="s">
        <v>3347</v>
      </c>
      <c r="G1060" s="183"/>
      <c r="H1060" s="141"/>
      <c r="I1060" s="139">
        <v>1</v>
      </c>
      <c r="J1060" s="140" t="s">
        <v>2607</v>
      </c>
      <c r="K1060" s="140">
        <v>9</v>
      </c>
      <c r="L1060" s="140"/>
      <c r="M1060" s="140">
        <v>1</v>
      </c>
      <c r="N1060" s="195"/>
      <c r="O1060" s="197"/>
      <c r="P1060" s="195"/>
      <c r="Q1060" s="142" t="s">
        <v>2720</v>
      </c>
      <c r="R1060" s="142"/>
      <c r="S1060" s="142" t="s">
        <v>2712</v>
      </c>
      <c r="T1060" s="142" t="s">
        <v>2717</v>
      </c>
      <c r="U1060" s="142"/>
      <c r="V1060" s="143">
        <v>0.5</v>
      </c>
      <c r="W1060" s="135" t="s">
        <v>3374</v>
      </c>
      <c r="X1060" s="139">
        <v>942</v>
      </c>
    </row>
    <row r="1061" spans="1:24" s="3" customFormat="1" ht="15.6" x14ac:dyDescent="0.3">
      <c r="A1061" s="200" t="s">
        <v>3376</v>
      </c>
      <c r="B1061" s="135" t="s">
        <v>3373</v>
      </c>
      <c r="C1061" s="136" t="s">
        <v>2530</v>
      </c>
      <c r="D1061" s="137" t="s">
        <v>2591</v>
      </c>
      <c r="E1061" s="181" t="s">
        <v>44</v>
      </c>
      <c r="G1061" s="183"/>
      <c r="H1061" s="80"/>
      <c r="I1061" s="139">
        <v>1</v>
      </c>
      <c r="J1061" s="140"/>
      <c r="K1061" s="140" t="s">
        <v>2905</v>
      </c>
      <c r="L1061" s="140"/>
      <c r="M1061" s="140">
        <v>1</v>
      </c>
      <c r="N1061" s="195"/>
      <c r="O1061" s="197"/>
      <c r="P1061" s="195">
        <v>2</v>
      </c>
      <c r="Q1061" s="142" t="s">
        <v>2757</v>
      </c>
      <c r="R1061" s="142" t="s">
        <v>2757</v>
      </c>
      <c r="S1061" s="142"/>
      <c r="T1061" s="142"/>
      <c r="U1061" s="142"/>
      <c r="V1061" s="143">
        <v>1</v>
      </c>
      <c r="W1061" s="135" t="s">
        <v>3374</v>
      </c>
      <c r="X1061" s="139">
        <v>942</v>
      </c>
    </row>
    <row r="1062" spans="1:24" s="3" customFormat="1" ht="15.6" x14ac:dyDescent="0.3">
      <c r="A1062" s="200" t="s">
        <v>3377</v>
      </c>
      <c r="B1062" s="135" t="s">
        <v>3373</v>
      </c>
      <c r="C1062" s="136" t="s">
        <v>2530</v>
      </c>
      <c r="D1062" s="137" t="s">
        <v>2591</v>
      </c>
      <c r="E1062" s="181" t="s">
        <v>3276</v>
      </c>
      <c r="G1062" s="183"/>
      <c r="H1062" s="141"/>
      <c r="I1062" s="139">
        <v>1</v>
      </c>
      <c r="J1062" s="140"/>
      <c r="K1062" s="140" t="s">
        <v>2905</v>
      </c>
      <c r="L1062" s="140"/>
      <c r="M1062" s="140">
        <v>1</v>
      </c>
      <c r="N1062" s="195"/>
      <c r="O1062" s="197">
        <v>1</v>
      </c>
      <c r="P1062" s="195"/>
      <c r="Q1062" s="142" t="s">
        <v>3244</v>
      </c>
      <c r="R1062" s="142" t="s">
        <v>2717</v>
      </c>
      <c r="S1062" s="142"/>
      <c r="T1062" s="142" t="s">
        <v>2720</v>
      </c>
      <c r="U1062" s="142" t="s">
        <v>2933</v>
      </c>
      <c r="V1062" s="143">
        <v>0.25</v>
      </c>
      <c r="W1062" s="135" t="s">
        <v>3374</v>
      </c>
      <c r="X1062" s="139">
        <v>942</v>
      </c>
    </row>
    <row r="1063" spans="1:24" s="3" customFormat="1" ht="15.6" x14ac:dyDescent="0.3">
      <c r="A1063" s="200" t="s">
        <v>3378</v>
      </c>
      <c r="B1063" s="135" t="s">
        <v>3373</v>
      </c>
      <c r="C1063" s="136" t="s">
        <v>2530</v>
      </c>
      <c r="D1063" s="137" t="s">
        <v>2591</v>
      </c>
      <c r="E1063" s="181" t="s">
        <v>2988</v>
      </c>
      <c r="G1063" s="139"/>
      <c r="H1063" s="141"/>
      <c r="I1063" s="139">
        <v>1</v>
      </c>
      <c r="J1063" s="140"/>
      <c r="K1063" s="140" t="s">
        <v>2905</v>
      </c>
      <c r="L1063" s="140"/>
      <c r="M1063" s="140">
        <v>1</v>
      </c>
      <c r="N1063" s="195"/>
      <c r="O1063" s="197">
        <v>2</v>
      </c>
      <c r="P1063" s="195"/>
      <c r="Q1063" s="142" t="s">
        <v>2812</v>
      </c>
      <c r="R1063" s="142" t="s">
        <v>2717</v>
      </c>
      <c r="S1063" s="142"/>
      <c r="T1063" s="142" t="s">
        <v>2720</v>
      </c>
      <c r="U1063" s="142" t="s">
        <v>2728</v>
      </c>
      <c r="V1063" s="143">
        <v>0.42899999999999999</v>
      </c>
      <c r="W1063" s="135" t="s">
        <v>3374</v>
      </c>
      <c r="X1063" s="139">
        <v>942</v>
      </c>
    </row>
    <row r="1064" spans="1:24" s="3" customFormat="1" ht="15.6" x14ac:dyDescent="0.3">
      <c r="A1064" s="201" t="s">
        <v>1788</v>
      </c>
      <c r="B1064" s="145" t="s">
        <v>3373</v>
      </c>
      <c r="C1064" s="146" t="s">
        <v>2530</v>
      </c>
      <c r="D1064" s="147" t="s">
        <v>2619</v>
      </c>
      <c r="E1064" s="184" t="s">
        <v>68</v>
      </c>
      <c r="G1064" s="149">
        <v>1</v>
      </c>
      <c r="H1064" s="150"/>
      <c r="I1064" s="149"/>
      <c r="J1064" s="151" t="s">
        <v>2614</v>
      </c>
      <c r="K1064" s="151">
        <v>1</v>
      </c>
      <c r="L1064" s="151"/>
      <c r="M1064" s="151">
        <v>1</v>
      </c>
      <c r="N1064" s="196"/>
      <c r="O1064" s="198"/>
      <c r="P1064" s="196">
        <v>2</v>
      </c>
      <c r="Q1064" s="152" t="s">
        <v>2730</v>
      </c>
      <c r="R1064" s="152" t="s">
        <v>2710</v>
      </c>
      <c r="S1064" s="152"/>
      <c r="T1064" s="152" t="s">
        <v>2717</v>
      </c>
      <c r="U1064" s="152"/>
      <c r="V1064" s="153">
        <v>0.83299999999999996</v>
      </c>
      <c r="W1064" s="145" t="s">
        <v>1521</v>
      </c>
      <c r="X1064" s="149">
        <v>942</v>
      </c>
    </row>
    <row r="1065" spans="1:24" s="3" customFormat="1" ht="15.6" x14ac:dyDescent="0.3">
      <c r="A1065" s="201" t="s">
        <v>1879</v>
      </c>
      <c r="B1065" s="145" t="s">
        <v>3373</v>
      </c>
      <c r="C1065" s="146" t="s">
        <v>2530</v>
      </c>
      <c r="D1065" s="147" t="s">
        <v>2619</v>
      </c>
      <c r="E1065" s="184" t="s">
        <v>68</v>
      </c>
      <c r="G1065" s="149">
        <v>1</v>
      </c>
      <c r="H1065" s="150"/>
      <c r="I1065" s="149"/>
      <c r="J1065" s="151" t="s">
        <v>2583</v>
      </c>
      <c r="K1065" s="151">
        <v>2</v>
      </c>
      <c r="L1065" s="151" t="s">
        <v>2781</v>
      </c>
      <c r="M1065" s="151">
        <v>1</v>
      </c>
      <c r="N1065" s="196"/>
      <c r="O1065" s="198"/>
      <c r="P1065" s="196">
        <v>2</v>
      </c>
      <c r="Q1065" s="152" t="s">
        <v>2760</v>
      </c>
      <c r="R1065" s="152" t="s">
        <v>2712</v>
      </c>
      <c r="S1065" s="152" t="s">
        <v>2909</v>
      </c>
      <c r="T1065" s="152"/>
      <c r="U1065" s="152"/>
      <c r="V1065" s="153">
        <v>0.71399999999999997</v>
      </c>
      <c r="W1065" s="145" t="s">
        <v>1521</v>
      </c>
      <c r="X1065" s="149">
        <v>942</v>
      </c>
    </row>
    <row r="1066" spans="1:24" s="3" customFormat="1" ht="15.6" x14ac:dyDescent="0.3">
      <c r="A1066" s="201" t="s">
        <v>1749</v>
      </c>
      <c r="B1066" s="145" t="s">
        <v>3373</v>
      </c>
      <c r="C1066" s="146" t="s">
        <v>2530</v>
      </c>
      <c r="D1066" s="147" t="s">
        <v>2619</v>
      </c>
      <c r="E1066" s="184" t="s">
        <v>68</v>
      </c>
      <c r="G1066" s="149">
        <v>1</v>
      </c>
      <c r="H1066" s="150"/>
      <c r="I1066" s="149"/>
      <c r="J1066" s="151" t="s">
        <v>2604</v>
      </c>
      <c r="K1066" s="151">
        <v>3</v>
      </c>
      <c r="L1066" s="151" t="s">
        <v>2641</v>
      </c>
      <c r="M1066" s="151">
        <v>1</v>
      </c>
      <c r="N1066" s="196"/>
      <c r="O1066" s="198"/>
      <c r="P1066" s="196"/>
      <c r="Q1066" s="152" t="s">
        <v>2757</v>
      </c>
      <c r="R1066" s="152"/>
      <c r="S1066" s="152" t="s">
        <v>2723</v>
      </c>
      <c r="T1066" s="152" t="s">
        <v>2723</v>
      </c>
      <c r="U1066" s="152"/>
      <c r="V1066" s="153">
        <v>1</v>
      </c>
      <c r="W1066" s="145" t="s">
        <v>1521</v>
      </c>
      <c r="X1066" s="149">
        <v>942</v>
      </c>
    </row>
    <row r="1067" spans="1:24" s="3" customFormat="1" ht="15.6" x14ac:dyDescent="0.3">
      <c r="A1067" s="201" t="s">
        <v>3379</v>
      </c>
      <c r="B1067" s="145" t="s">
        <v>3373</v>
      </c>
      <c r="C1067" s="146" t="s">
        <v>2530</v>
      </c>
      <c r="D1067" s="147" t="s">
        <v>2619</v>
      </c>
      <c r="E1067" s="184" t="s">
        <v>66</v>
      </c>
      <c r="G1067" s="149">
        <v>1</v>
      </c>
      <c r="H1067" s="150"/>
      <c r="I1067" s="149"/>
      <c r="J1067" s="151" t="s">
        <v>2607</v>
      </c>
      <c r="K1067" s="151">
        <v>4</v>
      </c>
      <c r="L1067" s="151"/>
      <c r="M1067" s="151">
        <v>1</v>
      </c>
      <c r="N1067" s="196"/>
      <c r="O1067" s="198">
        <v>2</v>
      </c>
      <c r="P1067" s="196">
        <v>1</v>
      </c>
      <c r="Q1067" s="152" t="s">
        <v>2764</v>
      </c>
      <c r="R1067" s="152"/>
      <c r="S1067" s="152" t="s">
        <v>2717</v>
      </c>
      <c r="T1067" s="152" t="s">
        <v>2717</v>
      </c>
      <c r="U1067" s="152" t="s">
        <v>2724</v>
      </c>
      <c r="V1067" s="153">
        <v>0.4</v>
      </c>
      <c r="W1067" s="145" t="s">
        <v>1521</v>
      </c>
      <c r="X1067" s="149">
        <v>942</v>
      </c>
    </row>
    <row r="1068" spans="1:24" s="3" customFormat="1" ht="15.6" x14ac:dyDescent="0.3">
      <c r="A1068" s="201" t="s">
        <v>1892</v>
      </c>
      <c r="B1068" s="145" t="s">
        <v>3373</v>
      </c>
      <c r="C1068" s="146" t="s">
        <v>2530</v>
      </c>
      <c r="D1068" s="147" t="s">
        <v>2619</v>
      </c>
      <c r="E1068" s="184" t="s">
        <v>68</v>
      </c>
      <c r="G1068" s="149">
        <v>1</v>
      </c>
      <c r="H1068" s="150"/>
      <c r="I1068" s="149"/>
      <c r="J1068" s="151" t="s">
        <v>2611</v>
      </c>
      <c r="K1068" s="151">
        <v>5</v>
      </c>
      <c r="L1068" s="151"/>
      <c r="M1068" s="151">
        <v>1</v>
      </c>
      <c r="N1068" s="196"/>
      <c r="O1068" s="198">
        <v>1</v>
      </c>
      <c r="P1068" s="196"/>
      <c r="Q1068" s="152" t="s">
        <v>3128</v>
      </c>
      <c r="R1068" s="152" t="s">
        <v>2717</v>
      </c>
      <c r="S1068" s="152" t="s">
        <v>2717</v>
      </c>
      <c r="T1068" s="152" t="s">
        <v>2711</v>
      </c>
      <c r="U1068" s="152" t="s">
        <v>2733</v>
      </c>
      <c r="V1068" s="153">
        <v>0.44400000000000001</v>
      </c>
      <c r="W1068" s="145" t="s">
        <v>1521</v>
      </c>
      <c r="X1068" s="149">
        <v>942</v>
      </c>
    </row>
    <row r="1069" spans="1:24" s="3" customFormat="1" ht="15.6" x14ac:dyDescent="0.3">
      <c r="A1069" s="201" t="s">
        <v>1962</v>
      </c>
      <c r="B1069" s="145" t="s">
        <v>3373</v>
      </c>
      <c r="C1069" s="146" t="s">
        <v>2530</v>
      </c>
      <c r="D1069" s="147" t="s">
        <v>2619</v>
      </c>
      <c r="E1069" s="184" t="s">
        <v>66</v>
      </c>
      <c r="G1069" s="149">
        <v>1</v>
      </c>
      <c r="H1069" s="150"/>
      <c r="I1069" s="149"/>
      <c r="J1069" s="151" t="s">
        <v>2599</v>
      </c>
      <c r="K1069" s="151">
        <v>6</v>
      </c>
      <c r="L1069" s="151"/>
      <c r="M1069" s="151">
        <v>1</v>
      </c>
      <c r="N1069" s="196"/>
      <c r="O1069" s="198"/>
      <c r="P1069" s="196"/>
      <c r="Q1069" s="152" t="s">
        <v>2764</v>
      </c>
      <c r="R1069" s="152" t="s">
        <v>2727</v>
      </c>
      <c r="S1069" s="152"/>
      <c r="T1069" s="152" t="s">
        <v>2723</v>
      </c>
      <c r="U1069" s="152" t="s">
        <v>2717</v>
      </c>
      <c r="V1069" s="153">
        <v>0.4</v>
      </c>
      <c r="W1069" s="145" t="s">
        <v>1521</v>
      </c>
      <c r="X1069" s="149">
        <v>942</v>
      </c>
    </row>
    <row r="1070" spans="1:24" s="3" customFormat="1" ht="15.6" x14ac:dyDescent="0.3">
      <c r="A1070" s="201" t="s">
        <v>1969</v>
      </c>
      <c r="B1070" s="145" t="s">
        <v>3373</v>
      </c>
      <c r="C1070" s="146" t="s">
        <v>2530</v>
      </c>
      <c r="D1070" s="147" t="s">
        <v>2619</v>
      </c>
      <c r="E1070" s="184" t="s">
        <v>3259</v>
      </c>
      <c r="G1070" s="149">
        <v>1</v>
      </c>
      <c r="H1070" s="150"/>
      <c r="I1070" s="149"/>
      <c r="J1070" s="151" t="s">
        <v>2596</v>
      </c>
      <c r="K1070" s="151">
        <v>7</v>
      </c>
      <c r="L1070" s="151"/>
      <c r="M1070" s="151">
        <v>1</v>
      </c>
      <c r="N1070" s="196"/>
      <c r="O1070" s="198"/>
      <c r="P1070" s="196"/>
      <c r="Q1070" s="152" t="s">
        <v>2712</v>
      </c>
      <c r="R1070" s="152" t="s">
        <v>2712</v>
      </c>
      <c r="S1070" s="152"/>
      <c r="T1070" s="152"/>
      <c r="U1070" s="152"/>
      <c r="V1070" s="153">
        <v>1</v>
      </c>
      <c r="W1070" s="145" t="s">
        <v>1521</v>
      </c>
      <c r="X1070" s="149">
        <v>942</v>
      </c>
    </row>
    <row r="1071" spans="1:24" s="3" customFormat="1" ht="15.6" x14ac:dyDescent="0.3">
      <c r="A1071" s="201" t="s">
        <v>3380</v>
      </c>
      <c r="B1071" s="145" t="s">
        <v>3373</v>
      </c>
      <c r="C1071" s="146" t="s">
        <v>2530</v>
      </c>
      <c r="D1071" s="147" t="s">
        <v>2619</v>
      </c>
      <c r="E1071" s="184" t="s">
        <v>2620</v>
      </c>
      <c r="G1071" s="186">
        <v>1</v>
      </c>
      <c r="H1071" s="187"/>
      <c r="I1071" s="149"/>
      <c r="J1071" s="151" t="s">
        <v>2601</v>
      </c>
      <c r="K1071" s="151">
        <v>8</v>
      </c>
      <c r="L1071" s="151"/>
      <c r="M1071" s="151">
        <v>1</v>
      </c>
      <c r="N1071" s="196"/>
      <c r="O1071" s="198"/>
      <c r="P1071" s="196">
        <v>1</v>
      </c>
      <c r="Q1071" s="152" t="s">
        <v>2720</v>
      </c>
      <c r="R1071" s="152"/>
      <c r="S1071" s="152" t="s">
        <v>2712</v>
      </c>
      <c r="T1071" s="152" t="s">
        <v>2717</v>
      </c>
      <c r="U1071" s="152"/>
      <c r="V1071" s="153">
        <v>0.5</v>
      </c>
      <c r="W1071" s="145" t="s">
        <v>1521</v>
      </c>
      <c r="X1071" s="149">
        <v>942</v>
      </c>
    </row>
    <row r="1072" spans="1:24" s="3" customFormat="1" ht="15.6" x14ac:dyDescent="0.3">
      <c r="A1072" s="201" t="s">
        <v>1752</v>
      </c>
      <c r="B1072" s="145" t="s">
        <v>3373</v>
      </c>
      <c r="C1072" s="146" t="s">
        <v>2530</v>
      </c>
      <c r="D1072" s="147" t="s">
        <v>2619</v>
      </c>
      <c r="E1072" s="184" t="s">
        <v>66</v>
      </c>
      <c r="G1072" s="149">
        <v>1</v>
      </c>
      <c r="H1072" s="150"/>
      <c r="I1072" s="149"/>
      <c r="J1072" s="151" t="s">
        <v>2609</v>
      </c>
      <c r="K1072" s="151">
        <v>9</v>
      </c>
      <c r="L1072" s="151"/>
      <c r="M1072" s="151">
        <v>1</v>
      </c>
      <c r="N1072" s="196"/>
      <c r="O1072" s="198">
        <v>1</v>
      </c>
      <c r="P1072" s="196">
        <v>1</v>
      </c>
      <c r="Q1072" s="152" t="s">
        <v>3128</v>
      </c>
      <c r="R1072" s="152"/>
      <c r="S1072" s="152" t="s">
        <v>2720</v>
      </c>
      <c r="T1072" s="152" t="s">
        <v>2724</v>
      </c>
      <c r="U1072" s="152" t="s">
        <v>2733</v>
      </c>
      <c r="V1072" s="153">
        <v>0.44400000000000001</v>
      </c>
      <c r="W1072" s="145" t="s">
        <v>1521</v>
      </c>
      <c r="X1072" s="149">
        <v>942</v>
      </c>
    </row>
    <row r="1073" spans="1:24" s="3" customFormat="1" ht="15.6" x14ac:dyDescent="0.3">
      <c r="A1073" s="201" t="s">
        <v>1801</v>
      </c>
      <c r="B1073" s="145" t="s">
        <v>3373</v>
      </c>
      <c r="C1073" s="146" t="s">
        <v>2530</v>
      </c>
      <c r="D1073" s="147" t="s">
        <v>2619</v>
      </c>
      <c r="E1073" s="184" t="s">
        <v>2598</v>
      </c>
      <c r="G1073" s="186">
        <v>1</v>
      </c>
      <c r="H1073" s="150"/>
      <c r="I1073" s="149"/>
      <c r="J1073" s="151"/>
      <c r="K1073" s="151" t="s">
        <v>2905</v>
      </c>
      <c r="L1073" s="151"/>
      <c r="M1073" s="151">
        <v>1</v>
      </c>
      <c r="N1073" s="196"/>
      <c r="O1073" s="198"/>
      <c r="P1073" s="196"/>
      <c r="Q1073" s="152" t="s">
        <v>2715</v>
      </c>
      <c r="R1073" s="152" t="s">
        <v>2717</v>
      </c>
      <c r="S1073" s="152" t="s">
        <v>2724</v>
      </c>
      <c r="T1073" s="152" t="s">
        <v>2712</v>
      </c>
      <c r="U1073" s="152"/>
      <c r="V1073" s="153">
        <v>0.6</v>
      </c>
      <c r="W1073" s="145" t="s">
        <v>1521</v>
      </c>
      <c r="X1073" s="149">
        <v>942</v>
      </c>
    </row>
    <row r="1074" spans="1:24" s="3" customFormat="1" ht="15.6" x14ac:dyDescent="0.3">
      <c r="A1074" s="201" t="s">
        <v>3381</v>
      </c>
      <c r="B1074" s="145" t="s">
        <v>3373</v>
      </c>
      <c r="C1074" s="146" t="s">
        <v>2530</v>
      </c>
      <c r="D1074" s="147" t="s">
        <v>2619</v>
      </c>
      <c r="E1074" s="184" t="s">
        <v>522</v>
      </c>
      <c r="F1074" s="202"/>
      <c r="G1074" s="186">
        <v>1</v>
      </c>
      <c r="H1074" s="187"/>
      <c r="I1074" s="149"/>
      <c r="J1074" s="151"/>
      <c r="K1074" s="151" t="s">
        <v>2905</v>
      </c>
      <c r="L1074" s="151" t="s">
        <v>2647</v>
      </c>
      <c r="M1074" s="151">
        <v>1</v>
      </c>
      <c r="N1074" s="196"/>
      <c r="O1074" s="198">
        <v>3</v>
      </c>
      <c r="P1074" s="196">
        <v>1</v>
      </c>
      <c r="Q1074" s="152" t="s">
        <v>2812</v>
      </c>
      <c r="R1074" s="152"/>
      <c r="S1074" s="152"/>
      <c r="T1074" s="152"/>
      <c r="U1074" s="152" t="s">
        <v>2812</v>
      </c>
      <c r="V1074" s="153">
        <v>0.42899999999999999</v>
      </c>
      <c r="W1074" s="145" t="s">
        <v>1521</v>
      </c>
      <c r="X1074" s="149">
        <v>942</v>
      </c>
    </row>
    <row r="1075" spans="1:24" s="3" customFormat="1" ht="15.6" x14ac:dyDescent="0.3">
      <c r="A1075" s="201" t="s">
        <v>3382</v>
      </c>
      <c r="B1075" s="145" t="s">
        <v>3373</v>
      </c>
      <c r="C1075" s="146" t="s">
        <v>2530</v>
      </c>
      <c r="D1075" s="147" t="s">
        <v>2619</v>
      </c>
      <c r="E1075" s="184" t="s">
        <v>66</v>
      </c>
      <c r="F1075" s="202"/>
      <c r="G1075" s="149">
        <v>1</v>
      </c>
      <c r="H1075" s="150"/>
      <c r="I1075" s="149"/>
      <c r="J1075" s="151"/>
      <c r="K1075" s="151" t="s">
        <v>2905</v>
      </c>
      <c r="L1075" s="151"/>
      <c r="M1075" s="151">
        <v>1</v>
      </c>
      <c r="N1075" s="196"/>
      <c r="O1075" s="198">
        <v>1</v>
      </c>
      <c r="P1075" s="196"/>
      <c r="Q1075" s="152" t="s">
        <v>2724</v>
      </c>
      <c r="R1075" s="152"/>
      <c r="S1075" s="152"/>
      <c r="T1075" s="152" t="s">
        <v>2720</v>
      </c>
      <c r="U1075" s="152" t="s">
        <v>2712</v>
      </c>
      <c r="V1075" s="153">
        <v>0.66700000000000004</v>
      </c>
      <c r="W1075" s="145" t="s">
        <v>1521</v>
      </c>
      <c r="X1075" s="149">
        <v>942</v>
      </c>
    </row>
    <row r="1076" spans="1:24" s="3" customFormat="1" ht="15.6" x14ac:dyDescent="0.3">
      <c r="A1076" s="200" t="s">
        <v>3376</v>
      </c>
      <c r="B1076" s="135" t="s">
        <v>3383</v>
      </c>
      <c r="C1076" s="136" t="s">
        <v>2540</v>
      </c>
      <c r="D1076" s="137" t="s">
        <v>2591</v>
      </c>
      <c r="E1076" s="181" t="s">
        <v>44</v>
      </c>
      <c r="F1076" s="202"/>
      <c r="G1076" s="139">
        <v>1</v>
      </c>
      <c r="H1076" s="141"/>
      <c r="I1076" s="139"/>
      <c r="J1076" s="140" t="s">
        <v>2614</v>
      </c>
      <c r="K1076" s="140">
        <v>1</v>
      </c>
      <c r="L1076" s="140" t="s">
        <v>2647</v>
      </c>
      <c r="M1076" s="140">
        <v>1</v>
      </c>
      <c r="N1076" s="195"/>
      <c r="O1076" s="197"/>
      <c r="P1076" s="195">
        <v>1</v>
      </c>
      <c r="Q1076" s="142" t="s">
        <v>2730</v>
      </c>
      <c r="R1076" s="142" t="s">
        <v>2730</v>
      </c>
      <c r="S1076" s="142"/>
      <c r="T1076" s="142"/>
      <c r="U1076" s="142"/>
      <c r="V1076" s="143">
        <f>PRODUCT(5/6)</f>
        <v>0.83333333333333337</v>
      </c>
      <c r="W1076" s="135" t="s">
        <v>3384</v>
      </c>
      <c r="X1076" s="139">
        <v>856</v>
      </c>
    </row>
    <row r="1077" spans="1:24" s="3" customFormat="1" ht="15.6" x14ac:dyDescent="0.3">
      <c r="A1077" s="200" t="s">
        <v>1922</v>
      </c>
      <c r="B1077" s="135" t="s">
        <v>3383</v>
      </c>
      <c r="C1077" s="136" t="s">
        <v>2540</v>
      </c>
      <c r="D1077" s="137" t="s">
        <v>2591</v>
      </c>
      <c r="E1077" s="181" t="s">
        <v>3347</v>
      </c>
      <c r="F1077" s="202"/>
      <c r="G1077" s="139">
        <v>1</v>
      </c>
      <c r="H1077" s="141"/>
      <c r="I1077" s="139"/>
      <c r="J1077" s="140" t="s">
        <v>2601</v>
      </c>
      <c r="K1077" s="140">
        <v>2</v>
      </c>
      <c r="L1077" s="140"/>
      <c r="M1077" s="140">
        <v>1</v>
      </c>
      <c r="N1077" s="195"/>
      <c r="O1077" s="197"/>
      <c r="P1077" s="195">
        <v>1</v>
      </c>
      <c r="Q1077" s="142" t="s">
        <v>2716</v>
      </c>
      <c r="R1077" s="142"/>
      <c r="S1077" s="142" t="s">
        <v>2716</v>
      </c>
      <c r="T1077" s="142"/>
      <c r="U1077" s="142"/>
      <c r="V1077" s="143">
        <v>0.75</v>
      </c>
      <c r="W1077" s="135" t="s">
        <v>3384</v>
      </c>
      <c r="X1077" s="139">
        <v>856</v>
      </c>
    </row>
    <row r="1078" spans="1:24" s="3" customFormat="1" ht="15.6" x14ac:dyDescent="0.3">
      <c r="A1078" s="200" t="s">
        <v>1923</v>
      </c>
      <c r="B1078" s="135" t="s">
        <v>3383</v>
      </c>
      <c r="C1078" s="136" t="s">
        <v>2540</v>
      </c>
      <c r="D1078" s="137" t="s">
        <v>2591</v>
      </c>
      <c r="E1078" s="181" t="s">
        <v>3347</v>
      </c>
      <c r="F1078" s="202"/>
      <c r="G1078" s="139">
        <v>1</v>
      </c>
      <c r="H1078" s="141"/>
      <c r="I1078" s="139"/>
      <c r="J1078" s="140" t="s">
        <v>2583</v>
      </c>
      <c r="K1078" s="140">
        <v>3</v>
      </c>
      <c r="L1078" s="140" t="s">
        <v>2781</v>
      </c>
      <c r="M1078" s="140">
        <v>1</v>
      </c>
      <c r="N1078" s="195">
        <v>1</v>
      </c>
      <c r="O1078" s="197">
        <v>4</v>
      </c>
      <c r="P1078" s="195">
        <v>2</v>
      </c>
      <c r="Q1078" s="142" t="s">
        <v>2982</v>
      </c>
      <c r="R1078" s="142"/>
      <c r="S1078" s="142" t="s">
        <v>2717</v>
      </c>
      <c r="T1078" s="142" t="s">
        <v>2728</v>
      </c>
      <c r="U1078" s="142" t="s">
        <v>2730</v>
      </c>
      <c r="V1078" s="143">
        <f>PRODUCT(7/11)</f>
        <v>0.63636363636363635</v>
      </c>
      <c r="W1078" s="135" t="s">
        <v>3384</v>
      </c>
      <c r="X1078" s="139">
        <v>856</v>
      </c>
    </row>
    <row r="1079" spans="1:24" s="3" customFormat="1" ht="15.6" x14ac:dyDescent="0.3">
      <c r="A1079" s="200" t="s">
        <v>3378</v>
      </c>
      <c r="B1079" s="135" t="s">
        <v>3383</v>
      </c>
      <c r="C1079" s="136" t="s">
        <v>2540</v>
      </c>
      <c r="D1079" s="137" t="s">
        <v>2591</v>
      </c>
      <c r="E1079" s="181" t="s">
        <v>2988</v>
      </c>
      <c r="F1079" s="202"/>
      <c r="G1079" s="183">
        <v>1</v>
      </c>
      <c r="H1079" s="141"/>
      <c r="I1079" s="139"/>
      <c r="J1079" s="140" t="s">
        <v>2604</v>
      </c>
      <c r="K1079" s="140">
        <v>4</v>
      </c>
      <c r="L1079" s="140" t="s">
        <v>2641</v>
      </c>
      <c r="M1079" s="140">
        <v>1</v>
      </c>
      <c r="N1079" s="195"/>
      <c r="O1079" s="197">
        <v>1</v>
      </c>
      <c r="P1079" s="195">
        <v>1</v>
      </c>
      <c r="Q1079" s="142" t="s">
        <v>2730</v>
      </c>
      <c r="R1079" s="142"/>
      <c r="S1079" s="142" t="s">
        <v>2724</v>
      </c>
      <c r="T1079" s="142" t="s">
        <v>2723</v>
      </c>
      <c r="U1079" s="142" t="s">
        <v>2712</v>
      </c>
      <c r="V1079" s="143">
        <v>0.83299999999999996</v>
      </c>
      <c r="W1079" s="135" t="s">
        <v>3384</v>
      </c>
      <c r="X1079" s="139">
        <v>856</v>
      </c>
    </row>
    <row r="1080" spans="1:24" s="3" customFormat="1" ht="15.6" x14ac:dyDescent="0.3">
      <c r="A1080" s="200" t="s">
        <v>3377</v>
      </c>
      <c r="B1080" s="135" t="s">
        <v>3383</v>
      </c>
      <c r="C1080" s="136" t="s">
        <v>2540</v>
      </c>
      <c r="D1080" s="137" t="s">
        <v>2591</v>
      </c>
      <c r="E1080" s="181" t="s">
        <v>3276</v>
      </c>
      <c r="F1080" s="202"/>
      <c r="G1080" s="183">
        <v>1</v>
      </c>
      <c r="H1080" s="80"/>
      <c r="I1080" s="139"/>
      <c r="J1080" s="140" t="s">
        <v>2607</v>
      </c>
      <c r="K1080" s="140">
        <v>5</v>
      </c>
      <c r="L1080" s="140"/>
      <c r="M1080" s="140">
        <v>1</v>
      </c>
      <c r="N1080" s="195"/>
      <c r="O1080" s="197">
        <v>1</v>
      </c>
      <c r="P1080" s="195"/>
      <c r="Q1080" s="142" t="s">
        <v>2764</v>
      </c>
      <c r="R1080" s="142"/>
      <c r="S1080" s="142"/>
      <c r="T1080" s="142" t="s">
        <v>2720</v>
      </c>
      <c r="U1080" s="142" t="s">
        <v>2739</v>
      </c>
      <c r="V1080" s="143">
        <v>0.4</v>
      </c>
      <c r="W1080" s="135" t="s">
        <v>3384</v>
      </c>
      <c r="X1080" s="139">
        <v>856</v>
      </c>
    </row>
    <row r="1081" spans="1:24" s="3" customFormat="1" ht="15.6" x14ac:dyDescent="0.3">
      <c r="A1081" s="200" t="s">
        <v>1883</v>
      </c>
      <c r="B1081" s="135" t="s">
        <v>3383</v>
      </c>
      <c r="C1081" s="136" t="s">
        <v>2540</v>
      </c>
      <c r="D1081" s="137" t="s">
        <v>2591</v>
      </c>
      <c r="E1081" s="181" t="s">
        <v>3221</v>
      </c>
      <c r="F1081" s="202"/>
      <c r="G1081" s="139">
        <v>1</v>
      </c>
      <c r="H1081" s="141"/>
      <c r="I1081" s="139"/>
      <c r="J1081" s="140" t="s">
        <v>2609</v>
      </c>
      <c r="K1081" s="140">
        <v>6</v>
      </c>
      <c r="L1081" s="140"/>
      <c r="M1081" s="140">
        <v>1</v>
      </c>
      <c r="N1081" s="195"/>
      <c r="O1081" s="197"/>
      <c r="P1081" s="195">
        <v>2</v>
      </c>
      <c r="Q1081" s="142" t="s">
        <v>2724</v>
      </c>
      <c r="R1081" s="142"/>
      <c r="S1081" s="142" t="s">
        <v>2723</v>
      </c>
      <c r="T1081" s="142"/>
      <c r="U1081" s="142" t="s">
        <v>2717</v>
      </c>
      <c r="V1081" s="143">
        <v>0.66700000000000004</v>
      </c>
      <c r="W1081" s="135" t="s">
        <v>3384</v>
      </c>
      <c r="X1081" s="139">
        <v>856</v>
      </c>
    </row>
    <row r="1082" spans="1:24" ht="15.6" x14ac:dyDescent="0.3">
      <c r="A1082" s="200" t="s">
        <v>3385</v>
      </c>
      <c r="B1082" s="135" t="s">
        <v>3383</v>
      </c>
      <c r="C1082" s="136" t="s">
        <v>2540</v>
      </c>
      <c r="D1082" s="137" t="s">
        <v>2591</v>
      </c>
      <c r="E1082" s="181" t="s">
        <v>2988</v>
      </c>
      <c r="F1082" s="202"/>
      <c r="G1082" s="139">
        <v>1</v>
      </c>
      <c r="H1082" s="141"/>
      <c r="I1082" s="139"/>
      <c r="J1082" s="140" t="s">
        <v>2596</v>
      </c>
      <c r="K1082" s="140">
        <v>7</v>
      </c>
      <c r="L1082" s="140"/>
      <c r="M1082" s="140">
        <v>1</v>
      </c>
      <c r="N1082" s="195"/>
      <c r="O1082" s="197"/>
      <c r="P1082" s="195"/>
      <c r="Q1082" s="142" t="s">
        <v>2723</v>
      </c>
      <c r="R1082" s="142"/>
      <c r="S1082" s="142" t="s">
        <v>2723</v>
      </c>
      <c r="T1082" s="142"/>
      <c r="U1082" s="142"/>
      <c r="V1082" s="143">
        <v>1</v>
      </c>
      <c r="W1082" s="135" t="s">
        <v>3384</v>
      </c>
      <c r="X1082" s="139">
        <v>856</v>
      </c>
    </row>
    <row r="1083" spans="1:24" ht="15.6" x14ac:dyDescent="0.3">
      <c r="A1083" s="200" t="s">
        <v>3386</v>
      </c>
      <c r="B1083" s="135" t="s">
        <v>3383</v>
      </c>
      <c r="C1083" s="136" t="s">
        <v>2540</v>
      </c>
      <c r="D1083" s="137" t="s">
        <v>2591</v>
      </c>
      <c r="E1083" s="181" t="s">
        <v>2939</v>
      </c>
      <c r="F1083" s="202"/>
      <c r="G1083" s="183">
        <v>1</v>
      </c>
      <c r="H1083" s="141"/>
      <c r="I1083" s="139"/>
      <c r="J1083" s="140" t="s">
        <v>2599</v>
      </c>
      <c r="K1083" s="140">
        <v>8</v>
      </c>
      <c r="L1083" s="140"/>
      <c r="M1083" s="140">
        <v>1</v>
      </c>
      <c r="N1083" s="195"/>
      <c r="O1083" s="197">
        <v>2</v>
      </c>
      <c r="P1083" s="195"/>
      <c r="Q1083" s="142" t="s">
        <v>2782</v>
      </c>
      <c r="R1083" s="142" t="s">
        <v>2712</v>
      </c>
      <c r="S1083" s="142"/>
      <c r="T1083" s="142" t="s">
        <v>2717</v>
      </c>
      <c r="U1083" s="142" t="s">
        <v>2728</v>
      </c>
      <c r="V1083" s="143">
        <v>0.5</v>
      </c>
      <c r="W1083" s="135" t="s">
        <v>3384</v>
      </c>
      <c r="X1083" s="139">
        <v>856</v>
      </c>
    </row>
    <row r="1084" spans="1:24" ht="15.6" x14ac:dyDescent="0.3">
      <c r="A1084" s="200" t="s">
        <v>3387</v>
      </c>
      <c r="B1084" s="135" t="s">
        <v>3383</v>
      </c>
      <c r="C1084" s="136" t="s">
        <v>2540</v>
      </c>
      <c r="D1084" s="137" t="s">
        <v>2591</v>
      </c>
      <c r="E1084" s="181" t="s">
        <v>2690</v>
      </c>
      <c r="F1084" s="202"/>
      <c r="G1084" s="183">
        <v>1</v>
      </c>
      <c r="H1084" s="141"/>
      <c r="I1084" s="139"/>
      <c r="J1084" s="140" t="s">
        <v>2611</v>
      </c>
      <c r="K1084" s="140">
        <v>9</v>
      </c>
      <c r="L1084" s="140"/>
      <c r="M1084" s="140">
        <v>1</v>
      </c>
      <c r="N1084" s="195"/>
      <c r="O1084" s="197"/>
      <c r="P1084" s="195"/>
      <c r="Q1084" s="142" t="s">
        <v>2741</v>
      </c>
      <c r="R1084" s="142"/>
      <c r="S1084" s="142"/>
      <c r="T1084" s="142"/>
      <c r="U1084" s="142" t="s">
        <v>2741</v>
      </c>
      <c r="V1084" s="143">
        <v>0</v>
      </c>
      <c r="W1084" s="135" t="s">
        <v>3384</v>
      </c>
      <c r="X1084" s="139">
        <v>856</v>
      </c>
    </row>
    <row r="1085" spans="1:24" ht="15.6" x14ac:dyDescent="0.3">
      <c r="A1085" s="200" t="s">
        <v>3388</v>
      </c>
      <c r="B1085" s="135" t="s">
        <v>3383</v>
      </c>
      <c r="C1085" s="136" t="s">
        <v>2540</v>
      </c>
      <c r="D1085" s="137" t="s">
        <v>2591</v>
      </c>
      <c r="E1085" s="181" t="s">
        <v>2939</v>
      </c>
      <c r="F1085" s="202"/>
      <c r="G1085" s="183">
        <v>1</v>
      </c>
      <c r="H1085" s="80"/>
      <c r="I1085" s="139"/>
      <c r="J1085" s="140"/>
      <c r="K1085" s="140" t="s">
        <v>2905</v>
      </c>
      <c r="L1085" s="140"/>
      <c r="M1085" s="140">
        <v>1</v>
      </c>
      <c r="N1085" s="195"/>
      <c r="O1085" s="197"/>
      <c r="P1085" s="195"/>
      <c r="Q1085" s="142" t="s">
        <v>2787</v>
      </c>
      <c r="R1085" s="142" t="s">
        <v>2757</v>
      </c>
      <c r="S1085" s="142" t="s">
        <v>2720</v>
      </c>
      <c r="T1085" s="142" t="s">
        <v>2712</v>
      </c>
      <c r="U1085" s="142"/>
      <c r="V1085" s="143">
        <f>PRODUCT(6/7)</f>
        <v>0.8571428571428571</v>
      </c>
      <c r="W1085" s="135" t="s">
        <v>3384</v>
      </c>
      <c r="X1085" s="139">
        <v>856</v>
      </c>
    </row>
    <row r="1086" spans="1:24" ht="15.6" x14ac:dyDescent="0.3">
      <c r="A1086" s="200" t="s">
        <v>1888</v>
      </c>
      <c r="B1086" s="135" t="s">
        <v>3383</v>
      </c>
      <c r="C1086" s="136" t="s">
        <v>2540</v>
      </c>
      <c r="D1086" s="137" t="s">
        <v>2591</v>
      </c>
      <c r="E1086" s="181" t="s">
        <v>3221</v>
      </c>
      <c r="F1086" s="202"/>
      <c r="G1086" s="183">
        <v>1</v>
      </c>
      <c r="H1086" s="141"/>
      <c r="I1086" s="139"/>
      <c r="J1086" s="140"/>
      <c r="K1086" s="140" t="s">
        <v>2905</v>
      </c>
      <c r="L1086" s="140"/>
      <c r="M1086" s="140">
        <v>1</v>
      </c>
      <c r="N1086" s="195"/>
      <c r="O1086" s="197"/>
      <c r="P1086" s="195">
        <v>1</v>
      </c>
      <c r="Q1086" s="142" t="s">
        <v>2954</v>
      </c>
      <c r="R1086" s="142" t="s">
        <v>2712</v>
      </c>
      <c r="S1086" s="142" t="s">
        <v>2723</v>
      </c>
      <c r="T1086" s="142" t="s">
        <v>2728</v>
      </c>
      <c r="U1086" s="142" t="s">
        <v>2717</v>
      </c>
      <c r="V1086" s="143">
        <f>PRODUCT(5/8)</f>
        <v>0.625</v>
      </c>
      <c r="W1086" s="135" t="s">
        <v>3384</v>
      </c>
      <c r="X1086" s="139">
        <v>856</v>
      </c>
    </row>
    <row r="1087" spans="1:24" ht="15.6" x14ac:dyDescent="0.3">
      <c r="A1087" s="200" t="s">
        <v>3389</v>
      </c>
      <c r="B1087" s="135" t="s">
        <v>3383</v>
      </c>
      <c r="C1087" s="136" t="s">
        <v>2540</v>
      </c>
      <c r="D1087" s="137" t="s">
        <v>2591</v>
      </c>
      <c r="E1087" s="181" t="s">
        <v>3232</v>
      </c>
      <c r="F1087" s="202"/>
      <c r="G1087" s="139">
        <v>1</v>
      </c>
      <c r="H1087" s="141"/>
      <c r="I1087" s="139"/>
      <c r="J1087" s="140"/>
      <c r="K1087" s="140" t="s">
        <v>2905</v>
      </c>
      <c r="L1087" s="140"/>
      <c r="M1087" s="140">
        <v>1</v>
      </c>
      <c r="N1087" s="195"/>
      <c r="O1087" s="197"/>
      <c r="P1087" s="195">
        <v>1</v>
      </c>
      <c r="Q1087" s="142" t="s">
        <v>2720</v>
      </c>
      <c r="R1087" s="142"/>
      <c r="S1087" s="142"/>
      <c r="T1087" s="142" t="s">
        <v>2712</v>
      </c>
      <c r="U1087" s="142" t="s">
        <v>3390</v>
      </c>
      <c r="V1087" s="143">
        <v>0.5</v>
      </c>
      <c r="W1087" s="135" t="s">
        <v>3384</v>
      </c>
      <c r="X1087" s="139">
        <v>856</v>
      </c>
    </row>
    <row r="1088" spans="1:24" ht="15.6" x14ac:dyDescent="0.3">
      <c r="A1088" s="201" t="s">
        <v>3391</v>
      </c>
      <c r="B1088" s="145" t="s">
        <v>3383</v>
      </c>
      <c r="C1088" s="146" t="s">
        <v>2540</v>
      </c>
      <c r="D1088" s="147" t="s">
        <v>2619</v>
      </c>
      <c r="E1088" s="184" t="s">
        <v>3392</v>
      </c>
      <c r="F1088" s="202"/>
      <c r="G1088" s="149"/>
      <c r="H1088" s="150"/>
      <c r="I1088" s="149">
        <v>1</v>
      </c>
      <c r="J1088" s="151" t="s">
        <v>2601</v>
      </c>
      <c r="K1088" s="151">
        <v>1</v>
      </c>
      <c r="L1088" s="151"/>
      <c r="M1088" s="151">
        <v>1</v>
      </c>
      <c r="N1088" s="196"/>
      <c r="O1088" s="198"/>
      <c r="P1088" s="196">
        <v>1</v>
      </c>
      <c r="Q1088" s="152" t="s">
        <v>2724</v>
      </c>
      <c r="R1088" s="152" t="s">
        <v>2720</v>
      </c>
      <c r="S1088" s="152" t="s">
        <v>2712</v>
      </c>
      <c r="T1088" s="152"/>
      <c r="U1088" s="152"/>
      <c r="V1088" s="153">
        <v>0.66700000000000004</v>
      </c>
      <c r="W1088" s="145" t="s">
        <v>3393</v>
      </c>
      <c r="X1088" s="149">
        <v>856</v>
      </c>
    </row>
    <row r="1089" spans="1:24" ht="15.6" x14ac:dyDescent="0.3">
      <c r="A1089" s="201" t="s">
        <v>3394</v>
      </c>
      <c r="B1089" s="145" t="s">
        <v>3383</v>
      </c>
      <c r="C1089" s="146" t="s">
        <v>2540</v>
      </c>
      <c r="D1089" s="147" t="s">
        <v>2619</v>
      </c>
      <c r="E1089" s="184" t="s">
        <v>3084</v>
      </c>
      <c r="F1089" s="202"/>
      <c r="G1089" s="149"/>
      <c r="H1089" s="150"/>
      <c r="I1089" s="149">
        <v>1</v>
      </c>
      <c r="J1089" s="151" t="s">
        <v>2604</v>
      </c>
      <c r="K1089" s="151">
        <v>2</v>
      </c>
      <c r="L1089" s="151" t="s">
        <v>2647</v>
      </c>
      <c r="M1089" s="151">
        <v>1</v>
      </c>
      <c r="N1089" s="196"/>
      <c r="O1089" s="198"/>
      <c r="P1089" s="196">
        <v>4</v>
      </c>
      <c r="Q1089" s="152" t="s">
        <v>2812</v>
      </c>
      <c r="R1089" s="152"/>
      <c r="S1089" s="152" t="s">
        <v>2715</v>
      </c>
      <c r="T1089" s="152" t="s">
        <v>2727</v>
      </c>
      <c r="U1089" s="152"/>
      <c r="V1089" s="153">
        <v>0.42899999999999999</v>
      </c>
      <c r="W1089" s="145" t="s">
        <v>3393</v>
      </c>
      <c r="X1089" s="149">
        <v>856</v>
      </c>
    </row>
    <row r="1090" spans="1:24" ht="15.6" x14ac:dyDescent="0.3">
      <c r="A1090" s="201" t="s">
        <v>1879</v>
      </c>
      <c r="B1090" s="145" t="s">
        <v>3383</v>
      </c>
      <c r="C1090" s="146" t="s">
        <v>2540</v>
      </c>
      <c r="D1090" s="147" t="s">
        <v>2619</v>
      </c>
      <c r="E1090" s="184" t="s">
        <v>68</v>
      </c>
      <c r="F1090" s="202"/>
      <c r="G1090" s="149"/>
      <c r="H1090" s="150"/>
      <c r="I1090" s="149">
        <v>1</v>
      </c>
      <c r="J1090" s="151" t="s">
        <v>2583</v>
      </c>
      <c r="K1090" s="151">
        <v>3</v>
      </c>
      <c r="L1090" s="151"/>
      <c r="M1090" s="151">
        <v>1</v>
      </c>
      <c r="N1090" s="196"/>
      <c r="O1090" s="198"/>
      <c r="P1090" s="196">
        <v>1</v>
      </c>
      <c r="Q1090" s="152" t="s">
        <v>2730</v>
      </c>
      <c r="R1090" s="152"/>
      <c r="S1090" s="152" t="s">
        <v>2712</v>
      </c>
      <c r="T1090" s="152" t="s">
        <v>2757</v>
      </c>
      <c r="U1090" s="152" t="s">
        <v>2717</v>
      </c>
      <c r="V1090" s="153">
        <v>0.83299999999999996</v>
      </c>
      <c r="W1090" s="145" t="s">
        <v>3393</v>
      </c>
      <c r="X1090" s="149">
        <v>856</v>
      </c>
    </row>
    <row r="1091" spans="1:24" ht="15.6" x14ac:dyDescent="0.3">
      <c r="A1091" s="201" t="s">
        <v>1806</v>
      </c>
      <c r="B1091" s="145" t="s">
        <v>3383</v>
      </c>
      <c r="C1091" s="146" t="s">
        <v>2540</v>
      </c>
      <c r="D1091" s="147" t="s">
        <v>2619</v>
      </c>
      <c r="E1091" s="184" t="s">
        <v>66</v>
      </c>
      <c r="F1091" s="202"/>
      <c r="G1091" s="149"/>
      <c r="H1091" s="150"/>
      <c r="I1091" s="149">
        <v>1</v>
      </c>
      <c r="J1091" s="151" t="s">
        <v>2614</v>
      </c>
      <c r="K1091" s="151">
        <v>4</v>
      </c>
      <c r="L1091" s="151" t="s">
        <v>2641</v>
      </c>
      <c r="M1091" s="151">
        <v>1</v>
      </c>
      <c r="N1091" s="196"/>
      <c r="O1091" s="198">
        <v>4</v>
      </c>
      <c r="P1091" s="196">
        <v>1</v>
      </c>
      <c r="Q1091" s="152" t="s">
        <v>2750</v>
      </c>
      <c r="R1091" s="152"/>
      <c r="S1091" s="152"/>
      <c r="T1091" s="152"/>
      <c r="U1091" s="152" t="s">
        <v>2757</v>
      </c>
      <c r="V1091" s="153">
        <v>0.8</v>
      </c>
      <c r="W1091" s="145" t="s">
        <v>3393</v>
      </c>
      <c r="X1091" s="149">
        <v>856</v>
      </c>
    </row>
    <row r="1092" spans="1:24" ht="15.6" x14ac:dyDescent="0.3">
      <c r="A1092" s="201" t="s">
        <v>3395</v>
      </c>
      <c r="B1092" s="145" t="s">
        <v>3383</v>
      </c>
      <c r="C1092" s="146" t="s">
        <v>2540</v>
      </c>
      <c r="D1092" s="147" t="s">
        <v>2619</v>
      </c>
      <c r="E1092" s="184" t="s">
        <v>3084</v>
      </c>
      <c r="F1092" s="202"/>
      <c r="G1092" s="149"/>
      <c r="H1092" s="150"/>
      <c r="I1092" s="149">
        <v>1</v>
      </c>
      <c r="J1092" s="151" t="s">
        <v>2607</v>
      </c>
      <c r="K1092" s="151">
        <v>5</v>
      </c>
      <c r="L1092" s="151"/>
      <c r="M1092" s="151">
        <v>1</v>
      </c>
      <c r="N1092" s="196"/>
      <c r="O1092" s="198">
        <v>3</v>
      </c>
      <c r="P1092" s="196"/>
      <c r="Q1092" s="152" t="s">
        <v>3046</v>
      </c>
      <c r="R1092" s="152"/>
      <c r="S1092" s="152" t="s">
        <v>2717</v>
      </c>
      <c r="T1092" s="152" t="s">
        <v>2720</v>
      </c>
      <c r="U1092" s="152" t="s">
        <v>2812</v>
      </c>
      <c r="V1092" s="153">
        <v>0.4</v>
      </c>
      <c r="W1092" s="145" t="s">
        <v>3393</v>
      </c>
      <c r="X1092" s="149">
        <v>856</v>
      </c>
    </row>
    <row r="1093" spans="1:24" ht="15.6" x14ac:dyDescent="0.3">
      <c r="A1093" s="201" t="s">
        <v>3396</v>
      </c>
      <c r="B1093" s="145" t="s">
        <v>3383</v>
      </c>
      <c r="C1093" s="146" t="s">
        <v>2540</v>
      </c>
      <c r="D1093" s="147" t="s">
        <v>2619</v>
      </c>
      <c r="E1093" s="184" t="s">
        <v>2657</v>
      </c>
      <c r="F1093" s="202"/>
      <c r="G1093" s="149"/>
      <c r="H1093" s="150"/>
      <c r="I1093" s="149">
        <v>1</v>
      </c>
      <c r="J1093" s="151" t="s">
        <v>2611</v>
      </c>
      <c r="K1093" s="151">
        <v>6</v>
      </c>
      <c r="L1093" s="151"/>
      <c r="M1093" s="151">
        <v>1</v>
      </c>
      <c r="N1093" s="196"/>
      <c r="O1093" s="198">
        <v>1</v>
      </c>
      <c r="P1093" s="196"/>
      <c r="Q1093" s="152" t="s">
        <v>2909</v>
      </c>
      <c r="R1093" s="152" t="s">
        <v>2712</v>
      </c>
      <c r="S1093" s="152" t="s">
        <v>2739</v>
      </c>
      <c r="T1093" s="152" t="s">
        <v>2712</v>
      </c>
      <c r="U1093" s="152" t="s">
        <v>2712</v>
      </c>
      <c r="V1093" s="153">
        <v>0.66700000000000004</v>
      </c>
      <c r="W1093" s="145" t="s">
        <v>3393</v>
      </c>
      <c r="X1093" s="149">
        <v>856</v>
      </c>
    </row>
    <row r="1094" spans="1:24" ht="15.6" x14ac:dyDescent="0.3">
      <c r="A1094" s="201" t="s">
        <v>3397</v>
      </c>
      <c r="B1094" s="145" t="s">
        <v>3383</v>
      </c>
      <c r="C1094" s="146" t="s">
        <v>2540</v>
      </c>
      <c r="D1094" s="147" t="s">
        <v>2619</v>
      </c>
      <c r="E1094" s="184" t="s">
        <v>2657</v>
      </c>
      <c r="F1094" s="202"/>
      <c r="G1094" s="149"/>
      <c r="H1094" s="150"/>
      <c r="I1094" s="149">
        <v>1</v>
      </c>
      <c r="J1094" s="151" t="s">
        <v>2609</v>
      </c>
      <c r="K1094" s="151">
        <v>7</v>
      </c>
      <c r="L1094" s="151"/>
      <c r="M1094" s="151">
        <v>1</v>
      </c>
      <c r="N1094" s="196"/>
      <c r="O1094" s="198"/>
      <c r="P1094" s="196"/>
      <c r="Q1094" s="152" t="s">
        <v>2741</v>
      </c>
      <c r="R1094" s="152" t="s">
        <v>2741</v>
      </c>
      <c r="S1094" s="152"/>
      <c r="T1094" s="152"/>
      <c r="U1094" s="152"/>
      <c r="V1094" s="153">
        <v>0</v>
      </c>
      <c r="W1094" s="145" t="s">
        <v>3393</v>
      </c>
      <c r="X1094" s="149">
        <v>856</v>
      </c>
    </row>
    <row r="1095" spans="1:24" ht="15.6" x14ac:dyDescent="0.3">
      <c r="A1095" s="201" t="s">
        <v>3380</v>
      </c>
      <c r="B1095" s="145" t="s">
        <v>3383</v>
      </c>
      <c r="C1095" s="146" t="s">
        <v>2540</v>
      </c>
      <c r="D1095" s="147" t="s">
        <v>2619</v>
      </c>
      <c r="E1095" s="184" t="s">
        <v>2620</v>
      </c>
      <c r="F1095" s="202"/>
      <c r="G1095" s="186"/>
      <c r="H1095" s="187"/>
      <c r="I1095" s="149">
        <v>1</v>
      </c>
      <c r="J1095" s="151" t="s">
        <v>2599</v>
      </c>
      <c r="K1095" s="151">
        <v>8</v>
      </c>
      <c r="L1095" s="151"/>
      <c r="M1095" s="151">
        <v>1</v>
      </c>
      <c r="N1095" s="196"/>
      <c r="O1095" s="198"/>
      <c r="P1095" s="196">
        <v>1</v>
      </c>
      <c r="Q1095" s="152" t="s">
        <v>3117</v>
      </c>
      <c r="R1095" s="152" t="s">
        <v>2997</v>
      </c>
      <c r="S1095" s="152"/>
      <c r="T1095" s="152"/>
      <c r="U1095" s="152" t="s">
        <v>2717</v>
      </c>
      <c r="V1095" s="153">
        <v>0</v>
      </c>
      <c r="W1095" s="145" t="s">
        <v>3393</v>
      </c>
      <c r="X1095" s="149">
        <v>856</v>
      </c>
    </row>
    <row r="1096" spans="1:24" ht="15.6" x14ac:dyDescent="0.3">
      <c r="A1096" s="201" t="s">
        <v>1794</v>
      </c>
      <c r="B1096" s="145" t="s">
        <v>3383</v>
      </c>
      <c r="C1096" s="146" t="s">
        <v>2540</v>
      </c>
      <c r="D1096" s="147" t="s">
        <v>2619</v>
      </c>
      <c r="E1096" s="184" t="s">
        <v>68</v>
      </c>
      <c r="F1096" s="202"/>
      <c r="G1096" s="149"/>
      <c r="H1096" s="150"/>
      <c r="I1096" s="149">
        <v>1</v>
      </c>
      <c r="J1096" s="151" t="s">
        <v>2596</v>
      </c>
      <c r="K1096" s="151">
        <v>9</v>
      </c>
      <c r="L1096" s="151"/>
      <c r="M1096" s="151">
        <v>1</v>
      </c>
      <c r="N1096" s="196"/>
      <c r="O1096" s="198"/>
      <c r="P1096" s="196"/>
      <c r="Q1096" s="152" t="s">
        <v>2717</v>
      </c>
      <c r="R1096" s="152" t="s">
        <v>2717</v>
      </c>
      <c r="S1096" s="152"/>
      <c r="T1096" s="152"/>
      <c r="U1096" s="152"/>
      <c r="V1096" s="153">
        <v>0</v>
      </c>
      <c r="W1096" s="145" t="s">
        <v>3393</v>
      </c>
      <c r="X1096" s="149">
        <v>856</v>
      </c>
    </row>
    <row r="1097" spans="1:24" ht="15.6" x14ac:dyDescent="0.3">
      <c r="A1097" s="201" t="s">
        <v>1840</v>
      </c>
      <c r="B1097" s="145" t="s">
        <v>3383</v>
      </c>
      <c r="C1097" s="146" t="s">
        <v>2540</v>
      </c>
      <c r="D1097" s="147" t="s">
        <v>2619</v>
      </c>
      <c r="E1097" s="184" t="s">
        <v>3182</v>
      </c>
      <c r="F1097" s="202"/>
      <c r="G1097" s="186"/>
      <c r="H1097" s="150"/>
      <c r="I1097" s="149">
        <v>1</v>
      </c>
      <c r="J1097" s="151"/>
      <c r="K1097" s="151" t="s">
        <v>2905</v>
      </c>
      <c r="L1097" s="151"/>
      <c r="M1097" s="151">
        <v>1</v>
      </c>
      <c r="N1097" s="196"/>
      <c r="O1097" s="198">
        <v>1</v>
      </c>
      <c r="P1097" s="196">
        <v>1</v>
      </c>
      <c r="Q1097" s="152" t="s">
        <v>2733</v>
      </c>
      <c r="R1097" s="152"/>
      <c r="S1097" s="152"/>
      <c r="T1097" s="152"/>
      <c r="U1097" s="152" t="s">
        <v>2733</v>
      </c>
      <c r="V1097" s="153">
        <v>0.25</v>
      </c>
      <c r="W1097" s="145" t="s">
        <v>3393</v>
      </c>
      <c r="X1097" s="149">
        <v>856</v>
      </c>
    </row>
    <row r="1098" spans="1:24" ht="15.6" x14ac:dyDescent="0.3">
      <c r="A1098" s="201" t="s">
        <v>1961</v>
      </c>
      <c r="B1098" s="145" t="s">
        <v>3383</v>
      </c>
      <c r="C1098" s="146" t="s">
        <v>2540</v>
      </c>
      <c r="D1098" s="147" t="s">
        <v>2619</v>
      </c>
      <c r="E1098" s="184" t="s">
        <v>66</v>
      </c>
      <c r="F1098" s="202"/>
      <c r="G1098" s="186"/>
      <c r="H1098" s="187"/>
      <c r="I1098" s="149">
        <v>1</v>
      </c>
      <c r="J1098" s="151"/>
      <c r="K1098" s="151" t="s">
        <v>2905</v>
      </c>
      <c r="L1098" s="151"/>
      <c r="M1098" s="151">
        <v>1</v>
      </c>
      <c r="N1098" s="196"/>
      <c r="O1098" s="198"/>
      <c r="P1098" s="196">
        <v>1</v>
      </c>
      <c r="Q1098" s="152" t="s">
        <v>2940</v>
      </c>
      <c r="R1098" s="152" t="s">
        <v>2794</v>
      </c>
      <c r="S1098" s="152" t="s">
        <v>2712</v>
      </c>
      <c r="T1098" s="152"/>
      <c r="U1098" s="152"/>
      <c r="V1098" s="153">
        <v>1</v>
      </c>
      <c r="W1098" s="145" t="s">
        <v>3393</v>
      </c>
      <c r="X1098" s="149">
        <v>856</v>
      </c>
    </row>
    <row r="1099" spans="1:24" ht="15.6" x14ac:dyDescent="0.3">
      <c r="A1099" s="201" t="s">
        <v>3398</v>
      </c>
      <c r="B1099" s="145" t="s">
        <v>3383</v>
      </c>
      <c r="C1099" s="146" t="s">
        <v>2540</v>
      </c>
      <c r="D1099" s="147" t="s">
        <v>2619</v>
      </c>
      <c r="E1099" s="184" t="s">
        <v>2620</v>
      </c>
      <c r="F1099" s="202"/>
      <c r="G1099" s="149"/>
      <c r="H1099" s="150"/>
      <c r="I1099" s="149">
        <v>1</v>
      </c>
      <c r="J1099" s="151"/>
      <c r="K1099" s="151" t="s">
        <v>2905</v>
      </c>
      <c r="L1099" s="151"/>
      <c r="M1099" s="151">
        <v>1</v>
      </c>
      <c r="N1099" s="196"/>
      <c r="O1099" s="198"/>
      <c r="P1099" s="196">
        <v>1</v>
      </c>
      <c r="Q1099" s="152" t="s">
        <v>2728</v>
      </c>
      <c r="R1099" s="152" t="s">
        <v>2717</v>
      </c>
      <c r="S1099" s="152" t="s">
        <v>2720</v>
      </c>
      <c r="T1099" s="152" t="s">
        <v>2712</v>
      </c>
      <c r="U1099" s="152"/>
      <c r="V1099" s="153">
        <v>0.5</v>
      </c>
      <c r="W1099" s="145" t="s">
        <v>3393</v>
      </c>
      <c r="X1099" s="149">
        <v>856</v>
      </c>
    </row>
    <row r="1100" spans="1:24" ht="15.6" x14ac:dyDescent="0.3">
      <c r="A1100" s="200" t="s">
        <v>3376</v>
      </c>
      <c r="B1100" s="135" t="s">
        <v>3399</v>
      </c>
      <c r="C1100" s="136" t="s">
        <v>3400</v>
      </c>
      <c r="D1100" s="137" t="s">
        <v>2591</v>
      </c>
      <c r="E1100" s="181" t="s">
        <v>44</v>
      </c>
      <c r="F1100" s="202"/>
      <c r="G1100" s="139">
        <v>1</v>
      </c>
      <c r="H1100" s="141"/>
      <c r="I1100" s="139"/>
      <c r="J1100" s="140" t="s">
        <v>2614</v>
      </c>
      <c r="K1100" s="140">
        <v>1</v>
      </c>
      <c r="L1100" s="140" t="s">
        <v>2781</v>
      </c>
      <c r="M1100" s="140">
        <v>1</v>
      </c>
      <c r="N1100" s="195"/>
      <c r="O1100" s="197"/>
      <c r="P1100" s="195"/>
      <c r="Q1100" s="142" t="s">
        <v>2716</v>
      </c>
      <c r="R1100" s="142" t="s">
        <v>2716</v>
      </c>
      <c r="S1100" s="142"/>
      <c r="T1100" s="142"/>
      <c r="U1100" s="142"/>
      <c r="V1100" s="143">
        <v>0.75</v>
      </c>
      <c r="W1100" s="135" t="s">
        <v>3401</v>
      </c>
      <c r="X1100" s="139">
        <v>1594</v>
      </c>
    </row>
    <row r="1101" spans="1:24" ht="15.6" x14ac:dyDescent="0.3">
      <c r="A1101" s="200" t="s">
        <v>3402</v>
      </c>
      <c r="B1101" s="135" t="s">
        <v>3399</v>
      </c>
      <c r="C1101" s="136" t="s">
        <v>3400</v>
      </c>
      <c r="D1101" s="137" t="s">
        <v>2591</v>
      </c>
      <c r="E1101" s="181" t="s">
        <v>3232</v>
      </c>
      <c r="F1101" s="202"/>
      <c r="G1101" s="139">
        <v>1</v>
      </c>
      <c r="H1101" s="141"/>
      <c r="I1101" s="139"/>
      <c r="J1101" s="140" t="s">
        <v>2609</v>
      </c>
      <c r="K1101" s="140">
        <v>2</v>
      </c>
      <c r="L1101" s="140"/>
      <c r="M1101" s="140">
        <v>1</v>
      </c>
      <c r="N1101" s="195"/>
      <c r="O1101" s="197">
        <v>1</v>
      </c>
      <c r="P1101" s="195"/>
      <c r="Q1101" s="142" t="s">
        <v>2942</v>
      </c>
      <c r="R1101" s="142" t="s">
        <v>2733</v>
      </c>
      <c r="S1101" s="142" t="s">
        <v>2733</v>
      </c>
      <c r="T1101" s="142"/>
      <c r="U1101" s="142" t="s">
        <v>2712</v>
      </c>
      <c r="V1101" s="143">
        <v>0.33300000000000002</v>
      </c>
      <c r="W1101" s="135" t="s">
        <v>3401</v>
      </c>
      <c r="X1101" s="139">
        <v>1594</v>
      </c>
    </row>
    <row r="1102" spans="1:24" ht="15.6" x14ac:dyDescent="0.3">
      <c r="A1102" s="200" t="s">
        <v>3403</v>
      </c>
      <c r="B1102" s="135" t="s">
        <v>3399</v>
      </c>
      <c r="C1102" s="136" t="s">
        <v>3400</v>
      </c>
      <c r="D1102" s="137" t="s">
        <v>2591</v>
      </c>
      <c r="E1102" s="181" t="s">
        <v>3221</v>
      </c>
      <c r="F1102" s="202"/>
      <c r="G1102" s="139">
        <v>1</v>
      </c>
      <c r="H1102" s="141"/>
      <c r="I1102" s="139"/>
      <c r="J1102" s="140" t="s">
        <v>2596</v>
      </c>
      <c r="K1102" s="140">
        <v>3</v>
      </c>
      <c r="L1102" s="140"/>
      <c r="M1102" s="140">
        <v>1</v>
      </c>
      <c r="N1102" s="195"/>
      <c r="O1102" s="197"/>
      <c r="P1102" s="195"/>
      <c r="Q1102" s="142" t="s">
        <v>2764</v>
      </c>
      <c r="R1102" s="142" t="s">
        <v>2727</v>
      </c>
      <c r="S1102" s="142" t="s">
        <v>2717</v>
      </c>
      <c r="T1102" s="142" t="s">
        <v>2723</v>
      </c>
      <c r="U1102" s="142"/>
      <c r="V1102" s="143">
        <v>0.4</v>
      </c>
      <c r="W1102" s="135" t="s">
        <v>3401</v>
      </c>
      <c r="X1102" s="139">
        <v>1594</v>
      </c>
    </row>
    <row r="1103" spans="1:24" ht="15.6" x14ac:dyDescent="0.3">
      <c r="A1103" s="200" t="s">
        <v>3378</v>
      </c>
      <c r="B1103" s="135" t="s">
        <v>3399</v>
      </c>
      <c r="C1103" s="136" t="s">
        <v>3400</v>
      </c>
      <c r="D1103" s="137" t="s">
        <v>2591</v>
      </c>
      <c r="E1103" s="181" t="s">
        <v>3221</v>
      </c>
      <c r="F1103" s="202"/>
      <c r="G1103" s="139">
        <v>1</v>
      </c>
      <c r="H1103" s="141"/>
      <c r="I1103" s="139"/>
      <c r="J1103" s="140" t="s">
        <v>2607</v>
      </c>
      <c r="K1103" s="140">
        <v>4</v>
      </c>
      <c r="L1103" s="140"/>
      <c r="M1103" s="140">
        <v>1</v>
      </c>
      <c r="N1103" s="195"/>
      <c r="O1103" s="197">
        <v>2</v>
      </c>
      <c r="P1103" s="195"/>
      <c r="Q1103" s="142" t="s">
        <v>2814</v>
      </c>
      <c r="R1103" s="142" t="s">
        <v>2717</v>
      </c>
      <c r="S1103" s="142" t="s">
        <v>2727</v>
      </c>
      <c r="T1103" s="142"/>
      <c r="U1103" s="142" t="s">
        <v>2724</v>
      </c>
      <c r="V1103" s="143">
        <v>0.33300000000000002</v>
      </c>
      <c r="W1103" s="135" t="s">
        <v>3401</v>
      </c>
      <c r="X1103" s="139">
        <v>1594</v>
      </c>
    </row>
    <row r="1104" spans="1:24" ht="15.6" x14ac:dyDescent="0.3">
      <c r="A1104" s="200" t="s">
        <v>3404</v>
      </c>
      <c r="B1104" s="135" t="s">
        <v>3399</v>
      </c>
      <c r="C1104" s="136" t="s">
        <v>3400</v>
      </c>
      <c r="D1104" s="137" t="s">
        <v>2591</v>
      </c>
      <c r="E1104" s="181" t="s">
        <v>647</v>
      </c>
      <c r="F1104" s="202"/>
      <c r="G1104" s="139">
        <v>1</v>
      </c>
      <c r="H1104" s="141"/>
      <c r="I1104" s="139"/>
      <c r="J1104" s="140" t="s">
        <v>2601</v>
      </c>
      <c r="K1104" s="140">
        <v>5</v>
      </c>
      <c r="L1104" s="140"/>
      <c r="M1104" s="140">
        <v>1</v>
      </c>
      <c r="N1104" s="195"/>
      <c r="O1104" s="197"/>
      <c r="P1104" s="195"/>
      <c r="Q1104" s="142" t="s">
        <v>2741</v>
      </c>
      <c r="R1104" s="142" t="s">
        <v>2717</v>
      </c>
      <c r="S1104" s="142"/>
      <c r="T1104" s="142"/>
      <c r="U1104" s="142" t="s">
        <v>2727</v>
      </c>
      <c r="V1104" s="143">
        <v>0</v>
      </c>
      <c r="W1104" s="135" t="s">
        <v>3401</v>
      </c>
      <c r="X1104" s="139">
        <v>1594</v>
      </c>
    </row>
    <row r="1105" spans="1:24" ht="15.6" x14ac:dyDescent="0.3">
      <c r="A1105" s="200" t="s">
        <v>3388</v>
      </c>
      <c r="B1105" s="135" t="s">
        <v>3399</v>
      </c>
      <c r="C1105" s="136" t="s">
        <v>3400</v>
      </c>
      <c r="D1105" s="137" t="s">
        <v>2591</v>
      </c>
      <c r="E1105" s="181" t="s">
        <v>2939</v>
      </c>
      <c r="F1105" s="202"/>
      <c r="G1105" s="139">
        <v>1</v>
      </c>
      <c r="H1105" s="141"/>
      <c r="I1105" s="139"/>
      <c r="J1105" s="140" t="s">
        <v>2611</v>
      </c>
      <c r="K1105" s="140">
        <v>6</v>
      </c>
      <c r="L1105" s="140"/>
      <c r="M1105" s="140">
        <v>1</v>
      </c>
      <c r="N1105" s="195"/>
      <c r="O1105" s="197"/>
      <c r="P1105" s="195"/>
      <c r="Q1105" s="142" t="s">
        <v>2782</v>
      </c>
      <c r="R1105" s="142" t="s">
        <v>2764</v>
      </c>
      <c r="S1105" s="142" t="s">
        <v>2712</v>
      </c>
      <c r="T1105" s="142"/>
      <c r="U1105" s="142"/>
      <c r="V1105" s="143">
        <v>0.5</v>
      </c>
      <c r="W1105" s="135" t="s">
        <v>3401</v>
      </c>
      <c r="X1105" s="139">
        <v>1594</v>
      </c>
    </row>
    <row r="1106" spans="1:24" ht="15.6" x14ac:dyDescent="0.3">
      <c r="A1106" s="200" t="s">
        <v>1883</v>
      </c>
      <c r="B1106" s="135" t="s">
        <v>3399</v>
      </c>
      <c r="C1106" s="136" t="s">
        <v>3400</v>
      </c>
      <c r="D1106" s="137" t="s">
        <v>2591</v>
      </c>
      <c r="E1106" s="181" t="s">
        <v>3221</v>
      </c>
      <c r="F1106" s="202"/>
      <c r="G1106" s="139">
        <v>1</v>
      </c>
      <c r="H1106" s="141"/>
      <c r="I1106" s="139"/>
      <c r="J1106" s="140" t="s">
        <v>2604</v>
      </c>
      <c r="K1106" s="140">
        <v>7</v>
      </c>
      <c r="L1106" s="140"/>
      <c r="M1106" s="140">
        <v>1</v>
      </c>
      <c r="N1106" s="195"/>
      <c r="O1106" s="197"/>
      <c r="P1106" s="195">
        <v>2</v>
      </c>
      <c r="Q1106" s="142" t="s">
        <v>2812</v>
      </c>
      <c r="R1106" s="142" t="s">
        <v>2724</v>
      </c>
      <c r="S1106" s="142" t="s">
        <v>2720</v>
      </c>
      <c r="T1106" s="142" t="s">
        <v>2717</v>
      </c>
      <c r="U1106" s="142" t="s">
        <v>2717</v>
      </c>
      <c r="V1106" s="143">
        <v>0.42899999999999999</v>
      </c>
      <c r="W1106" s="135" t="s">
        <v>3401</v>
      </c>
      <c r="X1106" s="139">
        <v>1594</v>
      </c>
    </row>
    <row r="1107" spans="1:24" ht="15.6" x14ac:dyDescent="0.3">
      <c r="A1107" s="200" t="s">
        <v>2088</v>
      </c>
      <c r="B1107" s="135" t="s">
        <v>3399</v>
      </c>
      <c r="C1107" s="136" t="s">
        <v>3400</v>
      </c>
      <c r="D1107" s="137" t="s">
        <v>2591</v>
      </c>
      <c r="E1107" s="181" t="s">
        <v>2690</v>
      </c>
      <c r="F1107" s="202"/>
      <c r="G1107" s="139">
        <v>1</v>
      </c>
      <c r="H1107" s="141"/>
      <c r="I1107" s="139"/>
      <c r="J1107" s="140" t="s">
        <v>2599</v>
      </c>
      <c r="K1107" s="140">
        <v>8</v>
      </c>
      <c r="L1107" s="140"/>
      <c r="M1107" s="140">
        <v>1</v>
      </c>
      <c r="N1107" s="195"/>
      <c r="O1107" s="197"/>
      <c r="P1107" s="195"/>
      <c r="Q1107" s="142" t="s">
        <v>2724</v>
      </c>
      <c r="R1107" s="142" t="s">
        <v>2712</v>
      </c>
      <c r="S1107" s="142"/>
      <c r="T1107" s="142" t="s">
        <v>2720</v>
      </c>
      <c r="U1107" s="142"/>
      <c r="V1107" s="143">
        <v>0.66700000000000004</v>
      </c>
      <c r="W1107" s="135" t="s">
        <v>3401</v>
      </c>
      <c r="X1107" s="139">
        <v>1594</v>
      </c>
    </row>
    <row r="1108" spans="1:24" ht="15.6" x14ac:dyDescent="0.3">
      <c r="A1108" s="200" t="s">
        <v>1887</v>
      </c>
      <c r="B1108" s="135" t="s">
        <v>3399</v>
      </c>
      <c r="C1108" s="136" t="s">
        <v>3400</v>
      </c>
      <c r="D1108" s="137" t="s">
        <v>2591</v>
      </c>
      <c r="E1108" s="181" t="s">
        <v>3221</v>
      </c>
      <c r="F1108" s="202"/>
      <c r="G1108" s="139">
        <v>1</v>
      </c>
      <c r="H1108" s="141"/>
      <c r="I1108" s="139"/>
      <c r="J1108" s="140" t="s">
        <v>2583</v>
      </c>
      <c r="K1108" s="140">
        <v>9</v>
      </c>
      <c r="L1108" s="140" t="s">
        <v>2647</v>
      </c>
      <c r="M1108" s="140">
        <v>1</v>
      </c>
      <c r="N1108" s="195"/>
      <c r="O1108" s="197"/>
      <c r="P1108" s="195"/>
      <c r="Q1108" s="142" t="s">
        <v>2764</v>
      </c>
      <c r="R1108" s="142" t="s">
        <v>2717</v>
      </c>
      <c r="S1108" s="142" t="s">
        <v>2717</v>
      </c>
      <c r="T1108" s="142" t="s">
        <v>2723</v>
      </c>
      <c r="U1108" s="142" t="s">
        <v>2717</v>
      </c>
      <c r="V1108" s="143">
        <v>0.4</v>
      </c>
      <c r="W1108" s="135" t="s">
        <v>3401</v>
      </c>
      <c r="X1108" s="139">
        <v>1594</v>
      </c>
    </row>
    <row r="1109" spans="1:24" ht="15.6" x14ac:dyDescent="0.3">
      <c r="A1109" s="200" t="s">
        <v>3405</v>
      </c>
      <c r="B1109" s="135" t="s">
        <v>3399</v>
      </c>
      <c r="C1109" s="136" t="s">
        <v>3400</v>
      </c>
      <c r="D1109" s="137" t="s">
        <v>2591</v>
      </c>
      <c r="E1109" s="181" t="s">
        <v>2690</v>
      </c>
      <c r="F1109" s="202"/>
      <c r="G1109" s="139">
        <v>1</v>
      </c>
      <c r="H1109" s="141"/>
      <c r="I1109" s="139"/>
      <c r="J1109" s="140"/>
      <c r="K1109" s="140" t="s">
        <v>2905</v>
      </c>
      <c r="L1109" s="140"/>
      <c r="M1109" s="140">
        <v>1</v>
      </c>
      <c r="N1109" s="195"/>
      <c r="O1109" s="197">
        <v>2</v>
      </c>
      <c r="P1109" s="195"/>
      <c r="Q1109" s="142" t="s">
        <v>2757</v>
      </c>
      <c r="R1109" s="142" t="s">
        <v>2712</v>
      </c>
      <c r="S1109" s="142" t="s">
        <v>2712</v>
      </c>
      <c r="T1109" s="142"/>
      <c r="U1109" s="142" t="s">
        <v>2723</v>
      </c>
      <c r="V1109" s="143">
        <v>1</v>
      </c>
      <c r="W1109" s="135" t="s">
        <v>3401</v>
      </c>
      <c r="X1109" s="139">
        <v>1594</v>
      </c>
    </row>
    <row r="1110" spans="1:24" ht="15.6" x14ac:dyDescent="0.3">
      <c r="A1110" s="200" t="s">
        <v>1928</v>
      </c>
      <c r="B1110" s="135" t="s">
        <v>3399</v>
      </c>
      <c r="C1110" s="136" t="s">
        <v>3400</v>
      </c>
      <c r="D1110" s="137" t="s">
        <v>2591</v>
      </c>
      <c r="E1110" s="181" t="s">
        <v>3347</v>
      </c>
      <c r="F1110" s="202"/>
      <c r="G1110" s="139">
        <v>1</v>
      </c>
      <c r="H1110" s="141"/>
      <c r="I1110" s="139"/>
      <c r="J1110" s="140"/>
      <c r="K1110" s="140" t="s">
        <v>2905</v>
      </c>
      <c r="L1110" s="140" t="s">
        <v>2641</v>
      </c>
      <c r="M1110" s="140">
        <v>1</v>
      </c>
      <c r="N1110" s="195"/>
      <c r="O1110" s="197"/>
      <c r="P1110" s="195">
        <v>2</v>
      </c>
      <c r="Q1110" s="142" t="s">
        <v>2954</v>
      </c>
      <c r="R1110" s="142" t="s">
        <v>2724</v>
      </c>
      <c r="S1110" s="142" t="s">
        <v>2724</v>
      </c>
      <c r="T1110" s="142" t="s">
        <v>2720</v>
      </c>
      <c r="U1110" s="142"/>
      <c r="V1110" s="143">
        <v>0.625</v>
      </c>
      <c r="W1110" s="135" t="s">
        <v>3401</v>
      </c>
      <c r="X1110" s="139">
        <v>1594</v>
      </c>
    </row>
    <row r="1111" spans="1:24" ht="15.6" x14ac:dyDescent="0.3">
      <c r="A1111" s="200" t="s">
        <v>3385</v>
      </c>
      <c r="B1111" s="135" t="s">
        <v>3399</v>
      </c>
      <c r="C1111" s="136" t="s">
        <v>3400</v>
      </c>
      <c r="D1111" s="137" t="s">
        <v>2591</v>
      </c>
      <c r="E1111" s="181" t="s">
        <v>2988</v>
      </c>
      <c r="F1111" s="202"/>
      <c r="G1111" s="139">
        <v>1</v>
      </c>
      <c r="H1111" s="141"/>
      <c r="I1111" s="139"/>
      <c r="J1111" s="140"/>
      <c r="K1111" s="140" t="s">
        <v>2905</v>
      </c>
      <c r="L1111" s="140"/>
      <c r="M1111" s="140">
        <v>1</v>
      </c>
      <c r="N1111" s="195"/>
      <c r="O1111" s="197"/>
      <c r="P1111" s="195">
        <v>1</v>
      </c>
      <c r="Q1111" s="142" t="s">
        <v>2782</v>
      </c>
      <c r="R1111" s="142" t="s">
        <v>2720</v>
      </c>
      <c r="S1111" s="142" t="s">
        <v>2728</v>
      </c>
      <c r="T1111" s="142"/>
      <c r="U1111" s="142"/>
      <c r="V1111" s="143">
        <v>0.5</v>
      </c>
      <c r="W1111" s="135" t="s">
        <v>3401</v>
      </c>
      <c r="X1111" s="139">
        <v>1594</v>
      </c>
    </row>
    <row r="1112" spans="1:24" ht="15.6" x14ac:dyDescent="0.3">
      <c r="A1112" s="200" t="s">
        <v>1850</v>
      </c>
      <c r="B1112" s="135" t="s">
        <v>3399</v>
      </c>
      <c r="C1112" s="136" t="s">
        <v>3400</v>
      </c>
      <c r="D1112" s="137" t="s">
        <v>2591</v>
      </c>
      <c r="E1112" s="181" t="s">
        <v>3276</v>
      </c>
      <c r="F1112" s="202"/>
      <c r="G1112" s="139">
        <v>1</v>
      </c>
      <c r="H1112" s="141"/>
      <c r="I1112" s="139"/>
      <c r="J1112" s="140"/>
      <c r="K1112" s="140" t="s">
        <v>2905</v>
      </c>
      <c r="L1112" s="140"/>
      <c r="M1112" s="140">
        <v>1</v>
      </c>
      <c r="N1112" s="195"/>
      <c r="O1112" s="197"/>
      <c r="P1112" s="195"/>
      <c r="Q1112" s="142" t="s">
        <v>2741</v>
      </c>
      <c r="R1112" s="142" t="s">
        <v>2741</v>
      </c>
      <c r="S1112" s="142"/>
      <c r="T1112" s="142"/>
      <c r="U1112" s="142"/>
      <c r="V1112" s="143">
        <v>0</v>
      </c>
      <c r="W1112" s="135" t="s">
        <v>3401</v>
      </c>
      <c r="X1112" s="139">
        <v>1594</v>
      </c>
    </row>
    <row r="1113" spans="1:24" ht="15.6" x14ac:dyDescent="0.3">
      <c r="A1113" s="203" t="s">
        <v>1962</v>
      </c>
      <c r="B1113" s="145" t="s">
        <v>3399</v>
      </c>
      <c r="C1113" s="146" t="s">
        <v>3400</v>
      </c>
      <c r="D1113" s="147" t="s">
        <v>2619</v>
      </c>
      <c r="E1113" s="184" t="s">
        <v>66</v>
      </c>
      <c r="F1113" s="202"/>
      <c r="G1113" s="149"/>
      <c r="H1113" s="150"/>
      <c r="I1113" s="149">
        <v>1</v>
      </c>
      <c r="J1113" s="151" t="s">
        <v>2609</v>
      </c>
      <c r="K1113" s="151">
        <v>1</v>
      </c>
      <c r="L1113" s="151"/>
      <c r="M1113" s="151">
        <v>1</v>
      </c>
      <c r="N1113" s="196"/>
      <c r="O1113" s="198"/>
      <c r="P1113" s="196">
        <v>1</v>
      </c>
      <c r="Q1113" s="152" t="s">
        <v>2716</v>
      </c>
      <c r="R1113" s="152" t="s">
        <v>2716</v>
      </c>
      <c r="S1113" s="152"/>
      <c r="T1113" s="152"/>
      <c r="U1113" s="152"/>
      <c r="V1113" s="153">
        <v>0.75</v>
      </c>
      <c r="W1113" s="145" t="s">
        <v>3406</v>
      </c>
      <c r="X1113" s="149">
        <v>1594</v>
      </c>
    </row>
    <row r="1114" spans="1:24" ht="15.6" x14ac:dyDescent="0.3">
      <c r="A1114" s="203" t="s">
        <v>1845</v>
      </c>
      <c r="B1114" s="145" t="s">
        <v>3399</v>
      </c>
      <c r="C1114" s="146" t="s">
        <v>3400</v>
      </c>
      <c r="D1114" s="147" t="s">
        <v>2619</v>
      </c>
      <c r="E1114" s="184" t="s">
        <v>68</v>
      </c>
      <c r="F1114" s="202"/>
      <c r="G1114" s="149"/>
      <c r="H1114" s="150"/>
      <c r="I1114" s="149">
        <v>1</v>
      </c>
      <c r="J1114" s="151" t="s">
        <v>2599</v>
      </c>
      <c r="K1114" s="151">
        <v>2</v>
      </c>
      <c r="L1114" s="151"/>
      <c r="M1114" s="151">
        <v>1</v>
      </c>
      <c r="N1114" s="196"/>
      <c r="O1114" s="198"/>
      <c r="P1114" s="196">
        <v>2</v>
      </c>
      <c r="Q1114" s="152" t="s">
        <v>2782</v>
      </c>
      <c r="R1114" s="152" t="s">
        <v>2720</v>
      </c>
      <c r="S1114" s="152" t="s">
        <v>2724</v>
      </c>
      <c r="T1114" s="152"/>
      <c r="U1114" s="152" t="s">
        <v>2717</v>
      </c>
      <c r="V1114" s="153">
        <v>0.5</v>
      </c>
      <c r="W1114" s="145" t="s">
        <v>3406</v>
      </c>
      <c r="X1114" s="149">
        <v>1594</v>
      </c>
    </row>
    <row r="1115" spans="1:24" ht="15.6" x14ac:dyDescent="0.3">
      <c r="A1115" s="203" t="s">
        <v>1968</v>
      </c>
      <c r="B1115" s="145" t="s">
        <v>3399</v>
      </c>
      <c r="C1115" s="146" t="s">
        <v>3400</v>
      </c>
      <c r="D1115" s="147" t="s">
        <v>2619</v>
      </c>
      <c r="E1115" s="184" t="s">
        <v>66</v>
      </c>
      <c r="F1115" s="202"/>
      <c r="G1115" s="149"/>
      <c r="H1115" s="150"/>
      <c r="I1115" s="149">
        <v>1</v>
      </c>
      <c r="J1115" s="151" t="s">
        <v>2607</v>
      </c>
      <c r="K1115" s="151">
        <v>3</v>
      </c>
      <c r="L1115" s="151"/>
      <c r="M1115" s="151">
        <v>1</v>
      </c>
      <c r="N1115" s="196"/>
      <c r="O1115" s="198">
        <v>1</v>
      </c>
      <c r="P1115" s="196"/>
      <c r="Q1115" s="152" t="s">
        <v>2774</v>
      </c>
      <c r="R1115" s="152" t="s">
        <v>2712</v>
      </c>
      <c r="S1115" s="152" t="s">
        <v>2739</v>
      </c>
      <c r="T1115" s="152" t="s">
        <v>2720</v>
      </c>
      <c r="U1115" s="152" t="s">
        <v>2712</v>
      </c>
      <c r="V1115" s="153">
        <v>0.57099999999999995</v>
      </c>
      <c r="W1115" s="145" t="s">
        <v>3406</v>
      </c>
      <c r="X1115" s="149">
        <v>1594</v>
      </c>
    </row>
    <row r="1116" spans="1:24" ht="15.6" x14ac:dyDescent="0.3">
      <c r="A1116" s="203" t="s">
        <v>1892</v>
      </c>
      <c r="B1116" s="145" t="s">
        <v>3399</v>
      </c>
      <c r="C1116" s="146" t="s">
        <v>3400</v>
      </c>
      <c r="D1116" s="147" t="s">
        <v>2619</v>
      </c>
      <c r="E1116" s="184" t="s">
        <v>68</v>
      </c>
      <c r="F1116" s="202"/>
      <c r="G1116" s="149"/>
      <c r="H1116" s="150"/>
      <c r="I1116" s="149">
        <v>1</v>
      </c>
      <c r="J1116" s="151" t="s">
        <v>2583</v>
      </c>
      <c r="K1116" s="151">
        <v>4</v>
      </c>
      <c r="L1116" s="151" t="s">
        <v>2641</v>
      </c>
      <c r="M1116" s="151">
        <v>1</v>
      </c>
      <c r="N1116" s="196"/>
      <c r="O1116" s="198">
        <v>1</v>
      </c>
      <c r="P1116" s="196"/>
      <c r="Q1116" s="152" t="s">
        <v>2760</v>
      </c>
      <c r="R1116" s="152"/>
      <c r="S1116" s="152" t="s">
        <v>2723</v>
      </c>
      <c r="T1116" s="152" t="s">
        <v>2723</v>
      </c>
      <c r="U1116" s="152" t="s">
        <v>2739</v>
      </c>
      <c r="V1116" s="153">
        <v>0.71399999999999997</v>
      </c>
      <c r="W1116" s="145" t="s">
        <v>3406</v>
      </c>
      <c r="X1116" s="149">
        <v>1594</v>
      </c>
    </row>
    <row r="1117" spans="1:24" ht="15.6" x14ac:dyDescent="0.3">
      <c r="A1117" s="203" t="s">
        <v>2053</v>
      </c>
      <c r="B1117" s="145" t="s">
        <v>3399</v>
      </c>
      <c r="C1117" s="146" t="s">
        <v>3400</v>
      </c>
      <c r="D1117" s="147" t="s">
        <v>2619</v>
      </c>
      <c r="E1117" s="184" t="s">
        <v>2657</v>
      </c>
      <c r="F1117" s="202"/>
      <c r="G1117" s="149"/>
      <c r="H1117" s="150"/>
      <c r="I1117" s="149">
        <v>1</v>
      </c>
      <c r="J1117" s="151" t="s">
        <v>2601</v>
      </c>
      <c r="K1117" s="151">
        <v>5</v>
      </c>
      <c r="L1117" s="151"/>
      <c r="M1117" s="151">
        <v>1</v>
      </c>
      <c r="N1117" s="196"/>
      <c r="O1117" s="198"/>
      <c r="P1117" s="196">
        <v>1</v>
      </c>
      <c r="Q1117" s="152" t="s">
        <v>2812</v>
      </c>
      <c r="R1117" s="152" t="s">
        <v>2720</v>
      </c>
      <c r="S1117" s="152" t="s">
        <v>2739</v>
      </c>
      <c r="T1117" s="152" t="s">
        <v>2712</v>
      </c>
      <c r="U1117" s="152" t="s">
        <v>2717</v>
      </c>
      <c r="V1117" s="153">
        <v>0.42899999999999999</v>
      </c>
      <c r="W1117" s="145" t="s">
        <v>3406</v>
      </c>
      <c r="X1117" s="149">
        <v>1594</v>
      </c>
    </row>
    <row r="1118" spans="1:24" ht="15.6" x14ac:dyDescent="0.3">
      <c r="A1118" s="203" t="s">
        <v>1977</v>
      </c>
      <c r="B1118" s="145" t="s">
        <v>3399</v>
      </c>
      <c r="C1118" s="146" t="s">
        <v>3400</v>
      </c>
      <c r="D1118" s="147" t="s">
        <v>2619</v>
      </c>
      <c r="E1118" s="184" t="s">
        <v>68</v>
      </c>
      <c r="F1118" s="202"/>
      <c r="G1118" s="149"/>
      <c r="H1118" s="150"/>
      <c r="I1118" s="149">
        <v>1</v>
      </c>
      <c r="J1118" s="151" t="s">
        <v>2604</v>
      </c>
      <c r="K1118" s="151">
        <v>6</v>
      </c>
      <c r="L1118" s="151"/>
      <c r="M1118" s="151">
        <v>1</v>
      </c>
      <c r="N1118" s="196"/>
      <c r="O1118" s="198"/>
      <c r="P1118" s="196"/>
      <c r="Q1118" s="152" t="s">
        <v>2741</v>
      </c>
      <c r="R1118" s="152" t="s">
        <v>2741</v>
      </c>
      <c r="S1118" s="152"/>
      <c r="T1118" s="152"/>
      <c r="U1118" s="152"/>
      <c r="V1118" s="153">
        <v>0</v>
      </c>
      <c r="W1118" s="145" t="s">
        <v>3406</v>
      </c>
      <c r="X1118" s="149">
        <v>1594</v>
      </c>
    </row>
    <row r="1119" spans="1:24" ht="15.6" x14ac:dyDescent="0.3">
      <c r="A1119" s="203" t="s">
        <v>1969</v>
      </c>
      <c r="B1119" s="145" t="s">
        <v>3399</v>
      </c>
      <c r="C1119" s="146" t="s">
        <v>3400</v>
      </c>
      <c r="D1119" s="147" t="s">
        <v>2619</v>
      </c>
      <c r="E1119" s="184" t="s">
        <v>3259</v>
      </c>
      <c r="F1119" s="202"/>
      <c r="G1119" s="149"/>
      <c r="H1119" s="150"/>
      <c r="I1119" s="149">
        <v>1</v>
      </c>
      <c r="J1119" s="151" t="s">
        <v>2596</v>
      </c>
      <c r="K1119" s="151">
        <v>7</v>
      </c>
      <c r="L1119" s="151"/>
      <c r="M1119" s="151">
        <v>1</v>
      </c>
      <c r="N1119" s="196"/>
      <c r="O1119" s="198"/>
      <c r="P1119" s="196"/>
      <c r="Q1119" s="152" t="s">
        <v>2997</v>
      </c>
      <c r="R1119" s="152" t="s">
        <v>2727</v>
      </c>
      <c r="S1119" s="152"/>
      <c r="T1119" s="152" t="s">
        <v>2717</v>
      </c>
      <c r="U1119" s="152" t="s">
        <v>2717</v>
      </c>
      <c r="V1119" s="153">
        <v>0</v>
      </c>
      <c r="W1119" s="145" t="s">
        <v>3406</v>
      </c>
      <c r="X1119" s="149">
        <v>1594</v>
      </c>
    </row>
    <row r="1120" spans="1:24" ht="15.6" x14ac:dyDescent="0.3">
      <c r="A1120" s="203" t="s">
        <v>3407</v>
      </c>
      <c r="B1120" s="145" t="s">
        <v>3399</v>
      </c>
      <c r="C1120" s="146" t="s">
        <v>3400</v>
      </c>
      <c r="D1120" s="147" t="s">
        <v>2619</v>
      </c>
      <c r="E1120" s="184" t="s">
        <v>2657</v>
      </c>
      <c r="F1120" s="202"/>
      <c r="G1120" s="149"/>
      <c r="H1120" s="150"/>
      <c r="I1120" s="149">
        <v>1</v>
      </c>
      <c r="J1120" s="151" t="s">
        <v>2611</v>
      </c>
      <c r="K1120" s="151">
        <v>8</v>
      </c>
      <c r="L1120" s="151"/>
      <c r="M1120" s="151">
        <v>1</v>
      </c>
      <c r="N1120" s="196"/>
      <c r="O1120" s="198"/>
      <c r="P1120" s="196"/>
      <c r="Q1120" s="152" t="s">
        <v>2728</v>
      </c>
      <c r="R1120" s="152" t="s">
        <v>2727</v>
      </c>
      <c r="S1120" s="152" t="s">
        <v>2723</v>
      </c>
      <c r="T1120" s="152"/>
      <c r="U1120" s="152"/>
      <c r="V1120" s="153">
        <v>0.5</v>
      </c>
      <c r="W1120" s="145" t="s">
        <v>3406</v>
      </c>
      <c r="X1120" s="149">
        <v>1594</v>
      </c>
    </row>
    <row r="1121" spans="1:24" ht="15.6" x14ac:dyDescent="0.3">
      <c r="A1121" s="203" t="s">
        <v>1966</v>
      </c>
      <c r="B1121" s="145" t="s">
        <v>3399</v>
      </c>
      <c r="C1121" s="146" t="s">
        <v>3400</v>
      </c>
      <c r="D1121" s="147" t="s">
        <v>2619</v>
      </c>
      <c r="E1121" s="184" t="s">
        <v>3259</v>
      </c>
      <c r="F1121" s="202"/>
      <c r="G1121" s="149"/>
      <c r="H1121" s="150"/>
      <c r="I1121" s="149">
        <v>1</v>
      </c>
      <c r="J1121" s="151" t="s">
        <v>2614</v>
      </c>
      <c r="K1121" s="151">
        <v>9</v>
      </c>
      <c r="L1121" s="151"/>
      <c r="M1121" s="151">
        <v>1</v>
      </c>
      <c r="N1121" s="196"/>
      <c r="O1121" s="198"/>
      <c r="P1121" s="196"/>
      <c r="Q1121" s="152" t="s">
        <v>2741</v>
      </c>
      <c r="R1121" s="152"/>
      <c r="S1121" s="152" t="s">
        <v>2727</v>
      </c>
      <c r="T1121" s="152" t="s">
        <v>2717</v>
      </c>
      <c r="U1121" s="152"/>
      <c r="V1121" s="153">
        <v>0</v>
      </c>
      <c r="W1121" s="145" t="s">
        <v>3406</v>
      </c>
      <c r="X1121" s="149">
        <v>1594</v>
      </c>
    </row>
    <row r="1122" spans="1:24" ht="15.6" x14ac:dyDescent="0.3">
      <c r="A1122" s="203" t="s">
        <v>1963</v>
      </c>
      <c r="B1122" s="145" t="s">
        <v>3399</v>
      </c>
      <c r="C1122" s="146" t="s">
        <v>3400</v>
      </c>
      <c r="D1122" s="147" t="s">
        <v>2619</v>
      </c>
      <c r="E1122" s="184" t="s">
        <v>3259</v>
      </c>
      <c r="F1122" s="202"/>
      <c r="G1122" s="149"/>
      <c r="H1122" s="150"/>
      <c r="I1122" s="149">
        <v>1</v>
      </c>
      <c r="J1122" s="151"/>
      <c r="K1122" s="151" t="s">
        <v>2905</v>
      </c>
      <c r="L1122" s="151"/>
      <c r="M1122" s="151">
        <v>1</v>
      </c>
      <c r="N1122" s="196"/>
      <c r="O1122" s="198"/>
      <c r="P1122" s="196"/>
      <c r="Q1122" s="152" t="s">
        <v>2715</v>
      </c>
      <c r="R1122" s="152" t="s">
        <v>2712</v>
      </c>
      <c r="S1122" s="152" t="s">
        <v>2712</v>
      </c>
      <c r="T1122" s="152" t="s">
        <v>2739</v>
      </c>
      <c r="U1122" s="152"/>
      <c r="V1122" s="153">
        <v>0.6</v>
      </c>
      <c r="W1122" s="145" t="s">
        <v>3406</v>
      </c>
      <c r="X1122" s="149">
        <v>1594</v>
      </c>
    </row>
    <row r="1123" spans="1:24" ht="15.6" x14ac:dyDescent="0.3">
      <c r="A1123" s="203" t="s">
        <v>3381</v>
      </c>
      <c r="B1123" s="145" t="s">
        <v>3399</v>
      </c>
      <c r="C1123" s="146" t="s">
        <v>3400</v>
      </c>
      <c r="D1123" s="147" t="s">
        <v>2619</v>
      </c>
      <c r="E1123" s="184" t="s">
        <v>522</v>
      </c>
      <c r="F1123" s="202"/>
      <c r="G1123" s="149"/>
      <c r="H1123" s="150"/>
      <c r="I1123" s="149">
        <v>1</v>
      </c>
      <c r="J1123" s="151"/>
      <c r="K1123" s="151" t="s">
        <v>2905</v>
      </c>
      <c r="L1123" s="151" t="s">
        <v>2647</v>
      </c>
      <c r="M1123" s="151">
        <v>1</v>
      </c>
      <c r="N1123" s="196"/>
      <c r="O1123" s="198"/>
      <c r="P1123" s="196"/>
      <c r="Q1123" s="152" t="s">
        <v>2730</v>
      </c>
      <c r="R1123" s="152"/>
      <c r="S1123" s="152" t="s">
        <v>2757</v>
      </c>
      <c r="T1123" s="152" t="s">
        <v>2720</v>
      </c>
      <c r="U1123" s="152"/>
      <c r="V1123" s="153">
        <v>0.83299999999999996</v>
      </c>
      <c r="W1123" s="145" t="s">
        <v>3406</v>
      </c>
      <c r="X1123" s="149">
        <v>1594</v>
      </c>
    </row>
    <row r="1124" spans="1:24" ht="15.6" x14ac:dyDescent="0.3">
      <c r="A1124" s="203" t="s">
        <v>2052</v>
      </c>
      <c r="B1124" s="145" t="s">
        <v>3399</v>
      </c>
      <c r="C1124" s="146" t="s">
        <v>3400</v>
      </c>
      <c r="D1124" s="147" t="s">
        <v>2619</v>
      </c>
      <c r="E1124" s="184" t="s">
        <v>2657</v>
      </c>
      <c r="F1124" s="202"/>
      <c r="G1124" s="149"/>
      <c r="H1124" s="150"/>
      <c r="I1124" s="149">
        <v>1</v>
      </c>
      <c r="J1124" s="151"/>
      <c r="K1124" s="151" t="s">
        <v>2905</v>
      </c>
      <c r="L1124" s="151"/>
      <c r="M1124" s="151">
        <v>1</v>
      </c>
      <c r="N1124" s="196"/>
      <c r="O1124" s="198">
        <v>2</v>
      </c>
      <c r="P1124" s="196"/>
      <c r="Q1124" s="152" t="s">
        <v>2760</v>
      </c>
      <c r="R1124" s="152"/>
      <c r="S1124" s="152"/>
      <c r="T1124" s="152" t="s">
        <v>2711</v>
      </c>
      <c r="U1124" s="152" t="s">
        <v>2728</v>
      </c>
      <c r="V1124" s="153">
        <v>0.71399999999999997</v>
      </c>
      <c r="W1124" s="145" t="s">
        <v>3406</v>
      </c>
      <c r="X1124" s="149">
        <v>1594</v>
      </c>
    </row>
    <row r="1125" spans="1:24" ht="15.6" x14ac:dyDescent="0.3">
      <c r="A1125" s="203" t="s">
        <v>2057</v>
      </c>
      <c r="B1125" s="145" t="s">
        <v>3399</v>
      </c>
      <c r="C1125" s="146" t="s">
        <v>3400</v>
      </c>
      <c r="D1125" s="147" t="s">
        <v>2619</v>
      </c>
      <c r="E1125" s="184" t="s">
        <v>3144</v>
      </c>
      <c r="F1125" s="202"/>
      <c r="G1125" s="149"/>
      <c r="H1125" s="150"/>
      <c r="I1125" s="149">
        <v>1</v>
      </c>
      <c r="J1125" s="151"/>
      <c r="K1125" s="151" t="s">
        <v>2905</v>
      </c>
      <c r="L1125" s="151"/>
      <c r="M1125" s="151">
        <v>1</v>
      </c>
      <c r="N1125" s="196"/>
      <c r="O1125" s="198"/>
      <c r="P1125" s="196"/>
      <c r="Q1125" s="152" t="s">
        <v>3102</v>
      </c>
      <c r="R1125" s="152"/>
      <c r="S1125" s="152" t="s">
        <v>2717</v>
      </c>
      <c r="T1125" s="152" t="s">
        <v>2727</v>
      </c>
      <c r="U1125" s="152" t="s">
        <v>2741</v>
      </c>
      <c r="V1125" s="153">
        <v>0</v>
      </c>
      <c r="W1125" s="145" t="s">
        <v>3406</v>
      </c>
      <c r="X1125" s="149">
        <v>1594</v>
      </c>
    </row>
    <row r="1126" spans="1:24" ht="15.6" x14ac:dyDescent="0.3">
      <c r="A1126" s="137" t="s">
        <v>1921</v>
      </c>
      <c r="B1126" s="137" t="s">
        <v>3408</v>
      </c>
      <c r="C1126" s="136" t="s">
        <v>3409</v>
      </c>
      <c r="D1126" s="137" t="s">
        <v>2591</v>
      </c>
      <c r="E1126" s="181" t="s">
        <v>3347</v>
      </c>
      <c r="F1126" s="204"/>
      <c r="G1126" s="141">
        <v>1</v>
      </c>
      <c r="H1126" s="141"/>
      <c r="I1126" s="141"/>
      <c r="J1126" s="140" t="s">
        <v>2599</v>
      </c>
      <c r="K1126" s="140">
        <v>1</v>
      </c>
      <c r="L1126" s="140"/>
      <c r="M1126" s="140">
        <v>1</v>
      </c>
      <c r="N1126" s="139"/>
      <c r="O1126" s="139"/>
      <c r="P1126" s="139"/>
      <c r="Q1126" s="171" t="s">
        <v>2760</v>
      </c>
      <c r="R1126" s="171" t="s">
        <v>2760</v>
      </c>
      <c r="S1126" s="171"/>
      <c r="T1126" s="171"/>
      <c r="U1126" s="171"/>
      <c r="V1126" s="143">
        <v>0.71399999999999997</v>
      </c>
      <c r="W1126" s="136" t="s">
        <v>3410</v>
      </c>
      <c r="X1126" s="171" t="s">
        <v>3411</v>
      </c>
    </row>
    <row r="1127" spans="1:24" ht="15.6" x14ac:dyDescent="0.3">
      <c r="A1127" s="137" t="s">
        <v>3364</v>
      </c>
      <c r="B1127" s="137" t="s">
        <v>3408</v>
      </c>
      <c r="C1127" s="136" t="s">
        <v>3409</v>
      </c>
      <c r="D1127" s="137" t="s">
        <v>2591</v>
      </c>
      <c r="E1127" s="181" t="s">
        <v>647</v>
      </c>
      <c r="F1127" s="204"/>
      <c r="G1127" s="141">
        <v>1</v>
      </c>
      <c r="H1127" s="141"/>
      <c r="I1127" s="141"/>
      <c r="J1127" s="140" t="s">
        <v>2596</v>
      </c>
      <c r="K1127" s="140">
        <v>2</v>
      </c>
      <c r="L1127" s="140" t="s">
        <v>2647</v>
      </c>
      <c r="M1127" s="140">
        <v>1</v>
      </c>
      <c r="N1127" s="139"/>
      <c r="O1127" s="139"/>
      <c r="P1127" s="139">
        <v>3</v>
      </c>
      <c r="Q1127" s="171" t="s">
        <v>2909</v>
      </c>
      <c r="R1127" s="171" t="s">
        <v>2711</v>
      </c>
      <c r="S1127" s="171" t="s">
        <v>2739</v>
      </c>
      <c r="T1127" s="171"/>
      <c r="U1127" s="171"/>
      <c r="V1127" s="143">
        <v>0.66700000000000004</v>
      </c>
      <c r="W1127" s="136" t="s">
        <v>3410</v>
      </c>
      <c r="X1127" s="171" t="s">
        <v>3411</v>
      </c>
    </row>
    <row r="1128" spans="1:24" ht="15.6" x14ac:dyDescent="0.3">
      <c r="A1128" s="137" t="s">
        <v>1919</v>
      </c>
      <c r="B1128" s="137" t="s">
        <v>3408</v>
      </c>
      <c r="C1128" s="136" t="s">
        <v>3409</v>
      </c>
      <c r="D1128" s="137" t="s">
        <v>2591</v>
      </c>
      <c r="E1128" s="181" t="s">
        <v>3347</v>
      </c>
      <c r="F1128" s="204"/>
      <c r="G1128" s="141">
        <v>1</v>
      </c>
      <c r="H1128" s="141"/>
      <c r="I1128" s="141"/>
      <c r="J1128" s="140" t="s">
        <v>2601</v>
      </c>
      <c r="K1128" s="140">
        <v>3</v>
      </c>
      <c r="L1128" s="140" t="s">
        <v>2641</v>
      </c>
      <c r="M1128" s="140">
        <v>1</v>
      </c>
      <c r="N1128" s="139"/>
      <c r="O1128" s="139"/>
      <c r="P1128" s="139">
        <v>1</v>
      </c>
      <c r="Q1128" s="171" t="s">
        <v>2789</v>
      </c>
      <c r="R1128" s="171"/>
      <c r="S1128" s="171" t="s">
        <v>2750</v>
      </c>
      <c r="T1128" s="171" t="s">
        <v>2711</v>
      </c>
      <c r="U1128" s="171"/>
      <c r="V1128" s="143">
        <v>0.875</v>
      </c>
      <c r="W1128" s="136" t="s">
        <v>3410</v>
      </c>
      <c r="X1128" s="171" t="s">
        <v>3411</v>
      </c>
    </row>
    <row r="1129" spans="1:24" ht="15.6" x14ac:dyDescent="0.3">
      <c r="A1129" s="137" t="s">
        <v>3378</v>
      </c>
      <c r="B1129" s="137" t="s">
        <v>3408</v>
      </c>
      <c r="C1129" s="136" t="s">
        <v>3409</v>
      </c>
      <c r="D1129" s="137" t="s">
        <v>2591</v>
      </c>
      <c r="E1129" s="181" t="s">
        <v>3221</v>
      </c>
      <c r="F1129" s="204"/>
      <c r="G1129" s="141">
        <v>1</v>
      </c>
      <c r="H1129" s="141"/>
      <c r="I1129" s="141"/>
      <c r="J1129" s="140" t="s">
        <v>2604</v>
      </c>
      <c r="K1129" s="140">
        <v>4</v>
      </c>
      <c r="L1129" s="140"/>
      <c r="M1129" s="140">
        <v>1</v>
      </c>
      <c r="N1129" s="139"/>
      <c r="O1129" s="139">
        <v>1</v>
      </c>
      <c r="P1129" s="139"/>
      <c r="Q1129" s="171" t="s">
        <v>2942</v>
      </c>
      <c r="R1129" s="171"/>
      <c r="S1129" s="171" t="s">
        <v>2727</v>
      </c>
      <c r="T1129" s="171" t="s">
        <v>2728</v>
      </c>
      <c r="U1129" s="171" t="s">
        <v>2739</v>
      </c>
      <c r="V1129" s="143">
        <v>0.33300000000000002</v>
      </c>
      <c r="W1129" s="136" t="s">
        <v>3410</v>
      </c>
      <c r="X1129" s="171" t="s">
        <v>3411</v>
      </c>
    </row>
    <row r="1130" spans="1:24" ht="15.6" x14ac:dyDescent="0.3">
      <c r="A1130" s="137" t="s">
        <v>1785</v>
      </c>
      <c r="B1130" s="137" t="s">
        <v>3408</v>
      </c>
      <c r="C1130" s="136" t="s">
        <v>3409</v>
      </c>
      <c r="D1130" s="137" t="s">
        <v>2591</v>
      </c>
      <c r="E1130" s="181" t="s">
        <v>647</v>
      </c>
      <c r="F1130" s="204"/>
      <c r="G1130" s="141">
        <v>1</v>
      </c>
      <c r="H1130" s="141"/>
      <c r="I1130" s="141"/>
      <c r="J1130" s="140" t="s">
        <v>2607</v>
      </c>
      <c r="K1130" s="140">
        <v>5</v>
      </c>
      <c r="L1130" s="140" t="s">
        <v>2781</v>
      </c>
      <c r="M1130" s="140">
        <v>1</v>
      </c>
      <c r="N1130" s="139"/>
      <c r="O1130" s="139">
        <v>3</v>
      </c>
      <c r="P1130" s="139"/>
      <c r="Q1130" s="171" t="s">
        <v>2757</v>
      </c>
      <c r="R1130" s="171"/>
      <c r="S1130" s="171" t="s">
        <v>2712</v>
      </c>
      <c r="T1130" s="171"/>
      <c r="U1130" s="171" t="s">
        <v>2711</v>
      </c>
      <c r="V1130" s="143">
        <v>1</v>
      </c>
      <c r="W1130" s="136" t="s">
        <v>3410</v>
      </c>
      <c r="X1130" s="171" t="s">
        <v>3411</v>
      </c>
    </row>
    <row r="1131" spans="1:24" ht="15.6" x14ac:dyDescent="0.3">
      <c r="A1131" s="137" t="s">
        <v>1875</v>
      </c>
      <c r="B1131" s="137" t="s">
        <v>3408</v>
      </c>
      <c r="C1131" s="136" t="s">
        <v>3409</v>
      </c>
      <c r="D1131" s="137" t="s">
        <v>2591</v>
      </c>
      <c r="E1131" s="181" t="s">
        <v>3221</v>
      </c>
      <c r="F1131" s="204"/>
      <c r="G1131" s="141">
        <v>1</v>
      </c>
      <c r="H1131" s="141"/>
      <c r="I1131" s="141"/>
      <c r="J1131" s="140" t="s">
        <v>2611</v>
      </c>
      <c r="K1131" s="140">
        <v>6</v>
      </c>
      <c r="L1131" s="140"/>
      <c r="M1131" s="140">
        <v>1</v>
      </c>
      <c r="N1131" s="139"/>
      <c r="O1131" s="139"/>
      <c r="P1131" s="139">
        <v>1</v>
      </c>
      <c r="Q1131" s="171" t="s">
        <v>2757</v>
      </c>
      <c r="R1131" s="171"/>
      <c r="S1131" s="171" t="s">
        <v>2757</v>
      </c>
      <c r="T1131" s="171"/>
      <c r="U1131" s="171"/>
      <c r="V1131" s="143">
        <v>1</v>
      </c>
      <c r="W1131" s="136" t="s">
        <v>3410</v>
      </c>
      <c r="X1131" s="171" t="s">
        <v>3411</v>
      </c>
    </row>
    <row r="1132" spans="1:24" ht="15.6" x14ac:dyDescent="0.3">
      <c r="A1132" s="137" t="s">
        <v>3328</v>
      </c>
      <c r="B1132" s="137" t="s">
        <v>3408</v>
      </c>
      <c r="C1132" s="136" t="s">
        <v>3409</v>
      </c>
      <c r="D1132" s="137" t="s">
        <v>2591</v>
      </c>
      <c r="E1132" s="181" t="s">
        <v>3221</v>
      </c>
      <c r="F1132" s="204"/>
      <c r="G1132" s="141">
        <v>1</v>
      </c>
      <c r="H1132" s="141"/>
      <c r="I1132" s="141"/>
      <c r="J1132" s="140" t="s">
        <v>2609</v>
      </c>
      <c r="K1132" s="140">
        <v>7</v>
      </c>
      <c r="L1132" s="140"/>
      <c r="M1132" s="140">
        <v>1</v>
      </c>
      <c r="N1132" s="139"/>
      <c r="O1132" s="139"/>
      <c r="P1132" s="139"/>
      <c r="Q1132" s="171" t="s">
        <v>2764</v>
      </c>
      <c r="R1132" s="171" t="s">
        <v>2717</v>
      </c>
      <c r="S1132" s="171" t="s">
        <v>2712</v>
      </c>
      <c r="T1132" s="171" t="s">
        <v>2739</v>
      </c>
      <c r="U1132" s="171"/>
      <c r="V1132" s="143">
        <v>0.4</v>
      </c>
      <c r="W1132" s="136" t="s">
        <v>3410</v>
      </c>
      <c r="X1132" s="171" t="s">
        <v>3411</v>
      </c>
    </row>
    <row r="1133" spans="1:24" ht="15.6" x14ac:dyDescent="0.3">
      <c r="A1133" s="137" t="s">
        <v>1748</v>
      </c>
      <c r="B1133" s="137" t="s">
        <v>3408</v>
      </c>
      <c r="C1133" s="136" t="s">
        <v>3409</v>
      </c>
      <c r="D1133" s="137" t="s">
        <v>2591</v>
      </c>
      <c r="E1133" s="181" t="s">
        <v>3347</v>
      </c>
      <c r="F1133" s="204"/>
      <c r="G1133" s="141">
        <v>1</v>
      </c>
      <c r="H1133" s="141"/>
      <c r="I1133" s="141"/>
      <c r="J1133" s="140" t="s">
        <v>2614</v>
      </c>
      <c r="K1133" s="140">
        <v>8</v>
      </c>
      <c r="L1133" s="140"/>
      <c r="M1133" s="140">
        <v>1</v>
      </c>
      <c r="N1133" s="139"/>
      <c r="O1133" s="139"/>
      <c r="P1133" s="139"/>
      <c r="Q1133" s="171" t="s">
        <v>2733</v>
      </c>
      <c r="R1133" s="171"/>
      <c r="S1133" s="171" t="s">
        <v>2717</v>
      </c>
      <c r="T1133" s="171" t="s">
        <v>2739</v>
      </c>
      <c r="U1133" s="171"/>
      <c r="V1133" s="143">
        <v>0.25</v>
      </c>
      <c r="W1133" s="136" t="s">
        <v>3410</v>
      </c>
      <c r="X1133" s="171" t="s">
        <v>3411</v>
      </c>
    </row>
    <row r="1134" spans="1:24" ht="15.6" x14ac:dyDescent="0.3">
      <c r="A1134" s="137" t="s">
        <v>3382</v>
      </c>
      <c r="B1134" s="137" t="s">
        <v>3408</v>
      </c>
      <c r="C1134" s="136" t="s">
        <v>3409</v>
      </c>
      <c r="D1134" s="137" t="s">
        <v>2591</v>
      </c>
      <c r="E1134" s="181" t="s">
        <v>3221</v>
      </c>
      <c r="F1134" s="204"/>
      <c r="G1134" s="141">
        <v>1</v>
      </c>
      <c r="H1134" s="141"/>
      <c r="I1134" s="141"/>
      <c r="J1134" s="140" t="s">
        <v>2583</v>
      </c>
      <c r="K1134" s="140">
        <v>9</v>
      </c>
      <c r="L1134" s="140"/>
      <c r="M1134" s="140">
        <v>1</v>
      </c>
      <c r="N1134" s="139"/>
      <c r="O1134" s="139"/>
      <c r="P1134" s="139"/>
      <c r="Q1134" s="171" t="s">
        <v>2717</v>
      </c>
      <c r="R1134" s="171"/>
      <c r="S1134" s="171" t="s">
        <v>2717</v>
      </c>
      <c r="T1134" s="171"/>
      <c r="U1134" s="171"/>
      <c r="V1134" s="143">
        <v>0</v>
      </c>
      <c r="W1134" s="136" t="s">
        <v>3410</v>
      </c>
      <c r="X1134" s="171" t="s">
        <v>3411</v>
      </c>
    </row>
    <row r="1135" spans="1:24" ht="15.6" x14ac:dyDescent="0.3">
      <c r="A1135" s="137" t="s">
        <v>3342</v>
      </c>
      <c r="B1135" s="137" t="s">
        <v>3408</v>
      </c>
      <c r="C1135" s="136" t="s">
        <v>3409</v>
      </c>
      <c r="D1135" s="137" t="s">
        <v>2591</v>
      </c>
      <c r="E1135" s="181" t="s">
        <v>3221</v>
      </c>
      <c r="F1135" s="204"/>
      <c r="G1135" s="141">
        <v>1</v>
      </c>
      <c r="H1135" s="141"/>
      <c r="I1135" s="141"/>
      <c r="J1135" s="140"/>
      <c r="K1135" s="140" t="s">
        <v>2905</v>
      </c>
      <c r="L1135" s="140"/>
      <c r="M1135" s="140">
        <v>1</v>
      </c>
      <c r="N1135" s="139"/>
      <c r="O1135" s="139">
        <v>2</v>
      </c>
      <c r="P1135" s="139"/>
      <c r="Q1135" s="171" t="s">
        <v>2812</v>
      </c>
      <c r="R1135" s="171"/>
      <c r="S1135" s="171"/>
      <c r="T1135" s="171" t="s">
        <v>2720</v>
      </c>
      <c r="U1135" s="171" t="s">
        <v>2764</v>
      </c>
      <c r="V1135" s="143">
        <v>0.42899999999999999</v>
      </c>
      <c r="W1135" s="136" t="s">
        <v>3410</v>
      </c>
      <c r="X1135" s="171" t="s">
        <v>3411</v>
      </c>
    </row>
    <row r="1136" spans="1:24" ht="15.6" x14ac:dyDescent="0.3">
      <c r="A1136" s="137" t="s">
        <v>1961</v>
      </c>
      <c r="B1136" s="137" t="s">
        <v>3408</v>
      </c>
      <c r="C1136" s="136" t="s">
        <v>3409</v>
      </c>
      <c r="D1136" s="137" t="s">
        <v>2591</v>
      </c>
      <c r="E1136" s="181" t="s">
        <v>647</v>
      </c>
      <c r="F1136" s="204"/>
      <c r="G1136" s="141">
        <v>1</v>
      </c>
      <c r="H1136" s="141"/>
      <c r="I1136" s="141"/>
      <c r="J1136" s="140"/>
      <c r="K1136" s="140" t="s">
        <v>2905</v>
      </c>
      <c r="L1136" s="140"/>
      <c r="M1136" s="140">
        <v>1</v>
      </c>
      <c r="N1136" s="139"/>
      <c r="O1136" s="139"/>
      <c r="P1136" s="139">
        <v>2</v>
      </c>
      <c r="Q1136" s="171" t="s">
        <v>2750</v>
      </c>
      <c r="R1136" s="171" t="s">
        <v>2750</v>
      </c>
      <c r="S1136" s="171"/>
      <c r="T1136" s="171"/>
      <c r="U1136" s="171"/>
      <c r="V1136" s="143">
        <v>0.8</v>
      </c>
      <c r="W1136" s="136" t="s">
        <v>3410</v>
      </c>
      <c r="X1136" s="171" t="s">
        <v>3411</v>
      </c>
    </row>
    <row r="1137" spans="1:24" ht="15.6" x14ac:dyDescent="0.3">
      <c r="A1137" s="137" t="s">
        <v>1877</v>
      </c>
      <c r="B1137" s="137" t="s">
        <v>3408</v>
      </c>
      <c r="C1137" s="136" t="s">
        <v>3409</v>
      </c>
      <c r="D1137" s="137" t="s">
        <v>2591</v>
      </c>
      <c r="E1137" s="181" t="s">
        <v>3221</v>
      </c>
      <c r="F1137" s="204"/>
      <c r="G1137" s="141">
        <v>1</v>
      </c>
      <c r="H1137" s="141"/>
      <c r="I1137" s="141"/>
      <c r="J1137" s="140"/>
      <c r="K1137" s="140" t="s">
        <v>2905</v>
      </c>
      <c r="L1137" s="140"/>
      <c r="M1137" s="140">
        <v>1</v>
      </c>
      <c r="N1137" s="139"/>
      <c r="O1137" s="139">
        <v>1</v>
      </c>
      <c r="P1137" s="139"/>
      <c r="Q1137" s="171" t="s">
        <v>2948</v>
      </c>
      <c r="R1137" s="171"/>
      <c r="S1137" s="171"/>
      <c r="T1137" s="171" t="s">
        <v>2741</v>
      </c>
      <c r="U1137" s="171" t="s">
        <v>2733</v>
      </c>
      <c r="V1137" s="143">
        <v>0.14299999999999999</v>
      </c>
      <c r="W1137" s="136" t="s">
        <v>3410</v>
      </c>
      <c r="X1137" s="171" t="s">
        <v>3411</v>
      </c>
    </row>
    <row r="1138" spans="1:24" ht="15.6" x14ac:dyDescent="0.3">
      <c r="A1138" s="137" t="s">
        <v>3412</v>
      </c>
      <c r="B1138" s="137" t="s">
        <v>3408</v>
      </c>
      <c r="C1138" s="136" t="s">
        <v>3409</v>
      </c>
      <c r="D1138" s="137" t="s">
        <v>2591</v>
      </c>
      <c r="E1138" s="181" t="s">
        <v>647</v>
      </c>
      <c r="F1138" s="204"/>
      <c r="G1138" s="141">
        <v>1</v>
      </c>
      <c r="H1138" s="141"/>
      <c r="I1138" s="141"/>
      <c r="J1138" s="140"/>
      <c r="K1138" s="140" t="s">
        <v>2905</v>
      </c>
      <c r="L1138" s="140"/>
      <c r="M1138" s="140">
        <v>1</v>
      </c>
      <c r="N1138" s="139"/>
      <c r="O1138" s="139"/>
      <c r="P1138" s="139"/>
      <c r="Q1138" s="171" t="s">
        <v>2712</v>
      </c>
      <c r="R1138" s="171" t="s">
        <v>2712</v>
      </c>
      <c r="S1138" s="171"/>
      <c r="T1138" s="171"/>
      <c r="U1138" s="171"/>
      <c r="V1138" s="143">
        <v>1</v>
      </c>
      <c r="W1138" s="136" t="s">
        <v>3410</v>
      </c>
      <c r="X1138" s="171" t="s">
        <v>3411</v>
      </c>
    </row>
    <row r="1139" spans="1:24" ht="15.6" x14ac:dyDescent="0.3">
      <c r="A1139" s="147" t="s">
        <v>3366</v>
      </c>
      <c r="B1139" s="147" t="s">
        <v>3408</v>
      </c>
      <c r="C1139" s="146" t="s">
        <v>3409</v>
      </c>
      <c r="D1139" s="147" t="s">
        <v>2619</v>
      </c>
      <c r="E1139" s="184" t="s">
        <v>66</v>
      </c>
      <c r="F1139" s="204"/>
      <c r="G1139" s="150"/>
      <c r="H1139" s="150"/>
      <c r="I1139" s="149">
        <v>1</v>
      </c>
      <c r="J1139" s="151" t="s">
        <v>2611</v>
      </c>
      <c r="K1139" s="151">
        <v>1</v>
      </c>
      <c r="L1139" s="151"/>
      <c r="M1139" s="151">
        <v>1</v>
      </c>
      <c r="N1139" s="149"/>
      <c r="O1139" s="149"/>
      <c r="P1139" s="149"/>
      <c r="Q1139" s="175" t="s">
        <v>2724</v>
      </c>
      <c r="R1139" s="175" t="s">
        <v>2724</v>
      </c>
      <c r="S1139" s="175"/>
      <c r="T1139" s="175"/>
      <c r="U1139" s="175"/>
      <c r="V1139" s="153">
        <v>0.66700000000000004</v>
      </c>
      <c r="W1139" s="146" t="s">
        <v>3413</v>
      </c>
      <c r="X1139" s="175" t="s">
        <v>3411</v>
      </c>
    </row>
    <row r="1140" spans="1:24" ht="15.6" x14ac:dyDescent="0.3">
      <c r="A1140" s="147" t="s">
        <v>3394</v>
      </c>
      <c r="B1140" s="147" t="s">
        <v>3408</v>
      </c>
      <c r="C1140" s="146" t="s">
        <v>3409</v>
      </c>
      <c r="D1140" s="147" t="s">
        <v>2619</v>
      </c>
      <c r="E1140" s="184" t="s">
        <v>522</v>
      </c>
      <c r="F1140" s="204"/>
      <c r="G1140" s="150"/>
      <c r="H1140" s="150"/>
      <c r="I1140" s="149">
        <v>1</v>
      </c>
      <c r="J1140" s="151" t="s">
        <v>2604</v>
      </c>
      <c r="K1140" s="151">
        <v>2</v>
      </c>
      <c r="L1140" s="151"/>
      <c r="M1140" s="151">
        <v>1</v>
      </c>
      <c r="N1140" s="149"/>
      <c r="O1140" s="149"/>
      <c r="P1140" s="149">
        <v>1</v>
      </c>
      <c r="Q1140" s="175" t="s">
        <v>2782</v>
      </c>
      <c r="R1140" s="175" t="s">
        <v>2717</v>
      </c>
      <c r="S1140" s="175" t="s">
        <v>2716</v>
      </c>
      <c r="T1140" s="175" t="s">
        <v>2717</v>
      </c>
      <c r="U1140" s="175"/>
      <c r="V1140" s="153">
        <v>0.5</v>
      </c>
      <c r="W1140" s="146" t="s">
        <v>3413</v>
      </c>
      <c r="X1140" s="175" t="s">
        <v>3411</v>
      </c>
    </row>
    <row r="1141" spans="1:24" ht="15.6" x14ac:dyDescent="0.3">
      <c r="A1141" s="145" t="s">
        <v>3320</v>
      </c>
      <c r="B1141" s="147" t="s">
        <v>3408</v>
      </c>
      <c r="C1141" s="146" t="s">
        <v>3409</v>
      </c>
      <c r="D1141" s="147" t="s">
        <v>2619</v>
      </c>
      <c r="E1141" s="184" t="s">
        <v>2657</v>
      </c>
      <c r="F1141" s="204"/>
      <c r="G1141" s="150"/>
      <c r="H1141" s="150"/>
      <c r="I1141" s="149">
        <v>1</v>
      </c>
      <c r="J1141" s="151" t="s">
        <v>2599</v>
      </c>
      <c r="K1141" s="151">
        <v>3</v>
      </c>
      <c r="L1141" s="151" t="s">
        <v>2641</v>
      </c>
      <c r="M1141" s="151">
        <v>1</v>
      </c>
      <c r="N1141" s="149">
        <v>1</v>
      </c>
      <c r="O1141" s="149">
        <v>1</v>
      </c>
      <c r="P1141" s="149">
        <v>3</v>
      </c>
      <c r="Q1141" s="175" t="s">
        <v>2771</v>
      </c>
      <c r="R1141" s="175"/>
      <c r="S1141" s="175" t="s">
        <v>2720</v>
      </c>
      <c r="T1141" s="175" t="s">
        <v>2750</v>
      </c>
      <c r="U1141" s="175" t="s">
        <v>2723</v>
      </c>
      <c r="V1141" s="153">
        <v>0.77800000000000002</v>
      </c>
      <c r="W1141" s="146" t="s">
        <v>3413</v>
      </c>
      <c r="X1141" s="175" t="s">
        <v>3411</v>
      </c>
    </row>
    <row r="1142" spans="1:24" ht="15.6" x14ac:dyDescent="0.3">
      <c r="A1142" s="145" t="s">
        <v>3379</v>
      </c>
      <c r="B1142" s="147" t="s">
        <v>3408</v>
      </c>
      <c r="C1142" s="146" t="s">
        <v>3409</v>
      </c>
      <c r="D1142" s="147" t="s">
        <v>2619</v>
      </c>
      <c r="E1142" s="184" t="s">
        <v>66</v>
      </c>
      <c r="F1142" s="204"/>
      <c r="G1142" s="150"/>
      <c r="H1142" s="150"/>
      <c r="I1142" s="149">
        <v>1</v>
      </c>
      <c r="J1142" s="151" t="s">
        <v>2607</v>
      </c>
      <c r="K1142" s="151">
        <v>4</v>
      </c>
      <c r="L1142" s="151"/>
      <c r="M1142" s="151">
        <v>1</v>
      </c>
      <c r="N1142" s="149"/>
      <c r="O1142" s="149"/>
      <c r="P1142" s="149">
        <v>1</v>
      </c>
      <c r="Q1142" s="175" t="s">
        <v>2716</v>
      </c>
      <c r="R1142" s="175"/>
      <c r="S1142" s="175"/>
      <c r="T1142" s="175" t="s">
        <v>2711</v>
      </c>
      <c r="U1142" s="175" t="s">
        <v>2717</v>
      </c>
      <c r="V1142" s="153">
        <v>0.75</v>
      </c>
      <c r="W1142" s="146" t="s">
        <v>3413</v>
      </c>
      <c r="X1142" s="175" t="s">
        <v>3411</v>
      </c>
    </row>
    <row r="1143" spans="1:24" ht="15.6" x14ac:dyDescent="0.3">
      <c r="A1143" s="145" t="s">
        <v>1788</v>
      </c>
      <c r="B1143" s="147" t="s">
        <v>3408</v>
      </c>
      <c r="C1143" s="146" t="s">
        <v>3409</v>
      </c>
      <c r="D1143" s="147" t="s">
        <v>2619</v>
      </c>
      <c r="E1143" s="205" t="s">
        <v>68</v>
      </c>
      <c r="F1143" s="204"/>
      <c r="G1143" s="150"/>
      <c r="H1143" s="150"/>
      <c r="I1143" s="149">
        <v>1</v>
      </c>
      <c r="J1143" s="151" t="s">
        <v>2614</v>
      </c>
      <c r="K1143" s="151">
        <v>5</v>
      </c>
      <c r="L1143" s="151"/>
      <c r="M1143" s="151">
        <v>1</v>
      </c>
      <c r="N1143" s="149"/>
      <c r="O1143" s="149"/>
      <c r="P1143" s="149"/>
      <c r="Q1143" s="175" t="s">
        <v>2724</v>
      </c>
      <c r="R1143" s="175" t="s">
        <v>2712</v>
      </c>
      <c r="S1143" s="175" t="s">
        <v>2720</v>
      </c>
      <c r="T1143" s="175"/>
      <c r="U1143" s="175"/>
      <c r="V1143" s="153">
        <v>0.66700000000000004</v>
      </c>
      <c r="W1143" s="146" t="s">
        <v>3413</v>
      </c>
      <c r="X1143" s="175" t="s">
        <v>3411</v>
      </c>
    </row>
    <row r="1144" spans="1:24" ht="15.6" x14ac:dyDescent="0.3">
      <c r="A1144" s="145" t="s">
        <v>1650</v>
      </c>
      <c r="B1144" s="147" t="s">
        <v>3408</v>
      </c>
      <c r="C1144" s="146" t="s">
        <v>3409</v>
      </c>
      <c r="D1144" s="147" t="s">
        <v>2619</v>
      </c>
      <c r="E1144" s="184" t="s">
        <v>2620</v>
      </c>
      <c r="F1144" s="204"/>
      <c r="G1144" s="150"/>
      <c r="H1144" s="150"/>
      <c r="I1144" s="149">
        <v>1</v>
      </c>
      <c r="J1144" s="151" t="s">
        <v>2609</v>
      </c>
      <c r="K1144" s="151">
        <v>6</v>
      </c>
      <c r="L1144" s="151"/>
      <c r="M1144" s="151">
        <v>1</v>
      </c>
      <c r="N1144" s="149">
        <v>1</v>
      </c>
      <c r="O1144" s="149">
        <v>1</v>
      </c>
      <c r="P1144" s="149">
        <v>2</v>
      </c>
      <c r="Q1144" s="175" t="s">
        <v>2726</v>
      </c>
      <c r="R1144" s="175"/>
      <c r="S1144" s="175" t="s">
        <v>2715</v>
      </c>
      <c r="T1144" s="175" t="s">
        <v>2720</v>
      </c>
      <c r="U1144" s="175" t="s">
        <v>2724</v>
      </c>
      <c r="V1144" s="153">
        <v>0.6</v>
      </c>
      <c r="W1144" s="146" t="s">
        <v>3413</v>
      </c>
      <c r="X1144" s="175" t="s">
        <v>3411</v>
      </c>
    </row>
    <row r="1145" spans="1:24" ht="15.6" x14ac:dyDescent="0.3">
      <c r="A1145" s="145" t="s">
        <v>1543</v>
      </c>
      <c r="B1145" s="147" t="s">
        <v>3408</v>
      </c>
      <c r="C1145" s="146" t="s">
        <v>3409</v>
      </c>
      <c r="D1145" s="147" t="s">
        <v>2619</v>
      </c>
      <c r="E1145" s="184" t="s">
        <v>2620</v>
      </c>
      <c r="F1145" s="204"/>
      <c r="G1145" s="150"/>
      <c r="H1145" s="150"/>
      <c r="I1145" s="149">
        <v>1</v>
      </c>
      <c r="J1145" s="151" t="s">
        <v>2596</v>
      </c>
      <c r="K1145" s="151">
        <v>7</v>
      </c>
      <c r="L1145" s="151"/>
      <c r="M1145" s="151">
        <v>1</v>
      </c>
      <c r="N1145" s="149"/>
      <c r="O1145" s="149"/>
      <c r="P1145" s="149"/>
      <c r="Q1145" s="175" t="s">
        <v>2739</v>
      </c>
      <c r="R1145" s="175"/>
      <c r="S1145" s="175" t="s">
        <v>2712</v>
      </c>
      <c r="T1145" s="175" t="s">
        <v>2727</v>
      </c>
      <c r="U1145" s="175"/>
      <c r="V1145" s="153">
        <v>0.33300000000000002</v>
      </c>
      <c r="W1145" s="146" t="s">
        <v>3413</v>
      </c>
      <c r="X1145" s="175" t="s">
        <v>3411</v>
      </c>
    </row>
    <row r="1146" spans="1:24" ht="15.6" x14ac:dyDescent="0.3">
      <c r="A1146" s="145" t="s">
        <v>1644</v>
      </c>
      <c r="B1146" s="147" t="s">
        <v>3408</v>
      </c>
      <c r="C1146" s="146" t="s">
        <v>3409</v>
      </c>
      <c r="D1146" s="147" t="s">
        <v>2619</v>
      </c>
      <c r="E1146" s="184" t="s">
        <v>66</v>
      </c>
      <c r="F1146" s="204"/>
      <c r="G1146" s="150"/>
      <c r="H1146" s="150"/>
      <c r="I1146" s="149">
        <v>1</v>
      </c>
      <c r="J1146" s="151" t="s">
        <v>2601</v>
      </c>
      <c r="K1146" s="151">
        <v>8</v>
      </c>
      <c r="L1146" s="151"/>
      <c r="M1146" s="151">
        <v>1</v>
      </c>
      <c r="N1146" s="149"/>
      <c r="O1146" s="149"/>
      <c r="P1146" s="149">
        <v>1</v>
      </c>
      <c r="Q1146" s="175" t="s">
        <v>2741</v>
      </c>
      <c r="R1146" s="175"/>
      <c r="S1146" s="175" t="s">
        <v>2727</v>
      </c>
      <c r="T1146" s="175" t="s">
        <v>2717</v>
      </c>
      <c r="U1146" s="175"/>
      <c r="V1146" s="153">
        <v>0</v>
      </c>
      <c r="W1146" s="146" t="s">
        <v>3413</v>
      </c>
      <c r="X1146" s="175" t="s">
        <v>3411</v>
      </c>
    </row>
    <row r="1147" spans="1:24" ht="15.6" x14ac:dyDescent="0.3">
      <c r="A1147" s="145" t="s">
        <v>3319</v>
      </c>
      <c r="B1147" s="147" t="s">
        <v>3408</v>
      </c>
      <c r="C1147" s="146" t="s">
        <v>3409</v>
      </c>
      <c r="D1147" s="147" t="s">
        <v>2619</v>
      </c>
      <c r="E1147" s="184" t="s">
        <v>66</v>
      </c>
      <c r="F1147" s="204"/>
      <c r="G1147" s="150"/>
      <c r="H1147" s="150"/>
      <c r="I1147" s="149">
        <v>1</v>
      </c>
      <c r="J1147" s="151" t="s">
        <v>2583</v>
      </c>
      <c r="K1147" s="151">
        <v>9</v>
      </c>
      <c r="L1147" s="151"/>
      <c r="M1147" s="151">
        <v>1</v>
      </c>
      <c r="N1147" s="149"/>
      <c r="O1147" s="149">
        <v>1</v>
      </c>
      <c r="P1147" s="149"/>
      <c r="Q1147" s="175" t="s">
        <v>2712</v>
      </c>
      <c r="R1147" s="175"/>
      <c r="S1147" s="175"/>
      <c r="T1147" s="175"/>
      <c r="U1147" s="175" t="s">
        <v>2712</v>
      </c>
      <c r="V1147" s="153">
        <v>1</v>
      </c>
      <c r="W1147" s="146" t="s">
        <v>3413</v>
      </c>
      <c r="X1147" s="175" t="s">
        <v>3411</v>
      </c>
    </row>
    <row r="1148" spans="1:24" ht="15.6" x14ac:dyDescent="0.3">
      <c r="A1148" s="145" t="s">
        <v>1582</v>
      </c>
      <c r="B1148" s="147" t="s">
        <v>3408</v>
      </c>
      <c r="C1148" s="146" t="s">
        <v>3409</v>
      </c>
      <c r="D1148" s="147" t="s">
        <v>2619</v>
      </c>
      <c r="E1148" s="184" t="s">
        <v>2657</v>
      </c>
      <c r="F1148" s="204"/>
      <c r="G1148" s="150"/>
      <c r="H1148" s="150"/>
      <c r="I1148" s="149">
        <v>1</v>
      </c>
      <c r="J1148" s="151"/>
      <c r="K1148" s="151" t="s">
        <v>2905</v>
      </c>
      <c r="L1148" s="151" t="s">
        <v>2647</v>
      </c>
      <c r="M1148" s="151">
        <v>1</v>
      </c>
      <c r="N1148" s="149"/>
      <c r="O1148" s="149">
        <v>4</v>
      </c>
      <c r="P1148" s="149"/>
      <c r="Q1148" s="175" t="s">
        <v>2719</v>
      </c>
      <c r="R1148" s="175"/>
      <c r="S1148" s="175"/>
      <c r="T1148" s="175" t="s">
        <v>2723</v>
      </c>
      <c r="U1148" s="175" t="s">
        <v>2909</v>
      </c>
      <c r="V1148" s="153">
        <v>0.75</v>
      </c>
      <c r="W1148" s="146" t="s">
        <v>3413</v>
      </c>
      <c r="X1148" s="175" t="s">
        <v>3411</v>
      </c>
    </row>
    <row r="1149" spans="1:24" ht="15.6" x14ac:dyDescent="0.3">
      <c r="A1149" s="145" t="s">
        <v>1500</v>
      </c>
      <c r="B1149" s="147" t="s">
        <v>3408</v>
      </c>
      <c r="C1149" s="146" t="s">
        <v>3409</v>
      </c>
      <c r="D1149" s="147" t="s">
        <v>2619</v>
      </c>
      <c r="E1149" s="184" t="s">
        <v>2620</v>
      </c>
      <c r="F1149" s="204"/>
      <c r="G1149" s="150"/>
      <c r="H1149" s="150"/>
      <c r="I1149" s="149">
        <v>1</v>
      </c>
      <c r="J1149" s="151"/>
      <c r="K1149" s="151" t="s">
        <v>2905</v>
      </c>
      <c r="L1149" s="151"/>
      <c r="M1149" s="151">
        <v>1</v>
      </c>
      <c r="N1149" s="149"/>
      <c r="O1149" s="149">
        <v>1</v>
      </c>
      <c r="P1149" s="149"/>
      <c r="Q1149" s="175" t="s">
        <v>2733</v>
      </c>
      <c r="R1149" s="175"/>
      <c r="S1149" s="175"/>
      <c r="T1149" s="175" t="s">
        <v>2717</v>
      </c>
      <c r="U1149" s="175" t="s">
        <v>2739</v>
      </c>
      <c r="V1149" s="153">
        <v>0.25</v>
      </c>
      <c r="W1149" s="146" t="s">
        <v>3413</v>
      </c>
      <c r="X1149" s="175" t="s">
        <v>3411</v>
      </c>
    </row>
    <row r="1150" spans="1:24" ht="15.6" x14ac:dyDescent="0.3">
      <c r="A1150" s="145" t="s">
        <v>1657</v>
      </c>
      <c r="B1150" s="147" t="s">
        <v>3408</v>
      </c>
      <c r="C1150" s="146" t="s">
        <v>3409</v>
      </c>
      <c r="D1150" s="147" t="s">
        <v>2619</v>
      </c>
      <c r="E1150" s="184" t="s">
        <v>2620</v>
      </c>
      <c r="F1150" s="204"/>
      <c r="G1150" s="150"/>
      <c r="H1150" s="150"/>
      <c r="I1150" s="149">
        <v>1</v>
      </c>
      <c r="J1150" s="151"/>
      <c r="K1150" s="151" t="s">
        <v>2905</v>
      </c>
      <c r="L1150" s="151"/>
      <c r="M1150" s="151">
        <v>1</v>
      </c>
      <c r="N1150" s="149"/>
      <c r="O1150" s="149"/>
      <c r="P1150" s="149">
        <v>2</v>
      </c>
      <c r="Q1150" s="175" t="s">
        <v>2757</v>
      </c>
      <c r="R1150" s="175" t="s">
        <v>2711</v>
      </c>
      <c r="S1150" s="175"/>
      <c r="T1150" s="175" t="s">
        <v>2712</v>
      </c>
      <c r="U1150" s="175"/>
      <c r="V1150" s="153">
        <v>1</v>
      </c>
      <c r="W1150" s="146" t="s">
        <v>3413</v>
      </c>
      <c r="X1150" s="175" t="s">
        <v>3411</v>
      </c>
    </row>
    <row r="1151" spans="1:24" ht="15.6" x14ac:dyDescent="0.3">
      <c r="A1151" s="145" t="s">
        <v>1879</v>
      </c>
      <c r="B1151" s="147" t="s">
        <v>3408</v>
      </c>
      <c r="C1151" s="146" t="s">
        <v>3409</v>
      </c>
      <c r="D1151" s="147" t="s">
        <v>2619</v>
      </c>
      <c r="E1151" s="184" t="s">
        <v>68</v>
      </c>
      <c r="F1151" s="204"/>
      <c r="G1151" s="150"/>
      <c r="H1151" s="150"/>
      <c r="I1151" s="149">
        <v>1</v>
      </c>
      <c r="J1151" s="151"/>
      <c r="K1151" s="151" t="s">
        <v>2905</v>
      </c>
      <c r="L1151" s="151"/>
      <c r="M1151" s="151">
        <v>1</v>
      </c>
      <c r="N1151" s="149"/>
      <c r="O1151" s="149"/>
      <c r="P1151" s="149"/>
      <c r="Q1151" s="175" t="s">
        <v>2764</v>
      </c>
      <c r="R1151" s="175" t="s">
        <v>2720</v>
      </c>
      <c r="S1151" s="175" t="s">
        <v>2720</v>
      </c>
      <c r="T1151" s="175" t="s">
        <v>2717</v>
      </c>
      <c r="U1151" s="175"/>
      <c r="V1151" s="153">
        <v>0.4</v>
      </c>
      <c r="W1151" s="146" t="s">
        <v>3413</v>
      </c>
      <c r="X1151" s="175" t="s">
        <v>3411</v>
      </c>
    </row>
    <row r="1152" spans="1:24" ht="15.6" x14ac:dyDescent="0.3">
      <c r="A1152" s="136" t="s">
        <v>3388</v>
      </c>
      <c r="B1152" s="137" t="s">
        <v>3414</v>
      </c>
      <c r="C1152" s="136" t="s">
        <v>2564</v>
      </c>
      <c r="D1152" s="137" t="s">
        <v>2591</v>
      </c>
      <c r="E1152" s="181" t="s">
        <v>3221</v>
      </c>
      <c r="F1152" s="202"/>
      <c r="G1152" s="139"/>
      <c r="H1152" s="141"/>
      <c r="I1152" s="139">
        <v>1</v>
      </c>
      <c r="J1152" s="140" t="s">
        <v>2614</v>
      </c>
      <c r="K1152" s="140">
        <v>1</v>
      </c>
      <c r="L1152" s="140" t="s">
        <v>2641</v>
      </c>
      <c r="M1152" s="140">
        <v>1</v>
      </c>
      <c r="N1152" s="195">
        <v>1</v>
      </c>
      <c r="O1152" s="197"/>
      <c r="P1152" s="195">
        <v>2</v>
      </c>
      <c r="Q1152" s="142" t="s">
        <v>2789</v>
      </c>
      <c r="R1152" s="142" t="s">
        <v>2716</v>
      </c>
      <c r="S1152" s="142" t="s">
        <v>2723</v>
      </c>
      <c r="T1152" s="142" t="s">
        <v>2712</v>
      </c>
      <c r="U1152" s="142" t="s">
        <v>2712</v>
      </c>
      <c r="V1152" s="143">
        <f>7/8</f>
        <v>0.875</v>
      </c>
      <c r="W1152" s="135" t="s">
        <v>3415</v>
      </c>
      <c r="X1152" s="139">
        <v>1422</v>
      </c>
    </row>
    <row r="1153" spans="1:24" ht="15.6" x14ac:dyDescent="0.3">
      <c r="A1153" s="136" t="s">
        <v>3416</v>
      </c>
      <c r="B1153" s="137" t="s">
        <v>3414</v>
      </c>
      <c r="C1153" s="136" t="s">
        <v>2564</v>
      </c>
      <c r="D1153" s="137" t="s">
        <v>2591</v>
      </c>
      <c r="E1153" s="181" t="s">
        <v>2939</v>
      </c>
      <c r="F1153" s="202"/>
      <c r="G1153" s="139"/>
      <c r="H1153" s="141"/>
      <c r="I1153" s="139">
        <v>1</v>
      </c>
      <c r="J1153" s="140" t="s">
        <v>2604</v>
      </c>
      <c r="K1153" s="140">
        <v>1</v>
      </c>
      <c r="L1153" s="140"/>
      <c r="M1153" s="140">
        <v>1</v>
      </c>
      <c r="N1153" s="195"/>
      <c r="O1153" s="197"/>
      <c r="P1153" s="195">
        <v>1</v>
      </c>
      <c r="Q1153" s="142" t="s">
        <v>2727</v>
      </c>
      <c r="R1153" s="142"/>
      <c r="S1153" s="142" t="s">
        <v>2727</v>
      </c>
      <c r="T1153" s="142"/>
      <c r="U1153" s="142"/>
      <c r="V1153" s="143">
        <v>0</v>
      </c>
      <c r="W1153" s="135" t="s">
        <v>3415</v>
      </c>
      <c r="X1153" s="139">
        <v>1422</v>
      </c>
    </row>
    <row r="1154" spans="1:24" ht="15.6" x14ac:dyDescent="0.3">
      <c r="A1154" s="136" t="s">
        <v>3417</v>
      </c>
      <c r="B1154" s="137" t="s">
        <v>3414</v>
      </c>
      <c r="C1154" s="136" t="s">
        <v>2564</v>
      </c>
      <c r="D1154" s="137" t="s">
        <v>2591</v>
      </c>
      <c r="E1154" s="181" t="s">
        <v>3232</v>
      </c>
      <c r="F1154" s="202"/>
      <c r="G1154" s="139"/>
      <c r="H1154" s="141"/>
      <c r="I1154" s="139">
        <v>1</v>
      </c>
      <c r="J1154" s="140" t="s">
        <v>2601</v>
      </c>
      <c r="K1154" s="140">
        <v>1</v>
      </c>
      <c r="L1154" s="140"/>
      <c r="M1154" s="140">
        <v>1</v>
      </c>
      <c r="N1154" s="195"/>
      <c r="O1154" s="197">
        <v>1</v>
      </c>
      <c r="P1154" s="195"/>
      <c r="Q1154" s="142" t="s">
        <v>2785</v>
      </c>
      <c r="R1154" s="142"/>
      <c r="S1154" s="142" t="s">
        <v>2716</v>
      </c>
      <c r="T1154" s="142" t="s">
        <v>2741</v>
      </c>
      <c r="U1154" s="142" t="s">
        <v>2712</v>
      </c>
      <c r="V1154" s="143">
        <v>0.5</v>
      </c>
      <c r="W1154" s="135" t="s">
        <v>3415</v>
      </c>
      <c r="X1154" s="139">
        <v>1422</v>
      </c>
    </row>
    <row r="1155" spans="1:24" ht="15.6" x14ac:dyDescent="0.3">
      <c r="A1155" s="136" t="s">
        <v>2088</v>
      </c>
      <c r="B1155" s="137" t="s">
        <v>3414</v>
      </c>
      <c r="C1155" s="136" t="s">
        <v>2564</v>
      </c>
      <c r="D1155" s="137" t="s">
        <v>2591</v>
      </c>
      <c r="E1155" s="181" t="s">
        <v>2690</v>
      </c>
      <c r="F1155" s="202"/>
      <c r="G1155" s="139"/>
      <c r="H1155" s="141"/>
      <c r="I1155" s="139">
        <v>1</v>
      </c>
      <c r="J1155" s="140" t="s">
        <v>2599</v>
      </c>
      <c r="K1155" s="140">
        <v>1</v>
      </c>
      <c r="L1155" s="140"/>
      <c r="M1155" s="140">
        <v>1</v>
      </c>
      <c r="N1155" s="195"/>
      <c r="O1155" s="197"/>
      <c r="P1155" s="195">
        <v>1</v>
      </c>
      <c r="Q1155" s="142" t="s">
        <v>2948</v>
      </c>
      <c r="R1155" s="142" t="s">
        <v>2717</v>
      </c>
      <c r="S1155" s="142" t="s">
        <v>2720</v>
      </c>
      <c r="T1155" s="142" t="s">
        <v>2997</v>
      </c>
      <c r="U1155" s="142"/>
      <c r="V1155" s="143">
        <v>0.14299999999999999</v>
      </c>
      <c r="W1155" s="135" t="s">
        <v>3415</v>
      </c>
      <c r="X1155" s="139">
        <v>1422</v>
      </c>
    </row>
    <row r="1156" spans="1:24" ht="15.6" x14ac:dyDescent="0.3">
      <c r="A1156" s="136" t="s">
        <v>2093</v>
      </c>
      <c r="B1156" s="137" t="s">
        <v>3414</v>
      </c>
      <c r="C1156" s="136" t="s">
        <v>2564</v>
      </c>
      <c r="D1156" s="137" t="s">
        <v>2591</v>
      </c>
      <c r="E1156" s="181" t="s">
        <v>2690</v>
      </c>
      <c r="F1156" s="202"/>
      <c r="G1156" s="139"/>
      <c r="H1156" s="141"/>
      <c r="I1156" s="139">
        <v>1</v>
      </c>
      <c r="J1156" s="140" t="s">
        <v>2609</v>
      </c>
      <c r="K1156" s="140">
        <v>1</v>
      </c>
      <c r="L1156" s="140"/>
      <c r="M1156" s="140">
        <v>1</v>
      </c>
      <c r="N1156" s="195"/>
      <c r="O1156" s="197"/>
      <c r="P1156" s="195"/>
      <c r="Q1156" s="142" t="s">
        <v>2727</v>
      </c>
      <c r="R1156" s="142" t="s">
        <v>2717</v>
      </c>
      <c r="S1156" s="142" t="s">
        <v>2717</v>
      </c>
      <c r="T1156" s="142"/>
      <c r="U1156" s="142"/>
      <c r="V1156" s="143">
        <v>0</v>
      </c>
      <c r="W1156" s="135" t="s">
        <v>3415</v>
      </c>
      <c r="X1156" s="139">
        <v>1422</v>
      </c>
    </row>
    <row r="1157" spans="1:24" ht="15.6" x14ac:dyDescent="0.3">
      <c r="A1157" s="136" t="s">
        <v>2089</v>
      </c>
      <c r="B1157" s="137" t="s">
        <v>3414</v>
      </c>
      <c r="C1157" s="136" t="s">
        <v>2564</v>
      </c>
      <c r="D1157" s="137" t="s">
        <v>2591</v>
      </c>
      <c r="E1157" s="181" t="s">
        <v>2988</v>
      </c>
      <c r="F1157" s="202"/>
      <c r="G1157" s="139"/>
      <c r="H1157" s="141"/>
      <c r="I1157" s="139">
        <v>1</v>
      </c>
      <c r="J1157" s="140" t="s">
        <v>2611</v>
      </c>
      <c r="K1157" s="140">
        <v>1</v>
      </c>
      <c r="L1157" s="140"/>
      <c r="M1157" s="140">
        <v>1</v>
      </c>
      <c r="N1157" s="195"/>
      <c r="O1157" s="197"/>
      <c r="P1157" s="195">
        <v>1</v>
      </c>
      <c r="Q1157" s="142" t="s">
        <v>2739</v>
      </c>
      <c r="R1157" s="142" t="s">
        <v>2717</v>
      </c>
      <c r="S1157" s="142" t="s">
        <v>2720</v>
      </c>
      <c r="T1157" s="142"/>
      <c r="U1157" s="142"/>
      <c r="V1157" s="143">
        <v>0.33300000000000002</v>
      </c>
      <c r="W1157" s="135" t="s">
        <v>3415</v>
      </c>
      <c r="X1157" s="139">
        <v>1422</v>
      </c>
    </row>
    <row r="1158" spans="1:24" ht="15.6" x14ac:dyDescent="0.3">
      <c r="A1158" s="136" t="s">
        <v>3418</v>
      </c>
      <c r="B1158" s="137" t="s">
        <v>3414</v>
      </c>
      <c r="C1158" s="136" t="s">
        <v>2564</v>
      </c>
      <c r="D1158" s="137" t="s">
        <v>2591</v>
      </c>
      <c r="E1158" s="181" t="s">
        <v>647</v>
      </c>
      <c r="F1158" s="202"/>
      <c r="G1158" s="139"/>
      <c r="H1158" s="141"/>
      <c r="I1158" s="139">
        <v>1</v>
      </c>
      <c r="J1158" s="140" t="s">
        <v>2596</v>
      </c>
      <c r="K1158" s="140">
        <v>1</v>
      </c>
      <c r="L1158" s="140"/>
      <c r="M1158" s="140">
        <v>1</v>
      </c>
      <c r="N1158" s="195"/>
      <c r="O1158" s="197"/>
      <c r="P1158" s="195"/>
      <c r="Q1158" s="142" t="s">
        <v>2716</v>
      </c>
      <c r="R1158" s="142" t="s">
        <v>2712</v>
      </c>
      <c r="S1158" s="142" t="s">
        <v>2723</v>
      </c>
      <c r="T1158" s="142" t="s">
        <v>2717</v>
      </c>
      <c r="U1158" s="142"/>
      <c r="V1158" s="143">
        <v>0.75</v>
      </c>
      <c r="W1158" s="135" t="s">
        <v>3415</v>
      </c>
      <c r="X1158" s="139">
        <v>1422</v>
      </c>
    </row>
    <row r="1159" spans="1:24" ht="15.6" x14ac:dyDescent="0.3">
      <c r="A1159" s="136" t="s">
        <v>2095</v>
      </c>
      <c r="B1159" s="137" t="s">
        <v>3414</v>
      </c>
      <c r="C1159" s="136" t="s">
        <v>2564</v>
      </c>
      <c r="D1159" s="137" t="s">
        <v>2591</v>
      </c>
      <c r="E1159" s="181" t="s">
        <v>2690</v>
      </c>
      <c r="F1159" s="202"/>
      <c r="G1159" s="139"/>
      <c r="H1159" s="141"/>
      <c r="I1159" s="139">
        <v>1</v>
      </c>
      <c r="J1159" s="140" t="s">
        <v>2607</v>
      </c>
      <c r="K1159" s="140">
        <v>1</v>
      </c>
      <c r="L1159" s="140"/>
      <c r="M1159" s="140">
        <v>1</v>
      </c>
      <c r="N1159" s="195"/>
      <c r="O1159" s="197"/>
      <c r="P1159" s="195"/>
      <c r="Q1159" s="142" t="s">
        <v>2739</v>
      </c>
      <c r="R1159" s="142"/>
      <c r="S1159" s="142" t="s">
        <v>2720</v>
      </c>
      <c r="T1159" s="142" t="s">
        <v>2717</v>
      </c>
      <c r="U1159" s="142"/>
      <c r="V1159" s="143">
        <v>0.33300000000000002</v>
      </c>
      <c r="W1159" s="135" t="s">
        <v>3415</v>
      </c>
      <c r="X1159" s="139">
        <v>1422</v>
      </c>
    </row>
    <row r="1160" spans="1:24" ht="15.6" x14ac:dyDescent="0.3">
      <c r="A1160" s="136" t="s">
        <v>2098</v>
      </c>
      <c r="B1160" s="137" t="s">
        <v>3414</v>
      </c>
      <c r="C1160" s="136" t="s">
        <v>2564</v>
      </c>
      <c r="D1160" s="137" t="s">
        <v>2591</v>
      </c>
      <c r="E1160" s="181" t="s">
        <v>2690</v>
      </c>
      <c r="F1160" s="202"/>
      <c r="G1160" s="139"/>
      <c r="H1160" s="141"/>
      <c r="I1160" s="139">
        <v>1</v>
      </c>
      <c r="J1160" s="140" t="s">
        <v>2583</v>
      </c>
      <c r="K1160" s="140">
        <v>1</v>
      </c>
      <c r="L1160" s="140"/>
      <c r="M1160" s="140">
        <v>1</v>
      </c>
      <c r="N1160" s="195"/>
      <c r="O1160" s="197"/>
      <c r="P1160" s="195"/>
      <c r="Q1160" s="142"/>
      <c r="R1160" s="142"/>
      <c r="S1160" s="142"/>
      <c r="T1160" s="142"/>
      <c r="U1160" s="142"/>
      <c r="V1160" s="143"/>
      <c r="W1160" s="135" t="s">
        <v>3415</v>
      </c>
      <c r="X1160" s="139">
        <v>1422</v>
      </c>
    </row>
    <row r="1161" spans="1:24" ht="15.6" x14ac:dyDescent="0.3">
      <c r="A1161" s="136" t="s">
        <v>2099</v>
      </c>
      <c r="B1161" s="137" t="s">
        <v>3414</v>
      </c>
      <c r="C1161" s="136" t="s">
        <v>2564</v>
      </c>
      <c r="D1161" s="137" t="s">
        <v>2591</v>
      </c>
      <c r="E1161" s="181" t="s">
        <v>2988</v>
      </c>
      <c r="F1161" s="202"/>
      <c r="G1161" s="139"/>
      <c r="H1161" s="141"/>
      <c r="I1161" s="139">
        <v>1</v>
      </c>
      <c r="J1161" s="140"/>
      <c r="K1161" s="140" t="s">
        <v>2905</v>
      </c>
      <c r="L1161" s="140" t="s">
        <v>2647</v>
      </c>
      <c r="M1161" s="140">
        <v>1</v>
      </c>
      <c r="N1161" s="195">
        <v>1</v>
      </c>
      <c r="O1161" s="197">
        <v>2</v>
      </c>
      <c r="P1161" s="195">
        <v>1</v>
      </c>
      <c r="Q1161" s="142" t="s">
        <v>2710</v>
      </c>
      <c r="R1161" s="142"/>
      <c r="S1161" s="142"/>
      <c r="T1161" s="142" t="s">
        <v>2723</v>
      </c>
      <c r="U1161" s="142" t="s">
        <v>2711</v>
      </c>
      <c r="V1161" s="143">
        <v>1</v>
      </c>
      <c r="W1161" s="135" t="s">
        <v>3415</v>
      </c>
      <c r="X1161" s="139">
        <v>1422</v>
      </c>
    </row>
    <row r="1162" spans="1:24" ht="15.6" x14ac:dyDescent="0.3">
      <c r="A1162" s="136" t="s">
        <v>1992</v>
      </c>
      <c r="B1162" s="137" t="s">
        <v>3414</v>
      </c>
      <c r="C1162" s="136" t="s">
        <v>2564</v>
      </c>
      <c r="D1162" s="137" t="s">
        <v>2591</v>
      </c>
      <c r="E1162" s="181" t="s">
        <v>2988</v>
      </c>
      <c r="F1162" s="202"/>
      <c r="G1162" s="139"/>
      <c r="H1162" s="141"/>
      <c r="I1162" s="139">
        <v>1</v>
      </c>
      <c r="J1162" s="140"/>
      <c r="K1162" s="140" t="s">
        <v>2905</v>
      </c>
      <c r="L1162" s="140"/>
      <c r="M1162" s="140">
        <v>1</v>
      </c>
      <c r="N1162" s="195"/>
      <c r="O1162" s="197">
        <v>1</v>
      </c>
      <c r="P1162" s="195"/>
      <c r="Q1162" s="142" t="s">
        <v>2720</v>
      </c>
      <c r="R1162" s="142"/>
      <c r="S1162" s="142"/>
      <c r="T1162" s="142"/>
      <c r="U1162" s="142" t="s">
        <v>2720</v>
      </c>
      <c r="V1162" s="143">
        <v>0.5</v>
      </c>
      <c r="W1162" s="135" t="s">
        <v>3415</v>
      </c>
      <c r="X1162" s="139">
        <v>1422</v>
      </c>
    </row>
    <row r="1163" spans="1:24" ht="15.6" x14ac:dyDescent="0.3">
      <c r="A1163" s="136" t="s">
        <v>3419</v>
      </c>
      <c r="B1163" s="137" t="s">
        <v>3414</v>
      </c>
      <c r="C1163" s="136" t="s">
        <v>2564</v>
      </c>
      <c r="D1163" s="137" t="s">
        <v>2591</v>
      </c>
      <c r="E1163" s="181" t="s">
        <v>2623</v>
      </c>
      <c r="F1163" s="202"/>
      <c r="G1163" s="139"/>
      <c r="H1163" s="141"/>
      <c r="I1163" s="139">
        <v>1</v>
      </c>
      <c r="J1163" s="140"/>
      <c r="K1163" s="140" t="s">
        <v>2905</v>
      </c>
      <c r="L1163" s="140"/>
      <c r="M1163" s="140">
        <v>1</v>
      </c>
      <c r="N1163" s="195"/>
      <c r="O1163" s="197"/>
      <c r="P1163" s="195"/>
      <c r="Q1163" s="142" t="s">
        <v>2757</v>
      </c>
      <c r="R1163" s="142" t="s">
        <v>2712</v>
      </c>
      <c r="S1163" s="142" t="s">
        <v>2711</v>
      </c>
      <c r="T1163" s="142"/>
      <c r="U1163" s="142"/>
      <c r="V1163" s="143">
        <v>1</v>
      </c>
      <c r="W1163" s="135" t="s">
        <v>3415</v>
      </c>
      <c r="X1163" s="139">
        <v>1422</v>
      </c>
    </row>
    <row r="1164" spans="1:24" ht="15.6" x14ac:dyDescent="0.3">
      <c r="A1164" s="136" t="s">
        <v>2107</v>
      </c>
      <c r="B1164" s="137" t="s">
        <v>3414</v>
      </c>
      <c r="C1164" s="136" t="s">
        <v>2564</v>
      </c>
      <c r="D1164" s="137" t="s">
        <v>2591</v>
      </c>
      <c r="E1164" s="181" t="s">
        <v>2988</v>
      </c>
      <c r="F1164" s="202"/>
      <c r="G1164" s="139"/>
      <c r="H1164" s="141"/>
      <c r="I1164" s="139">
        <v>1</v>
      </c>
      <c r="J1164" s="140"/>
      <c r="K1164" s="140" t="s">
        <v>2905</v>
      </c>
      <c r="L1164" s="140"/>
      <c r="M1164" s="140">
        <v>1</v>
      </c>
      <c r="N1164" s="195"/>
      <c r="O1164" s="197"/>
      <c r="P1164" s="195"/>
      <c r="Q1164" s="142" t="s">
        <v>2724</v>
      </c>
      <c r="R1164" s="142" t="s">
        <v>2720</v>
      </c>
      <c r="S1164" s="142"/>
      <c r="T1164" s="142" t="s">
        <v>2712</v>
      </c>
      <c r="U1164" s="142"/>
      <c r="V1164" s="143">
        <v>0.66700000000000004</v>
      </c>
      <c r="W1164" s="135" t="s">
        <v>3415</v>
      </c>
      <c r="X1164" s="139">
        <v>1422</v>
      </c>
    </row>
    <row r="1165" spans="1:24" ht="15.6" x14ac:dyDescent="0.3">
      <c r="A1165" s="206" t="s">
        <v>2030</v>
      </c>
      <c r="B1165" s="199" t="s">
        <v>3414</v>
      </c>
      <c r="C1165" s="206" t="s">
        <v>2564</v>
      </c>
      <c r="D1165" s="199" t="s">
        <v>2619</v>
      </c>
      <c r="E1165" s="207" t="s">
        <v>3392</v>
      </c>
      <c r="F1165" s="208"/>
      <c r="G1165" s="149">
        <v>1</v>
      </c>
      <c r="H1165" s="209"/>
      <c r="I1165" s="210"/>
      <c r="J1165" s="211" t="s">
        <v>2607</v>
      </c>
      <c r="K1165" s="211">
        <v>1</v>
      </c>
      <c r="L1165" s="211"/>
      <c r="M1165" s="211">
        <v>1</v>
      </c>
      <c r="N1165" s="212"/>
      <c r="O1165" s="213"/>
      <c r="P1165" s="212"/>
      <c r="Q1165" s="214" t="s">
        <v>2728</v>
      </c>
      <c r="R1165" s="214" t="s">
        <v>2724</v>
      </c>
      <c r="S1165" s="214" t="s">
        <v>2717</v>
      </c>
      <c r="T1165" s="214"/>
      <c r="U1165" s="214"/>
      <c r="V1165" s="215">
        <v>0.5</v>
      </c>
      <c r="W1165" s="216" t="s">
        <v>3420</v>
      </c>
      <c r="X1165" s="149">
        <v>1422</v>
      </c>
    </row>
    <row r="1166" spans="1:24" ht="15.6" x14ac:dyDescent="0.3">
      <c r="A1166" s="206" t="s">
        <v>1965</v>
      </c>
      <c r="B1166" s="199" t="s">
        <v>3414</v>
      </c>
      <c r="C1166" s="206" t="s">
        <v>2564</v>
      </c>
      <c r="D1166" s="199" t="s">
        <v>2619</v>
      </c>
      <c r="E1166" s="207" t="s">
        <v>3259</v>
      </c>
      <c r="F1166" s="208"/>
      <c r="G1166" s="149">
        <v>1</v>
      </c>
      <c r="H1166" s="209"/>
      <c r="I1166" s="210"/>
      <c r="J1166" s="211" t="s">
        <v>2604</v>
      </c>
      <c r="K1166" s="211">
        <v>1</v>
      </c>
      <c r="L1166" s="211"/>
      <c r="M1166" s="211">
        <v>1</v>
      </c>
      <c r="N1166" s="212"/>
      <c r="O1166" s="213">
        <v>1</v>
      </c>
      <c r="P1166" s="212">
        <v>1</v>
      </c>
      <c r="Q1166" s="214" t="s">
        <v>3085</v>
      </c>
      <c r="R1166" s="214" t="s">
        <v>2717</v>
      </c>
      <c r="S1166" s="214" t="s">
        <v>2782</v>
      </c>
      <c r="T1166" s="214" t="s">
        <v>2712</v>
      </c>
      <c r="U1166" s="214" t="s">
        <v>2712</v>
      </c>
      <c r="V1166" s="215">
        <v>0.55600000000000005</v>
      </c>
      <c r="W1166" s="216" t="s">
        <v>3420</v>
      </c>
      <c r="X1166" s="149">
        <v>1422</v>
      </c>
    </row>
    <row r="1167" spans="1:24" ht="15.6" x14ac:dyDescent="0.3">
      <c r="A1167" s="206" t="s">
        <v>1968</v>
      </c>
      <c r="B1167" s="199" t="s">
        <v>3414</v>
      </c>
      <c r="C1167" s="206" t="s">
        <v>2564</v>
      </c>
      <c r="D1167" s="199" t="s">
        <v>2619</v>
      </c>
      <c r="E1167" s="207" t="s">
        <v>66</v>
      </c>
      <c r="F1167" s="208"/>
      <c r="G1167" s="149">
        <v>1</v>
      </c>
      <c r="H1167" s="209"/>
      <c r="I1167" s="210"/>
      <c r="J1167" s="211" t="s">
        <v>2601</v>
      </c>
      <c r="K1167" s="211">
        <v>1</v>
      </c>
      <c r="L1167" s="211"/>
      <c r="M1167" s="211">
        <v>1</v>
      </c>
      <c r="N1167" s="212"/>
      <c r="O1167" s="213"/>
      <c r="P1167" s="212">
        <v>2</v>
      </c>
      <c r="Q1167" s="214" t="s">
        <v>2711</v>
      </c>
      <c r="R1167" s="214"/>
      <c r="S1167" s="214" t="s">
        <v>2712</v>
      </c>
      <c r="T1167" s="214" t="s">
        <v>2723</v>
      </c>
      <c r="U1167" s="214"/>
      <c r="V1167" s="215">
        <v>1</v>
      </c>
      <c r="W1167" s="216" t="s">
        <v>3420</v>
      </c>
      <c r="X1167" s="149">
        <v>1422</v>
      </c>
    </row>
    <row r="1168" spans="1:24" ht="15.6" x14ac:dyDescent="0.3">
      <c r="A1168" s="206" t="s">
        <v>2052</v>
      </c>
      <c r="B1168" s="199" t="s">
        <v>3414</v>
      </c>
      <c r="C1168" s="206" t="s">
        <v>2564</v>
      </c>
      <c r="D1168" s="199" t="s">
        <v>2619</v>
      </c>
      <c r="E1168" s="207" t="s">
        <v>2657</v>
      </c>
      <c r="F1168" s="208"/>
      <c r="G1168" s="149">
        <v>1</v>
      </c>
      <c r="H1168" s="209"/>
      <c r="I1168" s="210"/>
      <c r="J1168" s="211" t="s">
        <v>2583</v>
      </c>
      <c r="K1168" s="211">
        <v>1</v>
      </c>
      <c r="L1168" s="211" t="s">
        <v>2647</v>
      </c>
      <c r="M1168" s="211">
        <v>1</v>
      </c>
      <c r="N1168" s="212"/>
      <c r="O1168" s="213">
        <v>1</v>
      </c>
      <c r="P1168" s="212">
        <v>2</v>
      </c>
      <c r="Q1168" s="214" t="s">
        <v>2764</v>
      </c>
      <c r="R1168" s="214"/>
      <c r="S1168" s="214"/>
      <c r="T1168" s="214" t="s">
        <v>2712</v>
      </c>
      <c r="U1168" s="152" t="s">
        <v>2733</v>
      </c>
      <c r="V1168" s="215">
        <v>0.4</v>
      </c>
      <c r="W1168" s="216" t="s">
        <v>3420</v>
      </c>
      <c r="X1168" s="149">
        <v>1422</v>
      </c>
    </row>
    <row r="1169" spans="1:24" ht="15.6" x14ac:dyDescent="0.3">
      <c r="A1169" s="206" t="s">
        <v>2056</v>
      </c>
      <c r="B1169" s="199" t="s">
        <v>3414</v>
      </c>
      <c r="C1169" s="206" t="s">
        <v>2564</v>
      </c>
      <c r="D1169" s="199" t="s">
        <v>2619</v>
      </c>
      <c r="E1169" s="207" t="s">
        <v>2657</v>
      </c>
      <c r="F1169" s="208"/>
      <c r="G1169" s="149">
        <v>1</v>
      </c>
      <c r="H1169" s="209"/>
      <c r="I1169" s="210"/>
      <c r="J1169" s="211" t="s">
        <v>2614</v>
      </c>
      <c r="K1169" s="211">
        <v>1</v>
      </c>
      <c r="L1169" s="211" t="s">
        <v>2781</v>
      </c>
      <c r="M1169" s="211">
        <v>1</v>
      </c>
      <c r="N1169" s="212">
        <v>2</v>
      </c>
      <c r="O1169" s="213">
        <v>7</v>
      </c>
      <c r="P1169" s="212">
        <v>3</v>
      </c>
      <c r="Q1169" s="214" t="s">
        <v>3421</v>
      </c>
      <c r="R1169" s="214"/>
      <c r="S1169" s="214"/>
      <c r="T1169" s="214" t="s">
        <v>2717</v>
      </c>
      <c r="U1169" s="214" t="s">
        <v>3072</v>
      </c>
      <c r="V1169" s="215">
        <v>0.9</v>
      </c>
      <c r="W1169" s="216" t="s">
        <v>3420</v>
      </c>
      <c r="X1169" s="149">
        <v>1422</v>
      </c>
    </row>
    <row r="1170" spans="1:24" ht="15.6" x14ac:dyDescent="0.3">
      <c r="A1170" s="206" t="s">
        <v>3422</v>
      </c>
      <c r="B1170" s="199" t="s">
        <v>3414</v>
      </c>
      <c r="C1170" s="206" t="s">
        <v>2564</v>
      </c>
      <c r="D1170" s="199" t="s">
        <v>2619</v>
      </c>
      <c r="E1170" s="207" t="s">
        <v>3423</v>
      </c>
      <c r="F1170" s="208"/>
      <c r="G1170" s="149">
        <v>1</v>
      </c>
      <c r="H1170" s="209"/>
      <c r="I1170" s="210"/>
      <c r="J1170" s="211" t="s">
        <v>2611</v>
      </c>
      <c r="K1170" s="211">
        <v>1</v>
      </c>
      <c r="L1170" s="211"/>
      <c r="M1170" s="211">
        <v>1</v>
      </c>
      <c r="N1170" s="212"/>
      <c r="O1170" s="213"/>
      <c r="P1170" s="212"/>
      <c r="Q1170" s="152" t="s">
        <v>2720</v>
      </c>
      <c r="R1170" s="152" t="s">
        <v>2720</v>
      </c>
      <c r="S1170" s="214"/>
      <c r="T1170" s="214"/>
      <c r="U1170" s="214"/>
      <c r="V1170" s="215">
        <v>0.5</v>
      </c>
      <c r="W1170" s="216" t="s">
        <v>3420</v>
      </c>
      <c r="X1170" s="149">
        <v>1422</v>
      </c>
    </row>
    <row r="1171" spans="1:24" ht="15.6" x14ac:dyDescent="0.3">
      <c r="A1171" s="206" t="s">
        <v>1977</v>
      </c>
      <c r="B1171" s="199" t="s">
        <v>3414</v>
      </c>
      <c r="C1171" s="206" t="s">
        <v>2564</v>
      </c>
      <c r="D1171" s="199" t="s">
        <v>2619</v>
      </c>
      <c r="E1171" s="207" t="s">
        <v>68</v>
      </c>
      <c r="F1171" s="208"/>
      <c r="G1171" s="149">
        <v>1</v>
      </c>
      <c r="H1171" s="209"/>
      <c r="I1171" s="210"/>
      <c r="J1171" s="211" t="s">
        <v>2599</v>
      </c>
      <c r="K1171" s="211">
        <v>1</v>
      </c>
      <c r="L1171" s="211"/>
      <c r="M1171" s="211">
        <v>1</v>
      </c>
      <c r="N1171" s="212"/>
      <c r="O1171" s="213"/>
      <c r="P1171" s="212"/>
      <c r="Q1171" s="214" t="s">
        <v>2727</v>
      </c>
      <c r="R1171" s="214" t="s">
        <v>2717</v>
      </c>
      <c r="S1171" s="214" t="s">
        <v>2717</v>
      </c>
      <c r="T1171" s="214"/>
      <c r="U1171" s="214"/>
      <c r="V1171" s="215">
        <v>0</v>
      </c>
      <c r="W1171" s="216" t="s">
        <v>3420</v>
      </c>
      <c r="X1171" s="149">
        <v>1422</v>
      </c>
    </row>
    <row r="1172" spans="1:24" ht="15.6" x14ac:dyDescent="0.3">
      <c r="A1172" s="206" t="s">
        <v>3424</v>
      </c>
      <c r="B1172" s="199" t="s">
        <v>3414</v>
      </c>
      <c r="C1172" s="206" t="s">
        <v>2564</v>
      </c>
      <c r="D1172" s="199" t="s">
        <v>2619</v>
      </c>
      <c r="E1172" s="207" t="s">
        <v>2598</v>
      </c>
      <c r="F1172" s="208"/>
      <c r="G1172" s="149">
        <v>1</v>
      </c>
      <c r="H1172" s="209"/>
      <c r="I1172" s="210"/>
      <c r="J1172" s="211" t="s">
        <v>2609</v>
      </c>
      <c r="K1172" s="211">
        <v>1</v>
      </c>
      <c r="L1172" s="211"/>
      <c r="M1172" s="211">
        <v>1</v>
      </c>
      <c r="N1172" s="212"/>
      <c r="O1172" s="213"/>
      <c r="P1172" s="212"/>
      <c r="Q1172" s="214" t="s">
        <v>2727</v>
      </c>
      <c r="R1172" s="214" t="s">
        <v>2717</v>
      </c>
      <c r="S1172" s="214"/>
      <c r="T1172" s="214"/>
      <c r="U1172" s="214" t="s">
        <v>2717</v>
      </c>
      <c r="V1172" s="215">
        <v>0</v>
      </c>
      <c r="W1172" s="216" t="s">
        <v>3420</v>
      </c>
      <c r="X1172" s="149">
        <v>1422</v>
      </c>
    </row>
    <row r="1173" spans="1:24" ht="15.6" x14ac:dyDescent="0.3">
      <c r="A1173" s="206" t="s">
        <v>3425</v>
      </c>
      <c r="B1173" s="199" t="s">
        <v>3414</v>
      </c>
      <c r="C1173" s="206" t="s">
        <v>2564</v>
      </c>
      <c r="D1173" s="199" t="s">
        <v>2619</v>
      </c>
      <c r="E1173" s="207" t="s">
        <v>2598</v>
      </c>
      <c r="F1173" s="208"/>
      <c r="G1173" s="149">
        <v>1</v>
      </c>
      <c r="H1173" s="209"/>
      <c r="I1173" s="210"/>
      <c r="J1173" s="211" t="s">
        <v>2596</v>
      </c>
      <c r="K1173" s="211">
        <v>1</v>
      </c>
      <c r="L1173" s="211"/>
      <c r="M1173" s="211">
        <v>1</v>
      </c>
      <c r="N1173" s="212"/>
      <c r="O1173" s="213"/>
      <c r="P1173" s="212"/>
      <c r="Q1173" s="214" t="s">
        <v>2739</v>
      </c>
      <c r="R1173" s="214" t="s">
        <v>2739</v>
      </c>
      <c r="S1173" s="214"/>
      <c r="T1173" s="214"/>
      <c r="U1173" s="214"/>
      <c r="V1173" s="215">
        <v>0.33300000000000002</v>
      </c>
      <c r="W1173" s="216" t="s">
        <v>3420</v>
      </c>
      <c r="X1173" s="149">
        <v>1422</v>
      </c>
    </row>
    <row r="1174" spans="1:24" ht="15.6" x14ac:dyDescent="0.3">
      <c r="A1174" s="206" t="s">
        <v>1966</v>
      </c>
      <c r="B1174" s="199" t="s">
        <v>3414</v>
      </c>
      <c r="C1174" s="206" t="s">
        <v>2564</v>
      </c>
      <c r="D1174" s="199" t="s">
        <v>2619</v>
      </c>
      <c r="E1174" s="207" t="s">
        <v>3259</v>
      </c>
      <c r="F1174" s="208"/>
      <c r="G1174" s="149">
        <v>1</v>
      </c>
      <c r="H1174" s="209"/>
      <c r="I1174" s="210"/>
      <c r="J1174" s="211"/>
      <c r="K1174" s="211">
        <v>1</v>
      </c>
      <c r="L1174" s="211"/>
      <c r="M1174" s="211">
        <v>1</v>
      </c>
      <c r="N1174" s="212"/>
      <c r="O1174" s="213">
        <v>1</v>
      </c>
      <c r="P1174" s="212"/>
      <c r="Q1174" s="214" t="s">
        <v>2764</v>
      </c>
      <c r="R1174" s="214"/>
      <c r="S1174" s="214" t="s">
        <v>2717</v>
      </c>
      <c r="T1174" s="214" t="s">
        <v>2712</v>
      </c>
      <c r="U1174" s="214" t="s">
        <v>2739</v>
      </c>
      <c r="V1174" s="215">
        <v>0.4</v>
      </c>
      <c r="W1174" s="216" t="s">
        <v>3420</v>
      </c>
      <c r="X1174" s="149">
        <v>1422</v>
      </c>
    </row>
    <row r="1175" spans="1:24" ht="15.6" x14ac:dyDescent="0.3">
      <c r="A1175" s="206" t="s">
        <v>2018</v>
      </c>
      <c r="B1175" s="199" t="s">
        <v>3414</v>
      </c>
      <c r="C1175" s="206" t="s">
        <v>2564</v>
      </c>
      <c r="D1175" s="199" t="s">
        <v>2619</v>
      </c>
      <c r="E1175" s="207" t="s">
        <v>3259</v>
      </c>
      <c r="F1175" s="208"/>
      <c r="G1175" s="149">
        <v>1</v>
      </c>
      <c r="H1175" s="209"/>
      <c r="I1175" s="210"/>
      <c r="J1175" s="211"/>
      <c r="K1175" s="211">
        <v>1</v>
      </c>
      <c r="L1175" s="211"/>
      <c r="M1175" s="211">
        <v>1</v>
      </c>
      <c r="N1175" s="212"/>
      <c r="O1175" s="213"/>
      <c r="P1175" s="212">
        <v>1</v>
      </c>
      <c r="Q1175" s="214" t="s">
        <v>2723</v>
      </c>
      <c r="R1175" s="214" t="s">
        <v>2712</v>
      </c>
      <c r="S1175" s="214" t="s">
        <v>2712</v>
      </c>
      <c r="T1175" s="214"/>
      <c r="U1175" s="214"/>
      <c r="V1175" s="215">
        <v>1</v>
      </c>
      <c r="W1175" s="216" t="s">
        <v>3420</v>
      </c>
      <c r="X1175" s="149">
        <v>1422</v>
      </c>
    </row>
    <row r="1176" spans="1:24" ht="15.6" x14ac:dyDescent="0.3">
      <c r="A1176" s="206" t="s">
        <v>3426</v>
      </c>
      <c r="B1176" s="199" t="s">
        <v>3414</v>
      </c>
      <c r="C1176" s="206" t="s">
        <v>2564</v>
      </c>
      <c r="D1176" s="199" t="s">
        <v>2619</v>
      </c>
      <c r="E1176" s="207" t="s">
        <v>3423</v>
      </c>
      <c r="F1176" s="208"/>
      <c r="G1176" s="149">
        <v>1</v>
      </c>
      <c r="H1176" s="209"/>
      <c r="I1176" s="210"/>
      <c r="J1176" s="211"/>
      <c r="K1176" s="211">
        <v>1</v>
      </c>
      <c r="L1176" s="211" t="s">
        <v>2641</v>
      </c>
      <c r="M1176" s="211">
        <v>1</v>
      </c>
      <c r="N1176" s="212">
        <v>1</v>
      </c>
      <c r="O1176" s="213">
        <v>1</v>
      </c>
      <c r="P1176" s="212">
        <v>4</v>
      </c>
      <c r="Q1176" s="214" t="s">
        <v>2719</v>
      </c>
      <c r="R1176" s="214" t="s">
        <v>2712</v>
      </c>
      <c r="S1176" s="214" t="s">
        <v>2728</v>
      </c>
      <c r="T1176" s="214" t="s">
        <v>2712</v>
      </c>
      <c r="U1176" s="214" t="s">
        <v>2723</v>
      </c>
      <c r="V1176" s="215">
        <v>0.75</v>
      </c>
      <c r="W1176" s="216" t="s">
        <v>3420</v>
      </c>
      <c r="X1176" s="149">
        <v>1422</v>
      </c>
    </row>
    <row r="1177" spans="1:24" ht="15.6" x14ac:dyDescent="0.3">
      <c r="A1177" s="206" t="s">
        <v>3427</v>
      </c>
      <c r="B1177" s="199" t="s">
        <v>3414</v>
      </c>
      <c r="C1177" s="206" t="s">
        <v>2564</v>
      </c>
      <c r="D1177" s="199" t="s">
        <v>2619</v>
      </c>
      <c r="E1177" s="207" t="s">
        <v>66</v>
      </c>
      <c r="F1177" s="208"/>
      <c r="G1177" s="149">
        <v>1</v>
      </c>
      <c r="H1177" s="209"/>
      <c r="I1177" s="210"/>
      <c r="J1177" s="211"/>
      <c r="K1177" s="211">
        <v>1</v>
      </c>
      <c r="L1177" s="211"/>
      <c r="M1177" s="211">
        <v>1</v>
      </c>
      <c r="N1177" s="212"/>
      <c r="O1177" s="213">
        <v>2</v>
      </c>
      <c r="P1177" s="212">
        <v>2</v>
      </c>
      <c r="Q1177" s="214" t="s">
        <v>2794</v>
      </c>
      <c r="R1177" s="214" t="s">
        <v>2757</v>
      </c>
      <c r="S1177" s="214"/>
      <c r="T1177" s="214" t="s">
        <v>2712</v>
      </c>
      <c r="U1177" s="214" t="s">
        <v>2712</v>
      </c>
      <c r="V1177" s="215">
        <v>1</v>
      </c>
      <c r="W1177" s="216" t="s">
        <v>3420</v>
      </c>
      <c r="X1177" s="149">
        <v>1422</v>
      </c>
    </row>
    <row r="1178" spans="1:24" ht="14.25" customHeight="1" x14ac:dyDescent="0.25">
      <c r="J1178" s="112"/>
      <c r="T1178" s="113"/>
      <c r="U1178" s="29"/>
      <c r="V1178" s="112"/>
      <c r="W1178" s="29"/>
    </row>
    <row r="1179" spans="1:24" ht="14.25" customHeight="1" x14ac:dyDescent="0.25">
      <c r="J1179" s="112"/>
      <c r="T1179" s="113"/>
      <c r="U1179" s="29"/>
      <c r="V1179" s="112"/>
      <c r="W1179" s="29"/>
    </row>
    <row r="1180" spans="1:24" ht="14.25" customHeight="1" x14ac:dyDescent="0.25">
      <c r="J1180" s="112"/>
      <c r="T1180" s="113"/>
      <c r="U1180" s="29"/>
      <c r="V1180" s="112"/>
      <c r="W1180" s="29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1048576"/>
  <sheetViews>
    <sheetView zoomScaleNormal="100" workbookViewId="0"/>
  </sheetViews>
  <sheetFormatPr defaultColWidth="9" defaultRowHeight="15" customHeight="1" x14ac:dyDescent="0.3"/>
  <cols>
    <col min="1" max="1" width="5.59765625" style="3" customWidth="1"/>
    <col min="2" max="2" width="6.59765625" style="1" customWidth="1"/>
    <col min="3" max="3" width="23.19921875" style="3" customWidth="1"/>
    <col min="4" max="4" width="17.19921875" style="3" customWidth="1"/>
    <col min="5" max="5" width="9.69921875" style="3" customWidth="1"/>
    <col min="6" max="6" width="11.69921875" style="3" customWidth="1"/>
    <col min="7" max="7" width="5.69921875" style="3" customWidth="1"/>
    <col min="8" max="8" width="5.5" style="3" customWidth="1"/>
    <col min="9" max="9" width="6" style="3" customWidth="1"/>
    <col min="10" max="10" width="5.8984375" style="3" customWidth="1"/>
    <col min="11" max="15" width="4.59765625" style="3" customWidth="1"/>
    <col min="16" max="21" width="3.59765625" style="3" customWidth="1"/>
    <col min="22" max="22" width="5.3984375" style="3" customWidth="1"/>
    <col min="23" max="23" width="5.3984375" style="1" customWidth="1"/>
    <col min="24" max="16384" width="9" style="3"/>
  </cols>
  <sheetData>
    <row r="1" spans="1:24" ht="15.6" x14ac:dyDescent="0.3">
      <c r="A1" s="217"/>
      <c r="B1" s="218"/>
      <c r="C1" s="219"/>
      <c r="D1" s="217"/>
      <c r="E1" s="217"/>
      <c r="F1" s="220" t="s">
        <v>3428</v>
      </c>
      <c r="G1" s="221">
        <v>0.3</v>
      </c>
      <c r="H1" s="221" t="s">
        <v>3324</v>
      </c>
      <c r="I1" s="221" t="s">
        <v>3324</v>
      </c>
      <c r="J1" s="221" t="s">
        <v>3324</v>
      </c>
      <c r="K1" s="221">
        <v>0.3</v>
      </c>
      <c r="L1" s="222"/>
      <c r="M1" s="222"/>
      <c r="N1" s="222"/>
      <c r="O1" s="222"/>
      <c r="P1" s="221" t="s">
        <v>3429</v>
      </c>
      <c r="Q1" s="221" t="s">
        <v>3429</v>
      </c>
      <c r="R1" s="221" t="s">
        <v>3429</v>
      </c>
      <c r="S1" s="221" t="s">
        <v>3429</v>
      </c>
      <c r="T1" s="221" t="s">
        <v>2145</v>
      </c>
      <c r="U1" s="221" t="s">
        <v>2150</v>
      </c>
      <c r="V1" s="221" t="s">
        <v>2155</v>
      </c>
      <c r="W1" s="223" t="s">
        <v>2150</v>
      </c>
      <c r="X1" s="19" t="s">
        <v>3430</v>
      </c>
    </row>
    <row r="2" spans="1:24" ht="15.6" x14ac:dyDescent="0.3">
      <c r="A2" s="89"/>
      <c r="B2" s="224"/>
      <c r="C2" s="225" t="s">
        <v>3431</v>
      </c>
      <c r="D2" s="226"/>
      <c r="E2" s="89"/>
      <c r="F2" s="227"/>
      <c r="G2" s="225" t="s">
        <v>3432</v>
      </c>
      <c r="H2" s="225"/>
      <c r="I2" s="225"/>
      <c r="J2" s="228"/>
      <c r="K2" s="228"/>
      <c r="L2" s="225"/>
      <c r="M2" s="225"/>
      <c r="N2" s="225"/>
      <c r="O2" s="225"/>
      <c r="P2" s="229" t="s">
        <v>3433</v>
      </c>
      <c r="Q2" s="230"/>
      <c r="R2" s="231"/>
      <c r="S2" s="225"/>
      <c r="T2" s="89" t="s">
        <v>3434</v>
      </c>
      <c r="U2" s="225"/>
      <c r="V2" s="232" t="s">
        <v>3435</v>
      </c>
      <c r="W2" s="227"/>
    </row>
    <row r="3" spans="1:24" ht="15.6" x14ac:dyDescent="0.3">
      <c r="A3" s="233" t="s">
        <v>3436</v>
      </c>
      <c r="B3" s="234" t="s">
        <v>3437</v>
      </c>
      <c r="C3" s="235" t="s">
        <v>3438</v>
      </c>
      <c r="D3" s="219" t="s">
        <v>2576</v>
      </c>
      <c r="E3" s="233" t="s">
        <v>3439</v>
      </c>
      <c r="F3" s="236" t="s">
        <v>697</v>
      </c>
      <c r="G3" s="233" t="s">
        <v>3440</v>
      </c>
      <c r="H3" s="233" t="s">
        <v>3441</v>
      </c>
      <c r="I3" s="233" t="s">
        <v>3442</v>
      </c>
      <c r="J3" s="233" t="s">
        <v>3443</v>
      </c>
      <c r="K3" s="233" t="s">
        <v>2584</v>
      </c>
      <c r="L3" s="233" t="s">
        <v>3444</v>
      </c>
      <c r="M3" s="233" t="s">
        <v>3445</v>
      </c>
      <c r="N3" s="233" t="s">
        <v>3446</v>
      </c>
      <c r="O3" s="233" t="s">
        <v>3447</v>
      </c>
      <c r="P3" s="237" t="s">
        <v>3448</v>
      </c>
      <c r="Q3" s="233" t="s">
        <v>3449</v>
      </c>
      <c r="R3" s="236" t="s">
        <v>3450</v>
      </c>
      <c r="S3" s="233" t="s">
        <v>2138</v>
      </c>
      <c r="T3" s="233" t="s">
        <v>2139</v>
      </c>
      <c r="U3" s="233" t="s">
        <v>2140</v>
      </c>
      <c r="V3" s="237" t="s">
        <v>3451</v>
      </c>
      <c r="W3" s="236" t="s">
        <v>3452</v>
      </c>
    </row>
    <row r="4" spans="1:24" ht="15.6" x14ac:dyDescent="0.3">
      <c r="A4" s="238">
        <v>1</v>
      </c>
      <c r="B4" s="39">
        <f>PRODUCT(G4/3+H4+I4+J4+(K4-I4-H4)/3+P4*25+Q4*25+R4*25+S4*25+T4*20+U4*15+V4*10+W4*15)</f>
        <v>497.33333333333331</v>
      </c>
      <c r="C4" s="3" t="s">
        <v>828</v>
      </c>
      <c r="D4" s="3" t="s">
        <v>2613</v>
      </c>
      <c r="E4" s="1">
        <v>1988</v>
      </c>
      <c r="F4" s="38">
        <v>26827</v>
      </c>
      <c r="G4" s="239">
        <v>58</v>
      </c>
      <c r="H4" s="1">
        <v>13</v>
      </c>
      <c r="I4" s="1">
        <v>63</v>
      </c>
      <c r="J4" s="240">
        <v>165</v>
      </c>
      <c r="K4" s="1">
        <v>412</v>
      </c>
      <c r="L4" s="1">
        <v>122</v>
      </c>
      <c r="M4" s="1">
        <v>129</v>
      </c>
      <c r="N4" s="1">
        <v>85</v>
      </c>
      <c r="O4" s="1">
        <v>76</v>
      </c>
      <c r="P4" s="239">
        <v>1</v>
      </c>
      <c r="Q4" s="1">
        <v>1</v>
      </c>
      <c r="R4" s="241">
        <v>2</v>
      </c>
      <c r="S4" s="1">
        <v>1</v>
      </c>
      <c r="T4" s="1"/>
      <c r="U4" s="1"/>
      <c r="V4" s="239"/>
      <c r="W4" s="241"/>
    </row>
    <row r="5" spans="1:24" ht="15.6" x14ac:dyDescent="0.3">
      <c r="A5" s="238">
        <v>2</v>
      </c>
      <c r="B5" s="39">
        <f>PRODUCT(G5/3+H5+I5+J5+(K5-I5-H5)/3+P5*25+Q5*25+R5*25+S5*25+T5*20+U5*15+V5*10+W5*15)</f>
        <v>428</v>
      </c>
      <c r="C5" s="3" t="s">
        <v>754</v>
      </c>
      <c r="D5" s="3" t="s">
        <v>3453</v>
      </c>
      <c r="E5" s="1">
        <v>1983</v>
      </c>
      <c r="F5" s="38">
        <v>25331</v>
      </c>
      <c r="G5" s="239">
        <v>54</v>
      </c>
      <c r="H5" s="1">
        <v>9</v>
      </c>
      <c r="I5" s="1">
        <v>83</v>
      </c>
      <c r="J5" s="1">
        <v>58</v>
      </c>
      <c r="K5" s="1">
        <v>317</v>
      </c>
      <c r="L5" s="1">
        <v>49</v>
      </c>
      <c r="M5" s="1">
        <v>81</v>
      </c>
      <c r="N5" s="1">
        <v>95</v>
      </c>
      <c r="O5" s="1">
        <v>92</v>
      </c>
      <c r="P5" s="239">
        <v>1</v>
      </c>
      <c r="Q5" s="1">
        <v>2</v>
      </c>
      <c r="R5" s="241">
        <v>2</v>
      </c>
      <c r="S5" s="1">
        <v>1</v>
      </c>
      <c r="T5" s="1">
        <v>1</v>
      </c>
      <c r="U5" s="1"/>
      <c r="V5" s="239"/>
      <c r="W5" s="241">
        <v>1</v>
      </c>
    </row>
    <row r="6" spans="1:24" ht="15.6" x14ac:dyDescent="0.3">
      <c r="A6" s="238">
        <v>3</v>
      </c>
      <c r="B6" s="39">
        <f>PRODUCT(G6/3+H6+I6+J6+(K6-I6-H6)/3+P6*25+Q6*25+R6*25+S6*25+T6*20+U6*15+V6*10+W6*15)</f>
        <v>381.66666666666663</v>
      </c>
      <c r="C6" s="3" t="s">
        <v>851</v>
      </c>
      <c r="D6" s="3" t="s">
        <v>3454</v>
      </c>
      <c r="E6" s="1">
        <v>1990</v>
      </c>
      <c r="F6" s="38">
        <v>27891</v>
      </c>
      <c r="G6" s="239">
        <v>88</v>
      </c>
      <c r="H6" s="1">
        <v>17</v>
      </c>
      <c r="I6" s="1">
        <v>97</v>
      </c>
      <c r="J6" s="1">
        <v>81</v>
      </c>
      <c r="K6" s="1">
        <v>361</v>
      </c>
      <c r="L6" s="1">
        <v>81</v>
      </c>
      <c r="M6" s="1">
        <v>67</v>
      </c>
      <c r="N6" s="1">
        <v>99</v>
      </c>
      <c r="O6" s="1">
        <v>114</v>
      </c>
      <c r="P6" s="239">
        <v>1</v>
      </c>
      <c r="Q6" s="1"/>
      <c r="R6" s="241">
        <v>2</v>
      </c>
      <c r="S6" s="1"/>
      <c r="T6" s="1"/>
      <c r="U6" s="1"/>
      <c r="V6" s="239"/>
      <c r="W6" s="241"/>
    </row>
    <row r="7" spans="1:24" ht="15.6" x14ac:dyDescent="0.3">
      <c r="A7" s="238">
        <v>4</v>
      </c>
      <c r="B7" s="39">
        <f>PRODUCT(G7/3+H7*1.6666+I7*1.6666+J7*1.6666+P7*25+Q7*25+R7*25+S7*25+T7*20+U7*15+V7*10+W7*15)</f>
        <v>352.32506666666666</v>
      </c>
      <c r="C7" s="3" t="s">
        <v>3455</v>
      </c>
      <c r="D7" s="3" t="s">
        <v>3456</v>
      </c>
      <c r="E7" s="1">
        <v>1959</v>
      </c>
      <c r="F7" s="38">
        <v>16653</v>
      </c>
      <c r="G7" s="239">
        <v>32</v>
      </c>
      <c r="H7" s="1">
        <v>6</v>
      </c>
      <c r="I7" s="1">
        <v>56</v>
      </c>
      <c r="J7" s="1">
        <v>62</v>
      </c>
      <c r="K7" s="1"/>
      <c r="L7" s="1"/>
      <c r="M7" s="1"/>
      <c r="N7" s="1"/>
      <c r="O7" s="1"/>
      <c r="P7" s="239">
        <v>2</v>
      </c>
      <c r="Q7" s="1"/>
      <c r="R7" s="241"/>
      <c r="S7" s="1">
        <v>1</v>
      </c>
      <c r="T7" s="1">
        <v>3</v>
      </c>
      <c r="U7" s="1"/>
      <c r="V7" s="239"/>
      <c r="W7" s="241"/>
    </row>
    <row r="8" spans="1:24" ht="15.6" x14ac:dyDescent="0.3">
      <c r="A8" s="238">
        <v>5</v>
      </c>
      <c r="B8" s="39">
        <f>PRODUCT(G8/3+H8+I8+J8+(K8-I8-H8)/3+P8*25+Q8*25+R8*25+S8*25+T8*20+U8*15+V8*10+W8*15)</f>
        <v>324.66666666666669</v>
      </c>
      <c r="C8" s="3" t="s">
        <v>2892</v>
      </c>
      <c r="D8" s="3" t="s">
        <v>3457</v>
      </c>
      <c r="E8" s="1">
        <v>1986</v>
      </c>
      <c r="F8" s="38">
        <v>26371</v>
      </c>
      <c r="G8" s="239">
        <v>54</v>
      </c>
      <c r="H8" s="1">
        <v>13</v>
      </c>
      <c r="I8" s="1">
        <v>51</v>
      </c>
      <c r="J8" s="1">
        <v>65</v>
      </c>
      <c r="K8" s="1">
        <v>297</v>
      </c>
      <c r="L8" s="1">
        <v>49</v>
      </c>
      <c r="M8" s="1">
        <v>83</v>
      </c>
      <c r="N8" s="1">
        <v>101</v>
      </c>
      <c r="O8" s="1">
        <v>64</v>
      </c>
      <c r="P8" s="239">
        <v>1</v>
      </c>
      <c r="Q8" s="1">
        <v>1</v>
      </c>
      <c r="R8" s="241">
        <v>2</v>
      </c>
      <c r="S8" s="1"/>
      <c r="T8" s="1"/>
      <c r="U8" s="1"/>
      <c r="V8" s="239"/>
      <c r="W8" s="241"/>
    </row>
    <row r="9" spans="1:24" ht="15.6" x14ac:dyDescent="0.3">
      <c r="A9" s="238">
        <v>6</v>
      </c>
      <c r="B9" s="39">
        <f>PRODUCT(G9/3+H9+I9+J9+(K9-I9-H9)/3+P9*25+Q9*25+R9*25+S9*25+T9*20+U9*15+V9*10+W9*15)</f>
        <v>271.66666666666663</v>
      </c>
      <c r="C9" s="3" t="s">
        <v>790</v>
      </c>
      <c r="D9" s="3" t="s">
        <v>44</v>
      </c>
      <c r="E9" s="1">
        <v>1982</v>
      </c>
      <c r="F9" s="38">
        <v>24845</v>
      </c>
      <c r="G9" s="239">
        <v>55</v>
      </c>
      <c r="H9" s="1">
        <v>4</v>
      </c>
      <c r="I9" s="1">
        <v>53</v>
      </c>
      <c r="J9" s="1">
        <v>31</v>
      </c>
      <c r="K9" s="1">
        <v>193</v>
      </c>
      <c r="L9" s="1">
        <v>35</v>
      </c>
      <c r="M9" s="1">
        <v>44</v>
      </c>
      <c r="N9" s="1">
        <v>57</v>
      </c>
      <c r="O9" s="1">
        <v>57</v>
      </c>
      <c r="P9" s="239">
        <v>1</v>
      </c>
      <c r="Q9" s="1"/>
      <c r="R9" s="241">
        <v>1</v>
      </c>
      <c r="S9" s="1"/>
      <c r="T9" s="1">
        <v>2</v>
      </c>
      <c r="U9" s="1"/>
      <c r="V9" s="239"/>
      <c r="W9" s="241">
        <v>2</v>
      </c>
    </row>
    <row r="10" spans="1:24" ht="15.6" x14ac:dyDescent="0.3">
      <c r="A10" s="238">
        <v>7</v>
      </c>
      <c r="B10" s="39">
        <f>PRODUCT(G10/3+H10+I10+J10+(K10-I10-H10)/3+P10*25+Q10*25+R10*25+S10*25+T10*20+U10*15+V10*10+W10*15)</f>
        <v>267.33333333333337</v>
      </c>
      <c r="C10" s="3" t="s">
        <v>771</v>
      </c>
      <c r="D10" s="3" t="s">
        <v>2826</v>
      </c>
      <c r="E10" s="1">
        <v>1986</v>
      </c>
      <c r="F10" s="38">
        <v>26289</v>
      </c>
      <c r="G10" s="239">
        <v>54</v>
      </c>
      <c r="H10" s="1">
        <v>4</v>
      </c>
      <c r="I10" s="1">
        <v>59</v>
      </c>
      <c r="J10" s="1">
        <v>33</v>
      </c>
      <c r="K10" s="1">
        <v>253</v>
      </c>
      <c r="L10" s="1">
        <v>18</v>
      </c>
      <c r="M10" s="1">
        <v>64</v>
      </c>
      <c r="N10" s="1">
        <v>108</v>
      </c>
      <c r="O10" s="1">
        <v>63</v>
      </c>
      <c r="P10" s="239"/>
      <c r="Q10" s="1">
        <v>1</v>
      </c>
      <c r="R10" s="241">
        <v>2</v>
      </c>
      <c r="S10" s="1"/>
      <c r="T10" s="1"/>
      <c r="U10" s="1">
        <v>1</v>
      </c>
      <c r="V10" s="239"/>
      <c r="W10" s="241"/>
    </row>
    <row r="11" spans="1:24" ht="15.6" x14ac:dyDescent="0.3">
      <c r="A11" s="238">
        <v>8</v>
      </c>
      <c r="B11" s="39">
        <f>PRODUCT(G11/3+H11+I11+J11+(K11-I11-H11)/3+P11*25+Q11*25+R11*25+S11*25+T11*20+U11*15+V11*10+W11*15)</f>
        <v>258.66666666666663</v>
      </c>
      <c r="C11" s="3" t="s">
        <v>852</v>
      </c>
      <c r="D11" s="3" t="s">
        <v>2598</v>
      </c>
      <c r="E11" s="1">
        <v>1988</v>
      </c>
      <c r="F11" s="242">
        <v>26882</v>
      </c>
      <c r="G11" s="1">
        <v>58</v>
      </c>
      <c r="H11" s="1">
        <v>15</v>
      </c>
      <c r="I11" s="1">
        <v>74</v>
      </c>
      <c r="J11" s="1">
        <v>43</v>
      </c>
      <c r="K11" s="1">
        <v>261</v>
      </c>
      <c r="L11" s="1">
        <v>33</v>
      </c>
      <c r="M11" s="1">
        <v>63</v>
      </c>
      <c r="N11" s="1">
        <v>76</v>
      </c>
      <c r="O11" s="1">
        <v>89</v>
      </c>
      <c r="P11" s="239"/>
      <c r="Q11" s="1"/>
      <c r="R11" s="241">
        <v>2</v>
      </c>
      <c r="S11" s="1"/>
      <c r="T11" s="1"/>
      <c r="U11" s="1"/>
      <c r="V11" s="239"/>
      <c r="W11" s="241"/>
    </row>
    <row r="12" spans="1:24" ht="15.6" x14ac:dyDescent="0.3">
      <c r="A12" s="238">
        <v>9</v>
      </c>
      <c r="B12" s="39">
        <f>PRODUCT(G12/3+H12*1.6666+I12*1.6666+J12*1.6666+P12*25+Q12*25+R12*25+S12*25+T12*20+U12*15+V12*10+W12*15)</f>
        <v>256.99546666666669</v>
      </c>
      <c r="C12" s="3" t="s">
        <v>3458</v>
      </c>
      <c r="D12" s="3" t="s">
        <v>3456</v>
      </c>
      <c r="E12" s="1">
        <v>1960</v>
      </c>
      <c r="F12" s="38">
        <v>16971</v>
      </c>
      <c r="G12" s="239">
        <v>26</v>
      </c>
      <c r="H12" s="1">
        <v>2</v>
      </c>
      <c r="I12" s="1">
        <v>27</v>
      </c>
      <c r="J12" s="1">
        <v>39</v>
      </c>
      <c r="K12" s="1"/>
      <c r="L12" s="1"/>
      <c r="M12" s="1"/>
      <c r="N12" s="1"/>
      <c r="O12" s="1"/>
      <c r="P12" s="239">
        <v>2</v>
      </c>
      <c r="Q12" s="1"/>
      <c r="R12" s="241"/>
      <c r="S12" s="1">
        <v>1</v>
      </c>
      <c r="T12" s="1">
        <v>3</v>
      </c>
      <c r="U12" s="1"/>
      <c r="V12" s="239"/>
      <c r="W12" s="241"/>
    </row>
    <row r="13" spans="1:24" ht="15.6" x14ac:dyDescent="0.3">
      <c r="A13" s="238">
        <v>10</v>
      </c>
      <c r="B13" s="39">
        <f t="shared" ref="B13:B19" si="0">PRODUCT(G13/3+H13+I13+J13+(K13-I13-H13)/3+P13*25+Q13*25+R13*25+S13*25+T13*20+U13*15+V13*10+W13*15)</f>
        <v>255</v>
      </c>
      <c r="C13" s="3" t="s">
        <v>925</v>
      </c>
      <c r="D13" s="3" t="s">
        <v>2620</v>
      </c>
      <c r="E13" s="1">
        <v>1993</v>
      </c>
      <c r="F13" s="38">
        <v>28730</v>
      </c>
      <c r="G13" s="239">
        <v>60</v>
      </c>
      <c r="H13" s="1">
        <v>2</v>
      </c>
      <c r="I13" s="1">
        <v>46</v>
      </c>
      <c r="J13" s="1">
        <v>51</v>
      </c>
      <c r="K13" s="1">
        <v>231</v>
      </c>
      <c r="L13" s="1">
        <v>73</v>
      </c>
      <c r="M13" s="1">
        <v>56</v>
      </c>
      <c r="N13" s="1">
        <v>54</v>
      </c>
      <c r="O13" s="1">
        <v>48</v>
      </c>
      <c r="P13" s="239"/>
      <c r="Q13" s="1"/>
      <c r="R13" s="241">
        <v>2</v>
      </c>
      <c r="S13" s="1">
        <v>1</v>
      </c>
      <c r="T13" s="1"/>
      <c r="U13" s="1"/>
      <c r="V13" s="239"/>
      <c r="W13" s="241"/>
    </row>
    <row r="14" spans="1:24" ht="15.6" x14ac:dyDescent="0.3">
      <c r="A14" s="238">
        <v>11</v>
      </c>
      <c r="B14" s="39">
        <f t="shared" si="0"/>
        <v>240</v>
      </c>
      <c r="C14" s="3" t="s">
        <v>725</v>
      </c>
      <c r="D14" s="3" t="s">
        <v>2598</v>
      </c>
      <c r="E14" s="1">
        <v>1981</v>
      </c>
      <c r="F14" s="38">
        <v>23876</v>
      </c>
      <c r="G14" s="239">
        <v>36</v>
      </c>
      <c r="H14" s="1">
        <v>5</v>
      </c>
      <c r="I14" s="1">
        <v>49</v>
      </c>
      <c r="J14" s="1">
        <v>60</v>
      </c>
      <c r="K14" s="1">
        <v>201</v>
      </c>
      <c r="L14" s="1">
        <v>32</v>
      </c>
      <c r="M14" s="1">
        <v>53</v>
      </c>
      <c r="N14" s="1">
        <v>62</v>
      </c>
      <c r="O14" s="1">
        <v>54</v>
      </c>
      <c r="P14" s="239"/>
      <c r="Q14" s="1"/>
      <c r="R14" s="241">
        <v>2</v>
      </c>
      <c r="S14" s="1"/>
      <c r="T14" s="1"/>
      <c r="U14" s="1">
        <v>1</v>
      </c>
      <c r="V14" s="239"/>
      <c r="W14" s="241"/>
    </row>
    <row r="15" spans="1:24" ht="15.6" x14ac:dyDescent="0.3">
      <c r="A15" s="238">
        <v>12</v>
      </c>
      <c r="B15" s="39">
        <f t="shared" si="0"/>
        <v>236.33333333333331</v>
      </c>
      <c r="C15" s="3" t="s">
        <v>730</v>
      </c>
      <c r="D15" s="3" t="s">
        <v>2598</v>
      </c>
      <c r="E15" s="1">
        <v>1980</v>
      </c>
      <c r="F15" s="38">
        <v>23997</v>
      </c>
      <c r="G15" s="239">
        <v>35</v>
      </c>
      <c r="H15" s="1">
        <v>0</v>
      </c>
      <c r="I15" s="1">
        <v>13</v>
      </c>
      <c r="J15" s="1">
        <v>82</v>
      </c>
      <c r="K15" s="1">
        <v>207</v>
      </c>
      <c r="L15" s="1">
        <v>75</v>
      </c>
      <c r="M15" s="1">
        <v>60</v>
      </c>
      <c r="N15" s="1">
        <v>59</v>
      </c>
      <c r="O15" s="1">
        <v>13</v>
      </c>
      <c r="P15" s="239"/>
      <c r="Q15" s="1"/>
      <c r="R15" s="241">
        <v>2</v>
      </c>
      <c r="S15" s="1"/>
      <c r="T15" s="1"/>
      <c r="U15" s="1">
        <v>1</v>
      </c>
      <c r="V15" s="239"/>
      <c r="W15" s="241"/>
    </row>
    <row r="16" spans="1:24" ht="15.6" x14ac:dyDescent="0.3">
      <c r="A16" s="238">
        <v>13</v>
      </c>
      <c r="B16" s="39">
        <f t="shared" si="0"/>
        <v>230.66666666666666</v>
      </c>
      <c r="C16" s="3" t="s">
        <v>729</v>
      </c>
      <c r="D16" s="3" t="s">
        <v>2598</v>
      </c>
      <c r="E16" s="1">
        <v>1980</v>
      </c>
      <c r="F16" s="38">
        <v>24113</v>
      </c>
      <c r="G16" s="239">
        <v>38</v>
      </c>
      <c r="H16" s="1">
        <v>6</v>
      </c>
      <c r="I16" s="1">
        <v>47</v>
      </c>
      <c r="J16" s="1">
        <v>30</v>
      </c>
      <c r="K16" s="1">
        <v>173</v>
      </c>
      <c r="L16" s="1">
        <v>31</v>
      </c>
      <c r="M16" s="1">
        <v>42</v>
      </c>
      <c r="N16" s="1">
        <v>47</v>
      </c>
      <c r="O16" s="1">
        <v>53</v>
      </c>
      <c r="P16" s="239"/>
      <c r="Q16" s="1"/>
      <c r="R16" s="241">
        <v>2</v>
      </c>
      <c r="S16" s="1">
        <v>1</v>
      </c>
      <c r="T16" s="1">
        <v>1</v>
      </c>
      <c r="U16" s="1"/>
      <c r="V16" s="239"/>
      <c r="W16" s="241"/>
    </row>
    <row r="17" spans="1:23" ht="15.6" x14ac:dyDescent="0.3">
      <c r="A17" s="238">
        <v>14</v>
      </c>
      <c r="B17" s="39">
        <f t="shared" si="0"/>
        <v>225.33333333333334</v>
      </c>
      <c r="C17" s="3" t="s">
        <v>849</v>
      </c>
      <c r="D17" s="3" t="s">
        <v>2598</v>
      </c>
      <c r="E17" s="1">
        <v>1988</v>
      </c>
      <c r="F17" s="38">
        <v>27209</v>
      </c>
      <c r="G17" s="239">
        <v>53</v>
      </c>
      <c r="H17" s="1">
        <v>7</v>
      </c>
      <c r="I17" s="1">
        <v>55</v>
      </c>
      <c r="J17" s="1">
        <v>46</v>
      </c>
      <c r="K17" s="1">
        <v>211</v>
      </c>
      <c r="L17" s="1">
        <v>42</v>
      </c>
      <c r="M17" s="1">
        <v>46</v>
      </c>
      <c r="N17" s="1">
        <v>61</v>
      </c>
      <c r="O17" s="1">
        <v>62</v>
      </c>
      <c r="P17" s="239"/>
      <c r="Q17" s="1"/>
      <c r="R17" s="241">
        <v>2</v>
      </c>
      <c r="S17" s="1"/>
      <c r="T17" s="1"/>
      <c r="U17" s="1"/>
      <c r="V17" s="239"/>
      <c r="W17" s="241"/>
    </row>
    <row r="18" spans="1:23" ht="15.6" x14ac:dyDescent="0.3">
      <c r="A18" s="238">
        <v>15</v>
      </c>
      <c r="B18" s="39">
        <f t="shared" si="0"/>
        <v>204</v>
      </c>
      <c r="C18" s="3" t="s">
        <v>1211</v>
      </c>
      <c r="D18" s="3" t="s">
        <v>2613</v>
      </c>
      <c r="E18" s="1">
        <v>2002</v>
      </c>
      <c r="F18" s="38">
        <v>31823</v>
      </c>
      <c r="G18" s="239">
        <v>40</v>
      </c>
      <c r="H18" s="1">
        <v>1</v>
      </c>
      <c r="I18" s="1">
        <v>47</v>
      </c>
      <c r="J18" s="1">
        <v>13</v>
      </c>
      <c r="K18" s="1">
        <v>122</v>
      </c>
      <c r="L18" s="1">
        <v>5</v>
      </c>
      <c r="M18" s="1">
        <v>19</v>
      </c>
      <c r="N18" s="1">
        <v>50</v>
      </c>
      <c r="O18" s="1">
        <v>48</v>
      </c>
      <c r="P18" s="239"/>
      <c r="Q18" s="1"/>
      <c r="R18" s="241">
        <v>3</v>
      </c>
      <c r="S18" s="1"/>
      <c r="T18" s="1">
        <v>1</v>
      </c>
      <c r="U18" s="1"/>
      <c r="V18" s="239">
        <v>1</v>
      </c>
      <c r="W18" s="241"/>
    </row>
    <row r="19" spans="1:23" ht="15.6" x14ac:dyDescent="0.3">
      <c r="A19" s="238">
        <v>16</v>
      </c>
      <c r="B19" s="39">
        <f t="shared" si="0"/>
        <v>202.33333333333331</v>
      </c>
      <c r="C19" s="3" t="s">
        <v>2803</v>
      </c>
      <c r="D19" s="3" t="s">
        <v>44</v>
      </c>
      <c r="E19" s="1">
        <v>1981</v>
      </c>
      <c r="F19" s="38">
        <v>24700</v>
      </c>
      <c r="G19" s="239">
        <v>47</v>
      </c>
      <c r="H19" s="1">
        <v>0</v>
      </c>
      <c r="I19" s="1">
        <v>28</v>
      </c>
      <c r="J19" s="1">
        <v>32</v>
      </c>
      <c r="K19" s="1">
        <v>138</v>
      </c>
      <c r="L19" s="1">
        <v>31</v>
      </c>
      <c r="M19" s="1">
        <v>36</v>
      </c>
      <c r="N19" s="1">
        <v>43</v>
      </c>
      <c r="O19" s="1">
        <v>28</v>
      </c>
      <c r="P19" s="239"/>
      <c r="Q19" s="1"/>
      <c r="R19" s="241">
        <v>1</v>
      </c>
      <c r="S19" s="1"/>
      <c r="T19" s="1">
        <v>1</v>
      </c>
      <c r="U19" s="1"/>
      <c r="V19" s="239"/>
      <c r="W19" s="241">
        <v>3</v>
      </c>
    </row>
    <row r="20" spans="1:23" ht="15.6" x14ac:dyDescent="0.3">
      <c r="A20" s="238">
        <v>17</v>
      </c>
      <c r="B20" s="39">
        <f>PRODUCT(G20/3+H20+I20+J20+(K20-I20-H20)/3+P20*25+Q20*25+R20*25+S20*25+T20*20+U20*15+V20*10+W20*15)+26</f>
        <v>202</v>
      </c>
      <c r="C20" s="3" t="s">
        <v>3459</v>
      </c>
      <c r="D20" s="3" t="s">
        <v>2606</v>
      </c>
      <c r="E20" s="1">
        <v>1977</v>
      </c>
      <c r="F20" s="38">
        <v>23397</v>
      </c>
      <c r="G20" s="239">
        <v>44</v>
      </c>
      <c r="H20" s="1">
        <v>5</v>
      </c>
      <c r="I20" s="1">
        <v>44</v>
      </c>
      <c r="J20" s="1">
        <v>29</v>
      </c>
      <c r="K20" s="1">
        <v>74</v>
      </c>
      <c r="L20" s="1">
        <v>16</v>
      </c>
      <c r="M20" s="1">
        <v>15</v>
      </c>
      <c r="N20" s="1">
        <v>19</v>
      </c>
      <c r="O20" s="1">
        <v>24</v>
      </c>
      <c r="P20" s="239"/>
      <c r="Q20" s="1"/>
      <c r="R20" s="241">
        <v>1</v>
      </c>
      <c r="S20" s="1">
        <v>2</v>
      </c>
      <c r="T20" s="1"/>
      <c r="U20" s="1"/>
      <c r="V20" s="239"/>
      <c r="W20" s="241"/>
    </row>
    <row r="21" spans="1:23" ht="15.6" x14ac:dyDescent="0.3">
      <c r="A21" s="238">
        <v>18</v>
      </c>
      <c r="B21" s="39">
        <f>PRODUCT(G21/3+H21*1.6666+I21*1.6666+J21*1.6666+P21*25+Q21*25+R21*25+S21*25+T21*20+U21*15+V21*10+W21*15)</f>
        <v>200.33100000000002</v>
      </c>
      <c r="C21" s="3" t="s">
        <v>2656</v>
      </c>
      <c r="D21" s="3" t="s">
        <v>2657</v>
      </c>
      <c r="E21" s="1">
        <v>1976</v>
      </c>
      <c r="F21" s="38">
        <v>22727</v>
      </c>
      <c r="G21" s="239">
        <v>21</v>
      </c>
      <c r="H21" s="1">
        <v>0</v>
      </c>
      <c r="I21" s="1">
        <v>20</v>
      </c>
      <c r="J21" s="1">
        <v>15</v>
      </c>
      <c r="K21" s="1"/>
      <c r="L21" s="1"/>
      <c r="M21" s="1"/>
      <c r="N21" s="1"/>
      <c r="O21" s="1"/>
      <c r="P21" s="239"/>
      <c r="Q21" s="1"/>
      <c r="R21" s="241">
        <v>2</v>
      </c>
      <c r="S21" s="1">
        <v>1</v>
      </c>
      <c r="T21" s="1">
        <v>3</v>
      </c>
      <c r="U21" s="1"/>
      <c r="V21" s="239"/>
      <c r="W21" s="241"/>
    </row>
    <row r="22" spans="1:23" ht="15.6" x14ac:dyDescent="0.3">
      <c r="A22" s="238">
        <v>19</v>
      </c>
      <c r="B22" s="39">
        <f>PRODUCT(G22/3+H22+I22+J22+(K22-I22-H22)/3+P22*25+Q22*25+R22*25+S22*25+T22*20+U22*15+V22*10+W22*15)</f>
        <v>198.33333333333331</v>
      </c>
      <c r="C22" s="3" t="s">
        <v>755</v>
      </c>
      <c r="D22" s="3" t="s">
        <v>3453</v>
      </c>
      <c r="E22" s="1">
        <v>1983</v>
      </c>
      <c r="F22" s="38">
        <v>24938</v>
      </c>
      <c r="G22" s="239">
        <v>18</v>
      </c>
      <c r="H22" s="1">
        <v>2</v>
      </c>
      <c r="I22" s="1">
        <v>22</v>
      </c>
      <c r="J22" s="1">
        <v>20</v>
      </c>
      <c r="K22" s="1">
        <v>79</v>
      </c>
      <c r="L22" s="1">
        <v>14</v>
      </c>
      <c r="M22" s="1">
        <v>20</v>
      </c>
      <c r="N22" s="1">
        <v>21</v>
      </c>
      <c r="O22" s="1">
        <v>24</v>
      </c>
      <c r="P22" s="239"/>
      <c r="Q22" s="1">
        <v>1</v>
      </c>
      <c r="R22" s="241">
        <v>2</v>
      </c>
      <c r="S22" s="1">
        <v>1</v>
      </c>
      <c r="T22" s="1"/>
      <c r="U22" s="1">
        <v>1</v>
      </c>
      <c r="V22" s="239"/>
      <c r="W22" s="241">
        <v>1</v>
      </c>
    </row>
    <row r="23" spans="1:23" ht="15.6" x14ac:dyDescent="0.3">
      <c r="A23" s="238">
        <v>20</v>
      </c>
      <c r="B23" s="39">
        <f>PRODUCT(G23/3+H23*1.6666+I23*1.6666+J23*1.6666+P23*25+Q23*25+R23*25+S23*25+T23*20+U23*15+V23*10+W23*15)</f>
        <v>197.3288</v>
      </c>
      <c r="C23" s="3" t="s">
        <v>3460</v>
      </c>
      <c r="D23" s="3" t="s">
        <v>3461</v>
      </c>
      <c r="E23" s="1">
        <v>1965</v>
      </c>
      <c r="F23" s="38">
        <v>18794</v>
      </c>
      <c r="G23" s="239">
        <v>27</v>
      </c>
      <c r="H23" s="1">
        <v>1</v>
      </c>
      <c r="I23" s="1">
        <v>33</v>
      </c>
      <c r="J23" s="1">
        <v>34</v>
      </c>
      <c r="K23" s="1"/>
      <c r="L23" s="1"/>
      <c r="M23" s="1"/>
      <c r="N23" s="1"/>
      <c r="O23" s="1"/>
      <c r="P23" s="239"/>
      <c r="Q23" s="1"/>
      <c r="R23" s="241"/>
      <c r="S23" s="1"/>
      <c r="T23" s="1">
        <v>3</v>
      </c>
      <c r="U23" s="1">
        <v>1</v>
      </c>
      <c r="V23" s="239"/>
      <c r="W23" s="241"/>
    </row>
    <row r="24" spans="1:23" ht="15.6" x14ac:dyDescent="0.3">
      <c r="A24" s="238">
        <v>21</v>
      </c>
      <c r="B24" s="39">
        <f>PRODUCT(G24/3+H24+I24+J24+(K24-I24-H24)/3+P24*25+Q24*25+R24*25+S24*25+T24*20+U24*15+V24*10+W24*15)</f>
        <v>196.33333333333331</v>
      </c>
      <c r="C24" s="3" t="s">
        <v>788</v>
      </c>
      <c r="D24" s="3" t="s">
        <v>44</v>
      </c>
      <c r="E24" s="1">
        <v>1984</v>
      </c>
      <c r="F24" s="38">
        <v>25426</v>
      </c>
      <c r="G24" s="239">
        <v>35</v>
      </c>
      <c r="H24" s="1">
        <v>0</v>
      </c>
      <c r="I24" s="1">
        <v>21</v>
      </c>
      <c r="J24" s="1">
        <v>31</v>
      </c>
      <c r="K24" s="1">
        <v>104</v>
      </c>
      <c r="L24" s="1">
        <v>29</v>
      </c>
      <c r="M24" s="1">
        <v>30</v>
      </c>
      <c r="N24" s="1">
        <v>24</v>
      </c>
      <c r="O24" s="1">
        <v>21</v>
      </c>
      <c r="P24" s="239"/>
      <c r="Q24" s="1"/>
      <c r="R24" s="241">
        <v>2</v>
      </c>
      <c r="S24" s="1"/>
      <c r="T24" s="1">
        <v>2</v>
      </c>
      <c r="U24" s="1"/>
      <c r="V24" s="239"/>
      <c r="W24" s="241">
        <v>1</v>
      </c>
    </row>
    <row r="25" spans="1:23" ht="15.6" x14ac:dyDescent="0.3">
      <c r="A25" s="238">
        <v>22</v>
      </c>
      <c r="B25" s="39">
        <f>PRODUCT(G25/3+H25+I25+J25+(K25-I25-H25)/3+P25*25+Q25*25+R25*25+S25*25+T25*20+U25*15+V25*10+W25*15)</f>
        <v>203.33333333333331</v>
      </c>
      <c r="C25" s="2" t="s">
        <v>2052</v>
      </c>
      <c r="D25" s="243" t="s">
        <v>2657</v>
      </c>
      <c r="E25" s="1">
        <v>2022</v>
      </c>
      <c r="F25" s="38">
        <v>39633</v>
      </c>
      <c r="G25" s="239">
        <v>47</v>
      </c>
      <c r="H25" s="1">
        <v>2</v>
      </c>
      <c r="I25" s="1">
        <v>51</v>
      </c>
      <c r="J25" s="1">
        <v>21</v>
      </c>
      <c r="K25" s="1">
        <v>154</v>
      </c>
      <c r="L25" s="1">
        <v>8</v>
      </c>
      <c r="M25" s="1">
        <v>21</v>
      </c>
      <c r="N25" s="1">
        <v>72</v>
      </c>
      <c r="O25" s="1">
        <v>53</v>
      </c>
      <c r="P25" s="239"/>
      <c r="Q25" s="1"/>
      <c r="R25" s="241">
        <v>2</v>
      </c>
      <c r="S25" s="1"/>
      <c r="T25" s="1"/>
      <c r="U25" s="1">
        <v>2</v>
      </c>
      <c r="V25" s="239"/>
      <c r="W25" s="241"/>
    </row>
    <row r="26" spans="1:23" ht="15.6" x14ac:dyDescent="0.3">
      <c r="A26" s="238">
        <v>23</v>
      </c>
      <c r="B26" s="39">
        <f>PRODUCT(G26/3+H26+I26+J26+(K26-I26-H26)/3+P26*25+Q26*25+R26*25+S26*25+T26*20+U26*15+V26*10+W26*15)</f>
        <v>189.66666666666669</v>
      </c>
      <c r="C26" s="3" t="s">
        <v>854</v>
      </c>
      <c r="D26" s="3" t="s">
        <v>2598</v>
      </c>
      <c r="E26" s="1">
        <v>1988</v>
      </c>
      <c r="F26" s="38">
        <v>26801</v>
      </c>
      <c r="G26" s="239">
        <v>46</v>
      </c>
      <c r="H26" s="1">
        <v>7</v>
      </c>
      <c r="I26" s="1">
        <v>41</v>
      </c>
      <c r="J26" s="1">
        <v>52</v>
      </c>
      <c r="K26" s="1">
        <v>196</v>
      </c>
      <c r="L26" s="1">
        <v>53</v>
      </c>
      <c r="M26" s="1">
        <v>47</v>
      </c>
      <c r="N26" s="1">
        <v>48</v>
      </c>
      <c r="O26" s="1">
        <v>48</v>
      </c>
      <c r="P26" s="239"/>
      <c r="Q26" s="1"/>
      <c r="R26" s="241">
        <v>1</v>
      </c>
      <c r="S26" s="1"/>
      <c r="T26" s="1"/>
      <c r="U26" s="1"/>
      <c r="V26" s="239"/>
      <c r="W26" s="241"/>
    </row>
    <row r="27" spans="1:23" ht="15.6" x14ac:dyDescent="0.3">
      <c r="A27" s="238">
        <v>24</v>
      </c>
      <c r="B27" s="39">
        <f>PRODUCT(G27/3+H27+I27+J27+(K27-I27-H27)/3+P27*25+Q27*25+R27*25+S27*25+T27*20+U27*15+V27*10+W27*15)</f>
        <v>187.66666666666666</v>
      </c>
      <c r="C27" s="3" t="s">
        <v>1297</v>
      </c>
      <c r="D27" s="3" t="s">
        <v>347</v>
      </c>
      <c r="E27" s="1">
        <v>2006</v>
      </c>
      <c r="F27" s="38">
        <v>33277</v>
      </c>
      <c r="G27" s="239">
        <v>38</v>
      </c>
      <c r="H27" s="1">
        <v>6</v>
      </c>
      <c r="I27" s="1">
        <v>23</v>
      </c>
      <c r="J27" s="1">
        <v>38</v>
      </c>
      <c r="K27" s="1">
        <v>143</v>
      </c>
      <c r="L27" s="1">
        <v>31</v>
      </c>
      <c r="M27" s="1">
        <v>62</v>
      </c>
      <c r="N27" s="1">
        <v>21</v>
      </c>
      <c r="O27" s="1">
        <v>29</v>
      </c>
      <c r="P27" s="239">
        <v>1</v>
      </c>
      <c r="Q27" s="1"/>
      <c r="R27" s="241">
        <v>1</v>
      </c>
      <c r="S27" s="1"/>
      <c r="T27" s="1">
        <v>1</v>
      </c>
      <c r="U27" s="1"/>
      <c r="V27" s="239"/>
      <c r="W27" s="241"/>
    </row>
    <row r="28" spans="1:23" ht="15.6" x14ac:dyDescent="0.3">
      <c r="A28" s="238">
        <v>25</v>
      </c>
      <c r="B28" s="39">
        <f>PRODUCT(G28/3+H28+I28+J28+(K28-I28-H28)/3+P28*25+Q28*25+R28*25+S28*25+T28*20+U28*15+V28*10+W28*15)</f>
        <v>182</v>
      </c>
      <c r="C28" s="3" t="s">
        <v>830</v>
      </c>
      <c r="D28" s="3" t="s">
        <v>2613</v>
      </c>
      <c r="E28" s="1">
        <v>1988</v>
      </c>
      <c r="F28" s="38">
        <v>26485</v>
      </c>
      <c r="G28" s="239">
        <v>33</v>
      </c>
      <c r="H28" s="1">
        <v>1</v>
      </c>
      <c r="I28" s="1">
        <v>26</v>
      </c>
      <c r="J28" s="1">
        <v>37</v>
      </c>
      <c r="K28" s="1">
        <v>123</v>
      </c>
      <c r="L28" s="1">
        <v>41</v>
      </c>
      <c r="M28" s="1">
        <v>25</v>
      </c>
      <c r="N28" s="1">
        <v>30</v>
      </c>
      <c r="O28" s="1">
        <v>27</v>
      </c>
      <c r="P28" s="239"/>
      <c r="Q28" s="1"/>
      <c r="R28" s="241">
        <v>2</v>
      </c>
      <c r="S28" s="1">
        <v>1</v>
      </c>
      <c r="T28" s="1"/>
      <c r="U28" s="1"/>
      <c r="V28" s="239"/>
      <c r="W28" s="241"/>
    </row>
    <row r="29" spans="1:23" ht="15.6" x14ac:dyDescent="0.3">
      <c r="A29" s="238">
        <v>26</v>
      </c>
      <c r="B29" s="39">
        <f>PRODUCT(G29/3+H29*1.6666+I29*1.6666+J29*1.6666+P29*25+Q29*25+R29*25+S29*25+T29*20+U29*15+V29*10+W29*15)</f>
        <v>181.32826666666668</v>
      </c>
      <c r="C29" s="3" t="s">
        <v>3462</v>
      </c>
      <c r="D29" s="3" t="s">
        <v>3463</v>
      </c>
      <c r="E29" s="1">
        <v>1965</v>
      </c>
      <c r="F29" s="38">
        <v>18327</v>
      </c>
      <c r="G29" s="239">
        <v>29</v>
      </c>
      <c r="H29" s="1">
        <v>0</v>
      </c>
      <c r="I29" s="1">
        <v>19</v>
      </c>
      <c r="J29" s="1">
        <v>57</v>
      </c>
      <c r="K29" s="1"/>
      <c r="L29" s="1"/>
      <c r="M29" s="1"/>
      <c r="N29" s="1"/>
      <c r="O29" s="1"/>
      <c r="P29" s="239"/>
      <c r="Q29" s="1"/>
      <c r="R29" s="241"/>
      <c r="S29" s="1">
        <v>1</v>
      </c>
      <c r="T29" s="1">
        <v>1</v>
      </c>
      <c r="U29" s="1"/>
      <c r="V29" s="239"/>
      <c r="W29" s="241"/>
    </row>
    <row r="30" spans="1:23" ht="15.6" x14ac:dyDescent="0.3">
      <c r="A30" s="238">
        <v>27</v>
      </c>
      <c r="B30" s="39">
        <f>PRODUCT(G30/3+H30+I30+J30+(K30-I30-H30)/3+P30*25+Q30*25+R30*25+S30*25+T30*20+U30*15+V30*10+W30*15)</f>
        <v>178.66666666666669</v>
      </c>
      <c r="C30" s="3" t="s">
        <v>3061</v>
      </c>
      <c r="D30" s="3" t="s">
        <v>2939</v>
      </c>
      <c r="E30" s="1">
        <v>1997</v>
      </c>
      <c r="F30" s="38">
        <v>29844</v>
      </c>
      <c r="G30" s="239">
        <v>40</v>
      </c>
      <c r="H30" s="1">
        <v>2</v>
      </c>
      <c r="I30" s="1">
        <v>19</v>
      </c>
      <c r="J30" s="1">
        <v>41</v>
      </c>
      <c r="K30" s="1">
        <v>181</v>
      </c>
      <c r="L30" s="1">
        <v>57</v>
      </c>
      <c r="M30" s="1">
        <v>76</v>
      </c>
      <c r="N30" s="1">
        <v>27</v>
      </c>
      <c r="O30" s="1">
        <v>21</v>
      </c>
      <c r="P30" s="239"/>
      <c r="Q30" s="1"/>
      <c r="R30" s="241">
        <v>2</v>
      </c>
      <c r="S30" s="1"/>
      <c r="T30" s="1"/>
      <c r="U30" s="1"/>
      <c r="V30" s="239"/>
      <c r="W30" s="241"/>
    </row>
    <row r="31" spans="1:23" ht="15.6" x14ac:dyDescent="0.3">
      <c r="A31" s="238">
        <v>28</v>
      </c>
      <c r="B31" s="39">
        <f>PRODUCT(G31/3+H31*1.6666+I31*1.6666+J31*1.6666+P31*25+Q31*25+R31*25+S31*25+T31*20+U31*15+V31*10+W31*15)</f>
        <v>178.66346666666666</v>
      </c>
      <c r="C31" s="3" t="s">
        <v>3464</v>
      </c>
      <c r="D31" s="3" t="s">
        <v>3461</v>
      </c>
      <c r="E31" s="1">
        <v>1970</v>
      </c>
      <c r="F31" s="38">
        <v>20528</v>
      </c>
      <c r="G31" s="239">
        <v>26</v>
      </c>
      <c r="H31" s="1">
        <v>1</v>
      </c>
      <c r="I31" s="1">
        <v>13</v>
      </c>
      <c r="J31" s="1">
        <v>34</v>
      </c>
      <c r="K31" s="1"/>
      <c r="L31" s="1"/>
      <c r="M31" s="1"/>
      <c r="N31" s="1"/>
      <c r="O31" s="1"/>
      <c r="P31" s="239">
        <v>1</v>
      </c>
      <c r="Q31" s="1"/>
      <c r="R31" s="241"/>
      <c r="S31" s="1">
        <v>1</v>
      </c>
      <c r="T31" s="1">
        <v>2</v>
      </c>
      <c r="U31" s="1"/>
      <c r="V31" s="239"/>
      <c r="W31" s="241"/>
    </row>
    <row r="32" spans="1:23" ht="15.6" x14ac:dyDescent="0.3">
      <c r="A32" s="238">
        <v>29</v>
      </c>
      <c r="B32" s="39">
        <f>PRODUCT(G32/3+H32+I32+J32+(K32-I32-H32)/3+P32*25+Q32*25+R32*25+S32*25+T32*20+U32*15+V32*10+W32*15)</f>
        <v>173.66666666666669</v>
      </c>
      <c r="C32" s="2" t="s">
        <v>3376</v>
      </c>
      <c r="D32" s="2" t="s">
        <v>44</v>
      </c>
      <c r="E32" s="1">
        <v>2021</v>
      </c>
      <c r="F32" s="38">
        <v>38365</v>
      </c>
      <c r="G32" s="239">
        <v>45</v>
      </c>
      <c r="H32" s="1">
        <v>1</v>
      </c>
      <c r="I32" s="1">
        <v>2</v>
      </c>
      <c r="J32" s="1">
        <v>40</v>
      </c>
      <c r="K32" s="1">
        <v>200</v>
      </c>
      <c r="L32" s="1">
        <v>176</v>
      </c>
      <c r="M32" s="1">
        <v>12</v>
      </c>
      <c r="N32" s="1">
        <v>9</v>
      </c>
      <c r="O32" s="1">
        <v>3</v>
      </c>
      <c r="P32" s="239"/>
      <c r="Q32" s="1"/>
      <c r="R32" s="241">
        <v>2</v>
      </c>
      <c r="S32" s="1"/>
      <c r="T32" s="1"/>
      <c r="U32" s="1"/>
      <c r="V32" s="239"/>
      <c r="W32" s="241"/>
    </row>
    <row r="33" spans="1:23" ht="15.6" x14ac:dyDescent="0.3">
      <c r="A33" s="238">
        <v>30</v>
      </c>
      <c r="B33" s="39">
        <f>PRODUCT(G33/3+H33+I33+J33+(K33-I33-H33)/3+P33*25+Q33*25+R33*25+S33*25+T33*20+U33*15+V33*10+W33*15)</f>
        <v>172</v>
      </c>
      <c r="C33" s="3" t="s">
        <v>3134</v>
      </c>
      <c r="D33" s="3" t="s">
        <v>2620</v>
      </c>
      <c r="E33" s="1">
        <v>1999</v>
      </c>
      <c r="F33" s="38">
        <v>30974</v>
      </c>
      <c r="G33" s="239">
        <v>61</v>
      </c>
      <c r="H33" s="1">
        <v>1</v>
      </c>
      <c r="I33" s="1">
        <v>13</v>
      </c>
      <c r="J33" s="1">
        <v>23</v>
      </c>
      <c r="K33" s="1">
        <v>133</v>
      </c>
      <c r="L33" s="1">
        <v>66</v>
      </c>
      <c r="M33" s="1">
        <v>35</v>
      </c>
      <c r="N33" s="1">
        <v>18</v>
      </c>
      <c r="O33" s="1">
        <v>14</v>
      </c>
      <c r="P33" s="239">
        <v>1</v>
      </c>
      <c r="Q33" s="1"/>
      <c r="R33" s="241">
        <v>1</v>
      </c>
      <c r="S33" s="1">
        <v>1</v>
      </c>
      <c r="T33" s="1"/>
      <c r="U33" s="1"/>
      <c r="V33" s="239"/>
      <c r="W33" s="241"/>
    </row>
    <row r="34" spans="1:23" ht="15.6" x14ac:dyDescent="0.3">
      <c r="A34" s="238">
        <v>31</v>
      </c>
      <c r="B34" s="39">
        <f>PRODUCT(G34/3+H34+I34+J34+(K34-I34-H34)/3+P34*25+Q34*25+R34*25+S34*25+T34*20+U34*15+V34*10+W34*15)+18</f>
        <v>172</v>
      </c>
      <c r="C34" s="3" t="s">
        <v>724</v>
      </c>
      <c r="D34" s="3" t="s">
        <v>2598</v>
      </c>
      <c r="E34" s="1">
        <v>1980</v>
      </c>
      <c r="F34" s="38">
        <v>23407</v>
      </c>
      <c r="G34" s="239">
        <v>28</v>
      </c>
      <c r="H34" s="1">
        <v>7</v>
      </c>
      <c r="I34" s="1">
        <v>20</v>
      </c>
      <c r="J34" s="1">
        <v>49</v>
      </c>
      <c r="K34" s="1">
        <v>83</v>
      </c>
      <c r="L34" s="1">
        <v>34</v>
      </c>
      <c r="M34" s="1">
        <v>16</v>
      </c>
      <c r="N34" s="1">
        <v>12</v>
      </c>
      <c r="O34" s="1">
        <v>21</v>
      </c>
      <c r="P34" s="239"/>
      <c r="Q34" s="1"/>
      <c r="R34" s="241">
        <v>2</v>
      </c>
      <c r="S34" s="1"/>
      <c r="T34" s="1"/>
      <c r="U34" s="1"/>
      <c r="V34" s="239"/>
      <c r="W34" s="241"/>
    </row>
    <row r="35" spans="1:23" ht="15.6" x14ac:dyDescent="0.3">
      <c r="A35" s="238">
        <v>32</v>
      </c>
      <c r="B35" s="39">
        <f t="shared" ref="B35:B43" si="1">PRODUCT(G35/3+H35+I35+J35+(K35-I35-H35)/3+P35*25+Q35*25+R35*25+S35*25+T35*20+U35*15+V35*10+W35*15)</f>
        <v>171.33333333333334</v>
      </c>
      <c r="C35" s="3" t="s">
        <v>3465</v>
      </c>
      <c r="D35" s="3" t="s">
        <v>2826</v>
      </c>
      <c r="E35" s="1">
        <v>1990</v>
      </c>
      <c r="F35" s="38">
        <v>27887</v>
      </c>
      <c r="G35" s="239">
        <v>48</v>
      </c>
      <c r="H35" s="1">
        <v>4</v>
      </c>
      <c r="I35" s="1">
        <v>7</v>
      </c>
      <c r="J35" s="1">
        <v>37</v>
      </c>
      <c r="K35" s="1">
        <v>183</v>
      </c>
      <c r="L35" s="1">
        <v>73</v>
      </c>
      <c r="M35" s="1">
        <v>64</v>
      </c>
      <c r="N35" s="1">
        <v>35</v>
      </c>
      <c r="O35" s="1">
        <v>11</v>
      </c>
      <c r="P35" s="239"/>
      <c r="Q35" s="1"/>
      <c r="R35" s="241">
        <v>2</v>
      </c>
      <c r="S35" s="1"/>
      <c r="T35" s="1"/>
      <c r="U35" s="1"/>
      <c r="V35" s="239"/>
      <c r="W35" s="241"/>
    </row>
    <row r="36" spans="1:23" ht="15.6" x14ac:dyDescent="0.3">
      <c r="A36" s="238">
        <v>33</v>
      </c>
      <c r="B36" s="39">
        <f t="shared" si="1"/>
        <v>171</v>
      </c>
      <c r="C36" s="3" t="s">
        <v>2823</v>
      </c>
      <c r="D36" s="3" t="s">
        <v>2661</v>
      </c>
      <c r="E36" s="1">
        <v>1981</v>
      </c>
      <c r="F36" s="38">
        <v>24872</v>
      </c>
      <c r="G36" s="239">
        <v>54</v>
      </c>
      <c r="H36" s="1">
        <v>10</v>
      </c>
      <c r="I36" s="1">
        <v>29</v>
      </c>
      <c r="J36" s="1">
        <v>43</v>
      </c>
      <c r="K36" s="1">
        <v>177</v>
      </c>
      <c r="L36" s="1">
        <v>44</v>
      </c>
      <c r="M36" s="1">
        <v>42</v>
      </c>
      <c r="N36" s="1">
        <v>52</v>
      </c>
      <c r="O36" s="1">
        <v>39</v>
      </c>
      <c r="P36" s="239"/>
      <c r="Q36" s="1"/>
      <c r="R36" s="241">
        <v>1</v>
      </c>
      <c r="S36" s="1"/>
      <c r="T36" s="1"/>
      <c r="U36" s="1"/>
      <c r="V36" s="239"/>
      <c r="W36" s="241"/>
    </row>
    <row r="37" spans="1:23" ht="15.6" x14ac:dyDescent="0.3">
      <c r="A37" s="238">
        <v>34</v>
      </c>
      <c r="B37" s="39">
        <f t="shared" si="1"/>
        <v>170</v>
      </c>
      <c r="C37" s="3" t="s">
        <v>891</v>
      </c>
      <c r="D37" s="3" t="s">
        <v>3466</v>
      </c>
      <c r="E37" s="1">
        <v>1993</v>
      </c>
      <c r="F37" s="38">
        <v>29088</v>
      </c>
      <c r="G37" s="239">
        <v>48</v>
      </c>
      <c r="H37" s="1">
        <v>1</v>
      </c>
      <c r="I37" s="1">
        <v>34</v>
      </c>
      <c r="J37" s="1">
        <v>11</v>
      </c>
      <c r="K37" s="1">
        <v>134</v>
      </c>
      <c r="L37" s="1">
        <v>20</v>
      </c>
      <c r="M37" s="1">
        <v>37</v>
      </c>
      <c r="N37" s="1">
        <v>42</v>
      </c>
      <c r="O37" s="1">
        <v>35</v>
      </c>
      <c r="P37" s="239">
        <v>1</v>
      </c>
      <c r="Q37" s="1"/>
      <c r="R37" s="241">
        <v>2</v>
      </c>
      <c r="S37" s="1"/>
      <c r="T37" s="1"/>
      <c r="U37" s="1"/>
      <c r="V37" s="239"/>
      <c r="W37" s="241"/>
    </row>
    <row r="38" spans="1:23" ht="15.6" x14ac:dyDescent="0.3">
      <c r="A38" s="238">
        <v>35</v>
      </c>
      <c r="B38" s="39">
        <f t="shared" si="1"/>
        <v>169.33333333333334</v>
      </c>
      <c r="C38" s="3" t="s">
        <v>731</v>
      </c>
      <c r="D38" s="3" t="s">
        <v>2598</v>
      </c>
      <c r="E38" s="1">
        <v>1983</v>
      </c>
      <c r="F38" s="38" t="s">
        <v>732</v>
      </c>
      <c r="G38" s="239">
        <v>34</v>
      </c>
      <c r="H38" s="1">
        <v>9</v>
      </c>
      <c r="I38" s="1">
        <v>33</v>
      </c>
      <c r="J38" s="1">
        <v>19</v>
      </c>
      <c r="K38" s="1">
        <v>138</v>
      </c>
      <c r="L38" s="1">
        <v>18</v>
      </c>
      <c r="M38" s="1">
        <v>31</v>
      </c>
      <c r="N38" s="1">
        <v>47</v>
      </c>
      <c r="O38" s="1">
        <v>42</v>
      </c>
      <c r="P38" s="239"/>
      <c r="Q38" s="1"/>
      <c r="R38" s="241">
        <v>1</v>
      </c>
      <c r="S38" s="1">
        <v>1</v>
      </c>
      <c r="T38" s="1"/>
      <c r="U38" s="1">
        <v>1</v>
      </c>
      <c r="V38" s="239"/>
      <c r="W38" s="241"/>
    </row>
    <row r="39" spans="1:23" ht="15.6" x14ac:dyDescent="0.3">
      <c r="A39" s="238">
        <v>36</v>
      </c>
      <c r="B39" s="39">
        <f t="shared" si="1"/>
        <v>162.66666666666666</v>
      </c>
      <c r="C39" s="3" t="s">
        <v>1471</v>
      </c>
      <c r="D39" s="3" t="s">
        <v>2620</v>
      </c>
      <c r="E39" s="1">
        <v>2008</v>
      </c>
      <c r="F39" s="38">
        <v>33924</v>
      </c>
      <c r="G39" s="239">
        <v>44</v>
      </c>
      <c r="H39" s="1">
        <v>5</v>
      </c>
      <c r="I39" s="1">
        <v>4</v>
      </c>
      <c r="J39" s="1">
        <v>33</v>
      </c>
      <c r="K39" s="1">
        <v>147</v>
      </c>
      <c r="L39" s="1">
        <v>105</v>
      </c>
      <c r="M39" s="1">
        <v>20</v>
      </c>
      <c r="N39" s="1">
        <v>13</v>
      </c>
      <c r="O39" s="1">
        <v>9</v>
      </c>
      <c r="P39" s="239"/>
      <c r="Q39" s="1"/>
      <c r="R39" s="241">
        <v>1</v>
      </c>
      <c r="S39" s="1"/>
      <c r="T39" s="1">
        <v>1</v>
      </c>
      <c r="U39" s="1">
        <v>1</v>
      </c>
      <c r="V39" s="239"/>
      <c r="W39" s="241"/>
    </row>
    <row r="40" spans="1:23" ht="15.6" x14ac:dyDescent="0.3">
      <c r="A40" s="238">
        <v>37</v>
      </c>
      <c r="B40" s="39">
        <f t="shared" si="1"/>
        <v>161.66666666666669</v>
      </c>
      <c r="C40" s="3" t="s">
        <v>1785</v>
      </c>
      <c r="D40" s="3" t="s">
        <v>647</v>
      </c>
      <c r="E40" s="1">
        <v>2018</v>
      </c>
      <c r="F40" s="38">
        <v>37508</v>
      </c>
      <c r="G40" s="239">
        <v>34</v>
      </c>
      <c r="H40" s="1">
        <v>1</v>
      </c>
      <c r="I40" s="1">
        <v>36</v>
      </c>
      <c r="J40" s="1">
        <v>24</v>
      </c>
      <c r="K40" s="1">
        <v>95</v>
      </c>
      <c r="L40" s="1">
        <v>20</v>
      </c>
      <c r="M40" s="1">
        <v>17</v>
      </c>
      <c r="N40" s="1">
        <v>21</v>
      </c>
      <c r="O40" s="1">
        <v>37</v>
      </c>
      <c r="P40" s="239">
        <v>1</v>
      </c>
      <c r="Q40" s="1"/>
      <c r="R40" s="241">
        <v>1</v>
      </c>
      <c r="S40" s="1"/>
      <c r="T40" s="1">
        <v>1</v>
      </c>
      <c r="U40" s="1"/>
      <c r="V40" s="239"/>
      <c r="W40" s="241"/>
    </row>
    <row r="41" spans="1:23" ht="15.6" x14ac:dyDescent="0.3">
      <c r="A41" s="238">
        <v>38</v>
      </c>
      <c r="B41" s="39">
        <f t="shared" si="1"/>
        <v>160</v>
      </c>
      <c r="C41" s="3" t="s">
        <v>2841</v>
      </c>
      <c r="D41" s="3" t="s">
        <v>647</v>
      </c>
      <c r="E41" s="1">
        <v>1985</v>
      </c>
      <c r="F41" s="38" t="s">
        <v>765</v>
      </c>
      <c r="G41" s="239">
        <v>32</v>
      </c>
      <c r="H41" s="1">
        <v>1</v>
      </c>
      <c r="I41" s="1">
        <v>14</v>
      </c>
      <c r="J41" s="1">
        <v>20</v>
      </c>
      <c r="K41" s="1">
        <v>88</v>
      </c>
      <c r="L41" s="1">
        <v>22</v>
      </c>
      <c r="M41" s="1">
        <v>20</v>
      </c>
      <c r="N41" s="1">
        <v>31</v>
      </c>
      <c r="O41" s="1">
        <v>15</v>
      </c>
      <c r="P41" s="239"/>
      <c r="Q41" s="1"/>
      <c r="R41" s="241">
        <v>2</v>
      </c>
      <c r="S41" s="1">
        <v>1</v>
      </c>
      <c r="T41" s="1"/>
      <c r="U41" s="1">
        <v>1</v>
      </c>
      <c r="V41" s="239"/>
      <c r="W41" s="241"/>
    </row>
    <row r="42" spans="1:23" ht="15.6" x14ac:dyDescent="0.3">
      <c r="A42" s="238">
        <v>39</v>
      </c>
      <c r="B42" s="39">
        <f t="shared" si="1"/>
        <v>158.66666666666666</v>
      </c>
      <c r="C42" s="3" t="s">
        <v>1644</v>
      </c>
      <c r="D42" s="3" t="s">
        <v>3276</v>
      </c>
      <c r="E42" s="1">
        <v>2014</v>
      </c>
      <c r="F42" s="38">
        <v>35886</v>
      </c>
      <c r="G42" s="239">
        <v>47</v>
      </c>
      <c r="H42" s="1">
        <v>3</v>
      </c>
      <c r="I42" s="1">
        <v>38</v>
      </c>
      <c r="J42" s="1">
        <v>12</v>
      </c>
      <c r="K42" s="1">
        <v>161</v>
      </c>
      <c r="L42" s="1">
        <v>40</v>
      </c>
      <c r="M42" s="1">
        <v>24</v>
      </c>
      <c r="N42" s="1">
        <v>56</v>
      </c>
      <c r="O42" s="1">
        <v>41</v>
      </c>
      <c r="P42" s="239"/>
      <c r="Q42" s="1"/>
      <c r="R42" s="241">
        <v>2</v>
      </c>
      <c r="S42" s="1"/>
      <c r="T42" s="1"/>
      <c r="U42" s="1"/>
      <c r="V42" s="239"/>
      <c r="W42" s="241"/>
    </row>
    <row r="43" spans="1:23" ht="15.6" x14ac:dyDescent="0.3">
      <c r="A43" s="238">
        <v>40</v>
      </c>
      <c r="B43" s="39">
        <f t="shared" si="1"/>
        <v>158.66666666666666</v>
      </c>
      <c r="C43" s="3" t="s">
        <v>1581</v>
      </c>
      <c r="D43" s="3" t="s">
        <v>3347</v>
      </c>
      <c r="E43" s="1">
        <v>2014</v>
      </c>
      <c r="F43" s="38">
        <v>36021</v>
      </c>
      <c r="G43" s="239">
        <v>35</v>
      </c>
      <c r="H43" s="1">
        <v>1</v>
      </c>
      <c r="I43" s="1">
        <v>37</v>
      </c>
      <c r="J43" s="1">
        <v>3</v>
      </c>
      <c r="K43" s="1">
        <v>86</v>
      </c>
      <c r="L43" s="1">
        <v>10</v>
      </c>
      <c r="M43" s="1">
        <v>11</v>
      </c>
      <c r="N43" s="1">
        <v>27</v>
      </c>
      <c r="O43" s="1">
        <v>38</v>
      </c>
      <c r="P43" s="239"/>
      <c r="Q43" s="1"/>
      <c r="R43" s="241">
        <v>2</v>
      </c>
      <c r="S43" s="1"/>
      <c r="T43" s="1">
        <v>2</v>
      </c>
      <c r="U43" s="1"/>
      <c r="V43" s="239"/>
      <c r="W43" s="241"/>
    </row>
    <row r="44" spans="1:23" ht="15.6" x14ac:dyDescent="0.3">
      <c r="A44" s="238">
        <v>41</v>
      </c>
      <c r="B44" s="39">
        <f>PRODUCT(G44/3+H44*1.6666+I44*1.6666+J44*1.6666+P44*25+Q44*25+R44*25+S44*25+T44*20+U44*15+V44*10+W44*15)</f>
        <v>158.32926666666668</v>
      </c>
      <c r="C44" s="3" t="s">
        <v>3467</v>
      </c>
      <c r="D44" s="3" t="s">
        <v>2592</v>
      </c>
      <c r="E44" s="1">
        <v>1976</v>
      </c>
      <c r="F44" s="38">
        <v>22142</v>
      </c>
      <c r="G44" s="239">
        <v>20</v>
      </c>
      <c r="H44" s="1">
        <v>7</v>
      </c>
      <c r="I44" s="1">
        <v>32</v>
      </c>
      <c r="J44" s="1">
        <v>22</v>
      </c>
      <c r="K44" s="1"/>
      <c r="L44" s="1"/>
      <c r="M44" s="1"/>
      <c r="N44" s="1"/>
      <c r="O44" s="1"/>
      <c r="P44" s="239">
        <v>1</v>
      </c>
      <c r="Q44" s="1"/>
      <c r="R44" s="241">
        <v>1</v>
      </c>
      <c r="S44" s="1"/>
      <c r="T44" s="1"/>
      <c r="U44" s="1"/>
      <c r="V44" s="239"/>
      <c r="W44" s="241"/>
    </row>
    <row r="45" spans="1:23" ht="15.6" x14ac:dyDescent="0.3">
      <c r="A45" s="238">
        <v>42</v>
      </c>
      <c r="B45" s="39">
        <f>PRODUCT(G45/3+H45+I45+J45+(K45-I45-H45)/3+P45*25+Q45*25+R45*25+S45*25+T45*20+U45*15+V45*10+W45*15)</f>
        <v>156.33333333333334</v>
      </c>
      <c r="C45" s="3" t="s">
        <v>958</v>
      </c>
      <c r="D45" s="3" t="s">
        <v>2620</v>
      </c>
      <c r="E45" s="1">
        <v>1996</v>
      </c>
      <c r="F45" s="38">
        <v>29275</v>
      </c>
      <c r="G45" s="239">
        <v>48</v>
      </c>
      <c r="H45" s="1">
        <v>2</v>
      </c>
      <c r="I45" s="1">
        <v>25</v>
      </c>
      <c r="J45" s="1">
        <v>27</v>
      </c>
      <c r="K45" s="1">
        <v>151</v>
      </c>
      <c r="L45" s="1">
        <v>42</v>
      </c>
      <c r="M45" s="1">
        <v>40</v>
      </c>
      <c r="N45" s="1">
        <v>42</v>
      </c>
      <c r="O45" s="1">
        <v>27</v>
      </c>
      <c r="P45" s="239"/>
      <c r="Q45" s="1"/>
      <c r="R45" s="241">
        <v>1</v>
      </c>
      <c r="S45" s="1"/>
      <c r="T45" s="1">
        <v>1</v>
      </c>
      <c r="U45" s="1"/>
      <c r="V45" s="239"/>
      <c r="W45" s="241"/>
    </row>
    <row r="46" spans="1:23" ht="15.6" x14ac:dyDescent="0.3">
      <c r="A46" s="238">
        <v>43</v>
      </c>
      <c r="B46" s="39">
        <f>PRODUCT(G46/3+H46+I46+J46+(K46-I46-H46)/3+P46*25+Q46*25+R46*25+S46*25+T46*20+U46*15+V46*10+W46*15)</f>
        <v>153</v>
      </c>
      <c r="C46" s="3" t="s">
        <v>961</v>
      </c>
      <c r="D46" s="3" t="s">
        <v>2620</v>
      </c>
      <c r="E46" s="1">
        <v>1994</v>
      </c>
      <c r="F46" s="38">
        <v>28730</v>
      </c>
      <c r="G46" s="239">
        <v>45</v>
      </c>
      <c r="H46" s="1">
        <v>1</v>
      </c>
      <c r="I46" s="1">
        <v>43</v>
      </c>
      <c r="J46" s="1">
        <v>31</v>
      </c>
      <c r="K46" s="1">
        <v>158</v>
      </c>
      <c r="L46" s="1">
        <v>39</v>
      </c>
      <c r="M46" s="1">
        <v>29</v>
      </c>
      <c r="N46" s="1">
        <v>46</v>
      </c>
      <c r="O46" s="1">
        <v>44</v>
      </c>
      <c r="P46" s="239"/>
      <c r="Q46" s="1"/>
      <c r="R46" s="241">
        <v>1</v>
      </c>
      <c r="S46" s="1"/>
      <c r="T46" s="1"/>
      <c r="U46" s="1"/>
      <c r="V46" s="239"/>
      <c r="W46" s="241"/>
    </row>
    <row r="47" spans="1:23" ht="15.6" x14ac:dyDescent="0.3">
      <c r="A47" s="238">
        <v>44</v>
      </c>
      <c r="B47" s="39">
        <f>PRODUCT(G47/3+H47+I47+J47+(K47-I47-H47)/3+P47*25+Q47*25+R47*25+S47*25+T47*20+U47*15+V47*10+W47*15)</f>
        <v>152.66666666666669</v>
      </c>
      <c r="C47" s="3" t="s">
        <v>1919</v>
      </c>
      <c r="D47" s="3" t="s">
        <v>3347</v>
      </c>
      <c r="E47" s="1">
        <v>2018</v>
      </c>
      <c r="F47" s="38">
        <v>37517</v>
      </c>
      <c r="G47" s="239">
        <v>34</v>
      </c>
      <c r="H47" s="1">
        <v>5</v>
      </c>
      <c r="I47" s="1">
        <v>11</v>
      </c>
      <c r="J47" s="1">
        <v>18</v>
      </c>
      <c r="K47" s="1">
        <v>113</v>
      </c>
      <c r="L47" s="1">
        <v>23</v>
      </c>
      <c r="M47" s="1">
        <v>48</v>
      </c>
      <c r="N47" s="1">
        <v>26</v>
      </c>
      <c r="O47" s="1">
        <v>16</v>
      </c>
      <c r="P47" s="239"/>
      <c r="Q47" s="1"/>
      <c r="R47" s="241">
        <v>1</v>
      </c>
      <c r="S47" s="1">
        <v>2</v>
      </c>
      <c r="T47" s="1"/>
      <c r="U47" s="1"/>
      <c r="V47" s="239"/>
      <c r="W47" s="241"/>
    </row>
    <row r="48" spans="1:23" ht="15.6" x14ac:dyDescent="0.3">
      <c r="A48" s="238">
        <v>45</v>
      </c>
      <c r="B48" s="39">
        <f>PRODUCT(G48/3+H48+I48+J48+(K48-I48-H48)/3+P48*25+Q48*25+R48*25+S48*25+T48*20+U48*15+V48*10+W48*15)+4</f>
        <v>151.33333333333331</v>
      </c>
      <c r="C48" s="3" t="s">
        <v>3468</v>
      </c>
      <c r="D48" s="3" t="s">
        <v>44</v>
      </c>
      <c r="E48" s="1">
        <v>1978</v>
      </c>
      <c r="F48" s="38">
        <v>23656</v>
      </c>
      <c r="G48" s="239">
        <v>30</v>
      </c>
      <c r="H48" s="1">
        <v>0</v>
      </c>
      <c r="I48" s="1">
        <v>14</v>
      </c>
      <c r="J48" s="1">
        <v>29</v>
      </c>
      <c r="K48" s="1">
        <v>102</v>
      </c>
      <c r="L48" s="1">
        <v>15</v>
      </c>
      <c r="M48" s="1">
        <v>28</v>
      </c>
      <c r="N48" s="1">
        <v>48</v>
      </c>
      <c r="O48" s="1">
        <v>11</v>
      </c>
      <c r="P48" s="239"/>
      <c r="Q48" s="1"/>
      <c r="R48" s="241">
        <v>2</v>
      </c>
      <c r="S48" s="1"/>
      <c r="T48" s="1"/>
      <c r="U48" s="1"/>
      <c r="V48" s="239"/>
      <c r="W48" s="241">
        <v>1</v>
      </c>
    </row>
    <row r="49" spans="1:23" ht="15.6" x14ac:dyDescent="0.3">
      <c r="A49" s="238">
        <v>46</v>
      </c>
      <c r="B49" s="39">
        <f>PRODUCT(G49/3+H49+I49+J49+(K49-I49-H49)/3+P49*25+Q49*25+R49*25+S49*25+T49*20+U49*15+V49*10+W49*15)</f>
        <v>150.66666666666666</v>
      </c>
      <c r="C49" s="3" t="s">
        <v>853</v>
      </c>
      <c r="D49" s="3" t="s">
        <v>2598</v>
      </c>
      <c r="E49" s="1">
        <v>1991</v>
      </c>
      <c r="F49" s="38">
        <v>27514</v>
      </c>
      <c r="G49" s="239">
        <v>41</v>
      </c>
      <c r="H49" s="1">
        <v>0</v>
      </c>
      <c r="I49" s="1">
        <v>20</v>
      </c>
      <c r="J49" s="1">
        <v>28</v>
      </c>
      <c r="K49" s="1">
        <v>137</v>
      </c>
      <c r="L49" s="1">
        <v>31</v>
      </c>
      <c r="M49" s="1">
        <v>37</v>
      </c>
      <c r="N49" s="1">
        <v>49</v>
      </c>
      <c r="O49" s="1">
        <v>20</v>
      </c>
      <c r="P49" s="239"/>
      <c r="Q49" s="1"/>
      <c r="R49" s="241">
        <v>2</v>
      </c>
      <c r="S49" s="1"/>
      <c r="T49" s="1"/>
      <c r="U49" s="1"/>
      <c r="V49" s="239"/>
      <c r="W49" s="241"/>
    </row>
    <row r="50" spans="1:23" ht="15.6" x14ac:dyDescent="0.3">
      <c r="A50" s="238">
        <v>47</v>
      </c>
      <c r="B50" s="39">
        <f>PRODUCT(G50/3+H50+I50+J50+(K50-I50-H50)/3+P50*25+Q50*25+R50*25+S50*25+T50*20+U50*15+V50*10+W50*15)</f>
        <v>150.33333333333334</v>
      </c>
      <c r="C50" s="3" t="s">
        <v>2901</v>
      </c>
      <c r="D50" s="3" t="s">
        <v>2623</v>
      </c>
      <c r="E50" s="1">
        <v>1989</v>
      </c>
      <c r="F50" s="38">
        <v>26991</v>
      </c>
      <c r="G50" s="239">
        <v>31</v>
      </c>
      <c r="H50" s="1">
        <v>0</v>
      </c>
      <c r="I50" s="1">
        <v>9</v>
      </c>
      <c r="J50" s="1">
        <v>23</v>
      </c>
      <c r="K50" s="1">
        <v>63</v>
      </c>
      <c r="L50" s="1">
        <v>26</v>
      </c>
      <c r="M50" s="1">
        <v>12</v>
      </c>
      <c r="N50" s="1">
        <v>16</v>
      </c>
      <c r="O50" s="1">
        <v>9</v>
      </c>
      <c r="P50" s="239"/>
      <c r="Q50" s="1"/>
      <c r="R50" s="241">
        <v>1</v>
      </c>
      <c r="S50" s="1">
        <v>1</v>
      </c>
      <c r="T50" s="1">
        <v>1</v>
      </c>
      <c r="U50" s="1"/>
      <c r="V50" s="239">
        <v>2</v>
      </c>
      <c r="W50" s="241"/>
    </row>
    <row r="51" spans="1:23" ht="15.6" x14ac:dyDescent="0.3">
      <c r="A51" s="238">
        <v>48</v>
      </c>
      <c r="B51" s="39">
        <f>PRODUCT(G51/3+H51*1.6666+I51*1.6666+J51*1.6666+P51*25+Q51*25+R51*25+S51*25+T51*20+U51*15+V51*10+W51*15)</f>
        <v>148.66313333333335</v>
      </c>
      <c r="C51" s="3" t="s">
        <v>2662</v>
      </c>
      <c r="D51" s="3" t="s">
        <v>2630</v>
      </c>
      <c r="E51" s="1">
        <v>1975</v>
      </c>
      <c r="F51" s="38">
        <v>22685</v>
      </c>
      <c r="G51" s="239">
        <v>31</v>
      </c>
      <c r="H51" s="1">
        <v>2</v>
      </c>
      <c r="I51" s="1">
        <v>15</v>
      </c>
      <c r="J51" s="1">
        <v>36</v>
      </c>
      <c r="K51" s="1"/>
      <c r="L51" s="1"/>
      <c r="M51" s="1"/>
      <c r="N51" s="1"/>
      <c r="O51" s="1"/>
      <c r="P51" s="239"/>
      <c r="Q51" s="1"/>
      <c r="R51" s="241">
        <v>2</v>
      </c>
      <c r="S51" s="1"/>
      <c r="T51" s="1"/>
      <c r="U51" s="1"/>
      <c r="V51" s="239"/>
      <c r="W51" s="241"/>
    </row>
    <row r="52" spans="1:23" ht="15.6" x14ac:dyDescent="0.3">
      <c r="A52" s="238">
        <v>49</v>
      </c>
      <c r="B52" s="39">
        <f>PRODUCT(G52/3+H52*1.6666+I52*1.6666+J52*1.6666+P52*25+Q52*25+R52*25+S52*25+T52*20+U52*15+V52*10+W52*15)</f>
        <v>147.99646666666666</v>
      </c>
      <c r="C52" s="3" t="s">
        <v>2621</v>
      </c>
      <c r="D52" s="3" t="s">
        <v>2630</v>
      </c>
      <c r="E52" s="1">
        <v>1974</v>
      </c>
      <c r="F52" s="38">
        <v>21608</v>
      </c>
      <c r="G52" s="239">
        <v>29</v>
      </c>
      <c r="H52" s="1">
        <v>0</v>
      </c>
      <c r="I52" s="1">
        <v>14</v>
      </c>
      <c r="J52" s="1">
        <v>39</v>
      </c>
      <c r="K52" s="1"/>
      <c r="L52" s="1"/>
      <c r="M52" s="1"/>
      <c r="N52" s="1"/>
      <c r="O52" s="1"/>
      <c r="P52" s="239">
        <v>2</v>
      </c>
      <c r="Q52" s="1"/>
      <c r="R52" s="241"/>
      <c r="S52" s="1"/>
      <c r="T52" s="1"/>
      <c r="U52" s="1"/>
      <c r="V52" s="239"/>
      <c r="W52" s="241"/>
    </row>
    <row r="53" spans="1:23" ht="15.6" x14ac:dyDescent="0.3">
      <c r="A53" s="238">
        <v>50</v>
      </c>
      <c r="B53" s="39">
        <f>PRODUCT(G53/3+H53+I53+J53+(K53-I53-H53)/3+P53*25+Q53*25+R53*25+S53*25+T53*20+U53*15+V53*10+W53*15)</f>
        <v>147.66666666666666</v>
      </c>
      <c r="C53" s="3" t="s">
        <v>3379</v>
      </c>
      <c r="D53" s="3" t="s">
        <v>66</v>
      </c>
      <c r="E53" s="1">
        <v>2020</v>
      </c>
      <c r="F53" s="38">
        <v>37995</v>
      </c>
      <c r="G53" s="239">
        <v>27</v>
      </c>
      <c r="H53" s="1">
        <v>1</v>
      </c>
      <c r="I53" s="1">
        <v>2</v>
      </c>
      <c r="J53" s="1">
        <v>38</v>
      </c>
      <c r="K53" s="1">
        <v>101</v>
      </c>
      <c r="L53" s="1">
        <v>13</v>
      </c>
      <c r="M53" s="1">
        <v>36</v>
      </c>
      <c r="N53" s="1">
        <v>49</v>
      </c>
      <c r="O53" s="1">
        <v>3</v>
      </c>
      <c r="P53" s="239"/>
      <c r="Q53" s="1"/>
      <c r="R53" s="241">
        <v>1</v>
      </c>
      <c r="S53" s="1">
        <v>1</v>
      </c>
      <c r="T53" s="1"/>
      <c r="U53" s="1">
        <v>1</v>
      </c>
      <c r="V53" s="239"/>
      <c r="W53" s="241"/>
    </row>
    <row r="54" spans="1:23" ht="15.6" x14ac:dyDescent="0.3">
      <c r="A54" s="238">
        <v>51</v>
      </c>
      <c r="B54" s="39">
        <f>PRODUCT(G54/3+H54+I54+J54+(K54-I54-H54)/3+P54*25+Q54*25+R54*25+S54*25+T54*20+U54*15+V54*10+W54*15)</f>
        <v>147</v>
      </c>
      <c r="C54" s="3" t="s">
        <v>832</v>
      </c>
      <c r="D54" s="3" t="s">
        <v>2613</v>
      </c>
      <c r="E54" s="1">
        <v>1988</v>
      </c>
      <c r="F54" s="38">
        <v>26376</v>
      </c>
      <c r="G54" s="239">
        <v>32</v>
      </c>
      <c r="H54" s="1">
        <v>4</v>
      </c>
      <c r="I54" s="1">
        <v>21</v>
      </c>
      <c r="J54" s="1">
        <v>11</v>
      </c>
      <c r="K54" s="1">
        <v>116</v>
      </c>
      <c r="L54" s="1">
        <v>18</v>
      </c>
      <c r="M54" s="1">
        <v>31</v>
      </c>
      <c r="N54" s="1">
        <v>42</v>
      </c>
      <c r="O54" s="1">
        <v>25</v>
      </c>
      <c r="P54" s="239"/>
      <c r="Q54" s="1"/>
      <c r="R54" s="241">
        <v>2</v>
      </c>
      <c r="S54" s="1"/>
      <c r="T54" s="1">
        <v>1</v>
      </c>
      <c r="U54" s="1"/>
      <c r="V54" s="239"/>
      <c r="W54" s="241"/>
    </row>
    <row r="55" spans="1:23" ht="15.6" x14ac:dyDescent="0.3">
      <c r="A55" s="238">
        <v>52</v>
      </c>
      <c r="B55" s="39">
        <f>PRODUCT(G55/3+H55+I55+J55+(K55-I55-H55)/3+P55*25+Q55*25+R55*25+S55*25+T55*20+U55*15+V55*10+W55*15)</f>
        <v>146.66666666666669</v>
      </c>
      <c r="C55" s="3" t="s">
        <v>997</v>
      </c>
      <c r="D55" s="3" t="s">
        <v>2630</v>
      </c>
      <c r="E55" s="1">
        <v>1995</v>
      </c>
      <c r="F55" s="38">
        <v>28899</v>
      </c>
      <c r="G55" s="239">
        <v>27</v>
      </c>
      <c r="H55" s="1">
        <v>0</v>
      </c>
      <c r="I55" s="1">
        <v>6</v>
      </c>
      <c r="J55" s="1">
        <v>8</v>
      </c>
      <c r="K55" s="1">
        <v>62</v>
      </c>
      <c r="L55" s="1">
        <v>29</v>
      </c>
      <c r="M55" s="1">
        <v>11</v>
      </c>
      <c r="N55" s="1">
        <v>16</v>
      </c>
      <c r="O55" s="1">
        <v>6</v>
      </c>
      <c r="P55" s="239"/>
      <c r="Q55" s="1"/>
      <c r="R55" s="241">
        <v>2</v>
      </c>
      <c r="S55" s="1">
        <v>1</v>
      </c>
      <c r="T55" s="1">
        <v>1</v>
      </c>
      <c r="U55" s="1"/>
      <c r="V55" s="239">
        <v>1</v>
      </c>
      <c r="W55" s="241"/>
    </row>
    <row r="56" spans="1:23" ht="15.6" x14ac:dyDescent="0.3">
      <c r="A56" s="238">
        <v>53</v>
      </c>
      <c r="B56" s="39">
        <f>PRODUCT(G56/3+H56+I56+J56+(K56-I56-H56)/3+P56*25+Q56*25+R56*25+S56*25+T56*20+U56*15+V56*10+W56*15)</f>
        <v>146</v>
      </c>
      <c r="C56" s="3" t="s">
        <v>845</v>
      </c>
      <c r="D56" s="3" t="s">
        <v>2613</v>
      </c>
      <c r="E56" s="1">
        <v>1993</v>
      </c>
      <c r="F56" s="38">
        <v>28207</v>
      </c>
      <c r="G56" s="239">
        <v>46</v>
      </c>
      <c r="H56" s="1">
        <v>2</v>
      </c>
      <c r="I56" s="1">
        <v>16</v>
      </c>
      <c r="J56" s="1">
        <v>24</v>
      </c>
      <c r="K56" s="1">
        <v>134</v>
      </c>
      <c r="L56" s="1">
        <v>43</v>
      </c>
      <c r="M56" s="1">
        <v>45</v>
      </c>
      <c r="N56" s="1">
        <v>28</v>
      </c>
      <c r="O56" s="1">
        <v>18</v>
      </c>
      <c r="P56" s="239"/>
      <c r="Q56" s="1"/>
      <c r="R56" s="241">
        <v>2</v>
      </c>
      <c r="S56" s="1"/>
      <c r="T56" s="1"/>
      <c r="U56" s="1"/>
      <c r="V56" s="239"/>
      <c r="W56" s="241"/>
    </row>
    <row r="57" spans="1:23" ht="15.6" x14ac:dyDescent="0.3">
      <c r="A57" s="238">
        <v>54</v>
      </c>
      <c r="B57" s="39">
        <f>PRODUCT(G57/3+H57*1.6666+I57*1.6666+J57*1.6666+P57*25+Q57*25+R57*25+S57*25+T57*20+U57*15+V57*10+W57*15)</f>
        <v>143.32980000000001</v>
      </c>
      <c r="C57" s="3" t="s">
        <v>3469</v>
      </c>
      <c r="D57" s="3" t="s">
        <v>2620</v>
      </c>
      <c r="E57" s="1">
        <v>1975</v>
      </c>
      <c r="F57" s="38">
        <v>22096</v>
      </c>
      <c r="G57" s="239">
        <v>30</v>
      </c>
      <c r="H57" s="1">
        <v>1</v>
      </c>
      <c r="I57" s="1">
        <v>13</v>
      </c>
      <c r="J57" s="1">
        <v>39</v>
      </c>
      <c r="K57" s="1"/>
      <c r="L57" s="1"/>
      <c r="M57" s="1"/>
      <c r="N57" s="1"/>
      <c r="O57" s="1"/>
      <c r="P57" s="239"/>
      <c r="Q57" s="1"/>
      <c r="R57" s="241">
        <v>1</v>
      </c>
      <c r="S57" s="1"/>
      <c r="T57" s="1">
        <v>1</v>
      </c>
      <c r="U57" s="1"/>
      <c r="V57" s="239"/>
      <c r="W57" s="241"/>
    </row>
    <row r="58" spans="1:23" ht="15.6" x14ac:dyDescent="0.3">
      <c r="A58" s="238">
        <v>55</v>
      </c>
      <c r="B58" s="39">
        <f>PRODUCT(G58/3+H58+I58+J58+(K58-I58-H58)/3+P58*25+Q58*25+R58*25+S58*25+T58*20+U58*15+V58*10+W58*15)</f>
        <v>141</v>
      </c>
      <c r="C58" s="3" t="s">
        <v>2860</v>
      </c>
      <c r="D58" s="3" t="s">
        <v>2620</v>
      </c>
      <c r="E58" s="1">
        <v>1983</v>
      </c>
      <c r="F58" s="38">
        <v>25265</v>
      </c>
      <c r="G58" s="239">
        <v>39</v>
      </c>
      <c r="H58" s="1">
        <v>0</v>
      </c>
      <c r="I58" s="1">
        <v>20</v>
      </c>
      <c r="J58" s="1">
        <v>24</v>
      </c>
      <c r="K58" s="1">
        <v>92</v>
      </c>
      <c r="L58" s="1">
        <v>24</v>
      </c>
      <c r="M58" s="1">
        <v>24</v>
      </c>
      <c r="N58" s="1">
        <v>24</v>
      </c>
      <c r="O58" s="1">
        <v>20</v>
      </c>
      <c r="P58" s="239"/>
      <c r="Q58" s="1"/>
      <c r="R58" s="241">
        <v>1</v>
      </c>
      <c r="S58" s="1"/>
      <c r="T58" s="1">
        <v>1</v>
      </c>
      <c r="U58" s="1">
        <v>1</v>
      </c>
      <c r="V58" s="239"/>
      <c r="W58" s="241"/>
    </row>
    <row r="59" spans="1:23" ht="15.6" x14ac:dyDescent="0.3">
      <c r="A59" s="238">
        <v>56</v>
      </c>
      <c r="B59" s="39">
        <f>PRODUCT(G59/3+H59*1.6666+I59*1.6666+J59*1.6666+P59*25+Q59*25+R59*25+S59*25+T59*20+U59*15+V59*10+W59*15)</f>
        <v>140.33093333333335</v>
      </c>
      <c r="C59" s="3" t="s">
        <v>3470</v>
      </c>
      <c r="D59" s="3" t="s">
        <v>3463</v>
      </c>
      <c r="E59" s="1">
        <v>1960</v>
      </c>
      <c r="F59" s="38">
        <v>16153</v>
      </c>
      <c r="G59" s="239">
        <v>16</v>
      </c>
      <c r="H59" s="1">
        <v>1</v>
      </c>
      <c r="I59" s="1">
        <v>18</v>
      </c>
      <c r="J59" s="1">
        <v>17</v>
      </c>
      <c r="K59" s="1"/>
      <c r="L59" s="1"/>
      <c r="M59" s="1"/>
      <c r="N59" s="1"/>
      <c r="O59" s="1"/>
      <c r="P59" s="239">
        <v>1</v>
      </c>
      <c r="Q59" s="1"/>
      <c r="R59" s="241"/>
      <c r="S59" s="1">
        <v>2</v>
      </c>
      <c r="T59" s="1"/>
      <c r="U59" s="1"/>
      <c r="V59" s="239"/>
      <c r="W59" s="241"/>
    </row>
    <row r="60" spans="1:23" ht="15.6" x14ac:dyDescent="0.3">
      <c r="A60" s="238">
        <v>57</v>
      </c>
      <c r="B60" s="39">
        <f>PRODUCT(G60/3+H60+I60+J60+(K60-I60-H60)/3+P60*25+Q60*25+R60*25+S60*25+T60*20+U60*15+V60*10+W60*15)</f>
        <v>140</v>
      </c>
      <c r="C60" s="3" t="s">
        <v>2935</v>
      </c>
      <c r="D60" s="3" t="s">
        <v>2620</v>
      </c>
      <c r="E60" s="1">
        <v>1990</v>
      </c>
      <c r="F60" s="38">
        <v>27366</v>
      </c>
      <c r="G60" s="239">
        <v>35</v>
      </c>
      <c r="H60" s="1">
        <v>1</v>
      </c>
      <c r="I60" s="1">
        <v>3</v>
      </c>
      <c r="J60" s="1">
        <v>21</v>
      </c>
      <c r="K60" s="1">
        <v>59</v>
      </c>
      <c r="L60" s="1">
        <v>45</v>
      </c>
      <c r="M60" s="1">
        <v>5</v>
      </c>
      <c r="N60" s="1">
        <v>5</v>
      </c>
      <c r="O60" s="1">
        <v>4</v>
      </c>
      <c r="P60" s="239"/>
      <c r="Q60" s="1"/>
      <c r="R60" s="241">
        <v>2</v>
      </c>
      <c r="S60" s="1"/>
      <c r="T60" s="1">
        <v>1</v>
      </c>
      <c r="U60" s="1">
        <v>1</v>
      </c>
      <c r="V60" s="239"/>
      <c r="W60" s="241"/>
    </row>
    <row r="61" spans="1:23" ht="15.6" x14ac:dyDescent="0.3">
      <c r="A61" s="238">
        <v>58</v>
      </c>
      <c r="B61" s="39">
        <f>PRODUCT(G61/3+H61*1.6666+I61*1.6666+J61*1.6666+P61*25+Q61*25+R61*25+S61*25+T61*20+U61*15+V61*10+W61*15)</f>
        <v>139.99566666666666</v>
      </c>
      <c r="C61" s="3" t="s">
        <v>3471</v>
      </c>
      <c r="D61" s="3" t="s">
        <v>2603</v>
      </c>
      <c r="E61" s="1">
        <v>1965</v>
      </c>
      <c r="F61" s="38">
        <v>18229</v>
      </c>
      <c r="G61" s="239">
        <v>20</v>
      </c>
      <c r="H61" s="1">
        <v>3</v>
      </c>
      <c r="I61" s="1">
        <v>23</v>
      </c>
      <c r="J61" s="1">
        <v>39</v>
      </c>
      <c r="K61" s="1"/>
      <c r="L61" s="1"/>
      <c r="M61" s="1"/>
      <c r="N61" s="1"/>
      <c r="O61" s="1"/>
      <c r="P61" s="239">
        <v>1</v>
      </c>
      <c r="Q61" s="1"/>
      <c r="R61" s="241"/>
      <c r="S61" s="1"/>
      <c r="T61" s="1"/>
      <c r="U61" s="1"/>
      <c r="V61" s="239"/>
      <c r="W61" s="241"/>
    </row>
    <row r="62" spans="1:23" ht="15.6" x14ac:dyDescent="0.3">
      <c r="A62" s="238">
        <v>59</v>
      </c>
      <c r="B62" s="39">
        <f>PRODUCT(G62/3+H62+I62+J62+(K62-I62-H62)/3+P62*25+Q62*25+R62*25+S62*25+T62*20+U62*15+V62*10+W62*15)+16.6</f>
        <v>139.26666666666668</v>
      </c>
      <c r="C62" s="3" t="s">
        <v>2696</v>
      </c>
      <c r="D62" s="3" t="s">
        <v>2613</v>
      </c>
      <c r="E62" s="1">
        <v>1978</v>
      </c>
      <c r="F62" s="38">
        <v>23498</v>
      </c>
      <c r="G62" s="239">
        <v>31</v>
      </c>
      <c r="H62" s="1">
        <v>0</v>
      </c>
      <c r="I62" s="1">
        <v>9</v>
      </c>
      <c r="J62" s="1">
        <v>24</v>
      </c>
      <c r="K62" s="1">
        <v>52</v>
      </c>
      <c r="L62" s="1">
        <v>9</v>
      </c>
      <c r="M62" s="1">
        <v>15</v>
      </c>
      <c r="N62" s="1">
        <v>21</v>
      </c>
      <c r="O62" s="1">
        <v>1</v>
      </c>
      <c r="P62" s="239"/>
      <c r="Q62" s="1"/>
      <c r="R62" s="241">
        <v>2</v>
      </c>
      <c r="S62" s="1"/>
      <c r="T62" s="1"/>
      <c r="U62" s="1">
        <v>1</v>
      </c>
      <c r="V62" s="239"/>
      <c r="W62" s="241"/>
    </row>
    <row r="63" spans="1:23" ht="15.6" x14ac:dyDescent="0.3">
      <c r="A63" s="238">
        <v>60</v>
      </c>
      <c r="B63" s="39">
        <f>PRODUCT(G63/3+H63+I63+J63+(K63-I63-H63)/3+P63*25+Q63*25+R63*25+S63*25+T63*20+U63*15+V63*10+W63*15)</f>
        <v>139</v>
      </c>
      <c r="C63" s="3" t="s">
        <v>2802</v>
      </c>
      <c r="D63" s="3" t="s">
        <v>2620</v>
      </c>
      <c r="E63" s="1">
        <v>1983</v>
      </c>
      <c r="F63" s="38">
        <v>24482</v>
      </c>
      <c r="G63" s="239">
        <v>35</v>
      </c>
      <c r="H63" s="1">
        <v>1</v>
      </c>
      <c r="I63" s="1">
        <v>6</v>
      </c>
      <c r="J63" s="1">
        <v>27</v>
      </c>
      <c r="K63" s="1">
        <v>77</v>
      </c>
      <c r="L63" s="1">
        <v>26</v>
      </c>
      <c r="M63" s="1">
        <v>25</v>
      </c>
      <c r="N63" s="1">
        <v>19</v>
      </c>
      <c r="O63" s="1">
        <v>7</v>
      </c>
      <c r="P63" s="239"/>
      <c r="Q63" s="1"/>
      <c r="R63" s="241">
        <v>2</v>
      </c>
      <c r="S63" s="1"/>
      <c r="T63" s="1">
        <v>1</v>
      </c>
      <c r="U63" s="1"/>
      <c r="V63" s="239"/>
      <c r="W63" s="241"/>
    </row>
    <row r="64" spans="1:23" ht="15.6" x14ac:dyDescent="0.3">
      <c r="A64" s="238">
        <v>61</v>
      </c>
      <c r="B64" s="39">
        <f>PRODUCT(G64/3+H64+I64+J64+(K64-I64-H64)/3+P64*25+Q64*25+R64*25+S64*25+T64*20+U64*15+V64*10+W64*15)</f>
        <v>138.33333333333331</v>
      </c>
      <c r="C64" s="3" t="s">
        <v>2877</v>
      </c>
      <c r="D64" s="3" t="s">
        <v>2826</v>
      </c>
      <c r="E64" s="1">
        <v>1987</v>
      </c>
      <c r="F64" s="38">
        <v>25986</v>
      </c>
      <c r="G64" s="239">
        <v>29</v>
      </c>
      <c r="H64" s="1">
        <v>0</v>
      </c>
      <c r="I64" s="1">
        <v>5</v>
      </c>
      <c r="J64" s="1">
        <v>21</v>
      </c>
      <c r="K64" s="1">
        <v>73</v>
      </c>
      <c r="L64" s="1">
        <v>39</v>
      </c>
      <c r="M64" s="1">
        <v>19</v>
      </c>
      <c r="N64" s="1">
        <v>10</v>
      </c>
      <c r="O64" s="1">
        <v>5</v>
      </c>
      <c r="P64" s="239"/>
      <c r="Q64" s="1"/>
      <c r="R64" s="241">
        <v>2</v>
      </c>
      <c r="S64" s="1"/>
      <c r="T64" s="1"/>
      <c r="U64" s="1">
        <v>1</v>
      </c>
      <c r="V64" s="239"/>
      <c r="W64" s="241">
        <v>1</v>
      </c>
    </row>
    <row r="65" spans="1:23" ht="15.6" x14ac:dyDescent="0.3">
      <c r="A65" s="238">
        <v>62</v>
      </c>
      <c r="B65" s="39">
        <f>PRODUCT(G65/3+H65+I65+J65+(K65-I65-H65)/3+P65*25+Q65*25+R65*25+S65*25+T65*20+U65*15+V65*10+W65*15)+2</f>
        <v>134.33333333333331</v>
      </c>
      <c r="C65" s="3" t="s">
        <v>3472</v>
      </c>
      <c r="D65" s="3" t="s">
        <v>2613</v>
      </c>
      <c r="E65" s="1">
        <v>1979</v>
      </c>
      <c r="F65" s="38">
        <v>24333</v>
      </c>
      <c r="G65" s="239">
        <v>32</v>
      </c>
      <c r="H65" s="1">
        <v>0</v>
      </c>
      <c r="I65" s="1">
        <v>22</v>
      </c>
      <c r="J65" s="1">
        <v>21</v>
      </c>
      <c r="K65" s="1">
        <v>108</v>
      </c>
      <c r="L65" s="1">
        <v>17</v>
      </c>
      <c r="M65" s="1">
        <v>28</v>
      </c>
      <c r="N65" s="1">
        <v>42</v>
      </c>
      <c r="O65" s="1">
        <v>21</v>
      </c>
      <c r="P65" s="239"/>
      <c r="Q65" s="1"/>
      <c r="R65" s="241">
        <v>2</v>
      </c>
      <c r="S65" s="1"/>
      <c r="T65" s="1"/>
      <c r="U65" s="1"/>
      <c r="V65" s="239"/>
      <c r="W65" s="241"/>
    </row>
    <row r="66" spans="1:23" ht="15.6" x14ac:dyDescent="0.3">
      <c r="A66" s="238">
        <v>63</v>
      </c>
      <c r="B66" s="39">
        <f>PRODUCT(G66/3+H66+I66+J66+(K66-I66-H66)/3+P66*25+Q66*25+R66*25+S66*25+T66*20+U66*15+V66*10+W66*15)</f>
        <v>132.66666666666666</v>
      </c>
      <c r="C66" s="3" t="s">
        <v>1127</v>
      </c>
      <c r="D66" s="3" t="s">
        <v>2919</v>
      </c>
      <c r="E66" s="1">
        <v>2002</v>
      </c>
      <c r="F66" s="38">
        <v>31531</v>
      </c>
      <c r="G66" s="239">
        <v>44</v>
      </c>
      <c r="H66" s="1">
        <v>1</v>
      </c>
      <c r="I66" s="1">
        <v>2</v>
      </c>
      <c r="J66" s="1">
        <v>31</v>
      </c>
      <c r="K66" s="1">
        <v>105</v>
      </c>
      <c r="L66" s="1">
        <v>74</v>
      </c>
      <c r="M66" s="1">
        <v>22</v>
      </c>
      <c r="N66" s="1">
        <v>6</v>
      </c>
      <c r="O66" s="1">
        <v>3</v>
      </c>
      <c r="P66" s="239"/>
      <c r="Q66" s="1"/>
      <c r="R66" s="241">
        <v>2</v>
      </c>
      <c r="S66" s="1"/>
      <c r="T66" s="1"/>
      <c r="U66" s="1"/>
      <c r="V66" s="239"/>
      <c r="W66" s="241"/>
    </row>
    <row r="67" spans="1:23" ht="15.6" x14ac:dyDescent="0.3">
      <c r="A67" s="238">
        <v>64</v>
      </c>
      <c r="B67" s="39">
        <f>PRODUCT(G67/3+H67+I67+J67+(K67-I67-H67)/3+P67*25+Q67*25+R67*25+S67*25+T67*20+U67*15+V67*10+W67*15)</f>
        <v>129.33333333333334</v>
      </c>
      <c r="C67" s="3" t="s">
        <v>2914</v>
      </c>
      <c r="D67" s="3" t="s">
        <v>647</v>
      </c>
      <c r="E67" s="1">
        <v>1989</v>
      </c>
      <c r="F67" s="38">
        <v>26825</v>
      </c>
      <c r="G67" s="239">
        <v>37</v>
      </c>
      <c r="H67" s="1">
        <v>0</v>
      </c>
      <c r="I67" s="1">
        <v>12</v>
      </c>
      <c r="J67" s="1">
        <v>16</v>
      </c>
      <c r="K67" s="1">
        <v>129</v>
      </c>
      <c r="L67" s="1">
        <v>39</v>
      </c>
      <c r="M67" s="1">
        <v>39</v>
      </c>
      <c r="N67" s="1">
        <v>39</v>
      </c>
      <c r="O67" s="1">
        <v>12</v>
      </c>
      <c r="P67" s="239"/>
      <c r="Q67" s="1"/>
      <c r="R67" s="241">
        <v>2</v>
      </c>
      <c r="S67" s="1"/>
      <c r="T67" s="1"/>
      <c r="U67" s="1"/>
      <c r="V67" s="239"/>
      <c r="W67" s="241"/>
    </row>
    <row r="68" spans="1:23" ht="15.6" x14ac:dyDescent="0.3">
      <c r="A68" s="238">
        <v>65</v>
      </c>
      <c r="B68" s="39">
        <f>PRODUCT(G68/3+H68+I68+J68+(K68-I68-H68)/3+P68*25+Q68*25+R68*25+S68*25+T68*20+U68*15+V68*10+W68*15)</f>
        <v>128.33333333333331</v>
      </c>
      <c r="C68" s="3" t="s">
        <v>2811</v>
      </c>
      <c r="D68" s="3" t="s">
        <v>2613</v>
      </c>
      <c r="E68" s="1">
        <v>1984</v>
      </c>
      <c r="F68" s="38">
        <v>25082</v>
      </c>
      <c r="G68" s="239">
        <v>33</v>
      </c>
      <c r="H68" s="1">
        <v>1</v>
      </c>
      <c r="I68" s="1">
        <v>9</v>
      </c>
      <c r="J68" s="1">
        <v>26</v>
      </c>
      <c r="K68" s="1">
        <v>104</v>
      </c>
      <c r="L68" s="1">
        <v>26</v>
      </c>
      <c r="M68" s="1">
        <v>34</v>
      </c>
      <c r="N68" s="1">
        <v>34</v>
      </c>
      <c r="O68" s="1">
        <v>10</v>
      </c>
      <c r="P68" s="239"/>
      <c r="Q68" s="1"/>
      <c r="R68" s="241">
        <v>2</v>
      </c>
      <c r="S68" s="1"/>
      <c r="T68" s="1"/>
      <c r="U68" s="1"/>
      <c r="V68" s="239"/>
      <c r="W68" s="241"/>
    </row>
    <row r="69" spans="1:23" ht="15.6" x14ac:dyDescent="0.3">
      <c r="A69" s="238">
        <v>66</v>
      </c>
      <c r="B69" s="39">
        <f>PRODUCT(G69/3+H69+I69+J69+(K69-I69-H69)/3+P69*25+Q69*25+R69*25+S69*25+T69*20+U69*15+V69*10+W69*15)</f>
        <v>125</v>
      </c>
      <c r="C69" s="3" t="s">
        <v>3126</v>
      </c>
      <c r="D69" s="3" t="s">
        <v>3347</v>
      </c>
      <c r="E69" s="1">
        <v>2000</v>
      </c>
      <c r="F69" s="38">
        <v>30711</v>
      </c>
      <c r="G69" s="239">
        <v>31</v>
      </c>
      <c r="H69" s="1">
        <v>3</v>
      </c>
      <c r="I69" s="1">
        <v>1</v>
      </c>
      <c r="J69" s="1">
        <v>22</v>
      </c>
      <c r="K69" s="1">
        <v>60</v>
      </c>
      <c r="L69" s="1">
        <v>49</v>
      </c>
      <c r="M69" s="1">
        <v>4</v>
      </c>
      <c r="N69" s="1">
        <v>3</v>
      </c>
      <c r="O69" s="1">
        <v>4</v>
      </c>
      <c r="P69" s="239"/>
      <c r="Q69" s="1"/>
      <c r="R69" s="241">
        <v>2</v>
      </c>
      <c r="S69" s="1"/>
      <c r="T69" s="1">
        <v>1</v>
      </c>
      <c r="U69" s="1"/>
      <c r="V69" s="239"/>
      <c r="W69" s="241"/>
    </row>
    <row r="70" spans="1:23" ht="15.6" x14ac:dyDescent="0.3">
      <c r="A70" s="238">
        <v>67</v>
      </c>
      <c r="B70" s="39">
        <f>PRODUCT(G70/3+H70+I70+J70+(K70-I70-H70)/3+P70*25+Q70*25+R70*25+S70*25+T70*20+U70*15+V70*10+W70*15)+21.4</f>
        <v>124.73333333333335</v>
      </c>
      <c r="C70" s="3" t="s">
        <v>2779</v>
      </c>
      <c r="D70" s="3" t="s">
        <v>3473</v>
      </c>
      <c r="E70" s="1">
        <v>1979</v>
      </c>
      <c r="F70" s="38">
        <v>24141</v>
      </c>
      <c r="G70" s="239">
        <v>31</v>
      </c>
      <c r="H70" s="1">
        <v>0</v>
      </c>
      <c r="I70" s="1">
        <v>10</v>
      </c>
      <c r="J70" s="1">
        <v>42</v>
      </c>
      <c r="K70" s="1">
        <v>58</v>
      </c>
      <c r="L70" s="1">
        <v>13</v>
      </c>
      <c r="M70" s="1">
        <v>30</v>
      </c>
      <c r="N70" s="1">
        <v>13</v>
      </c>
      <c r="O70" s="1">
        <v>2</v>
      </c>
      <c r="P70" s="239"/>
      <c r="Q70" s="1"/>
      <c r="R70" s="241">
        <v>1</v>
      </c>
      <c r="S70" s="1"/>
      <c r="T70" s="1"/>
      <c r="U70" s="1"/>
      <c r="V70" s="239"/>
      <c r="W70" s="241"/>
    </row>
    <row r="71" spans="1:23" ht="15.6" x14ac:dyDescent="0.3">
      <c r="A71" s="238">
        <v>68</v>
      </c>
      <c r="B71" s="39">
        <f>PRODUCT(G71/3+H71*1.6666+I71*1.6666+J71*1.6666+P71*25+Q71*25+R71*25+S71*25+T71*20+U71*15+V71*10+W71*15)</f>
        <v>123.99866666666667</v>
      </c>
      <c r="C71" s="3" t="s">
        <v>3474</v>
      </c>
      <c r="D71" s="3" t="s">
        <v>3461</v>
      </c>
      <c r="E71" s="1">
        <v>1966</v>
      </c>
      <c r="F71" s="38">
        <v>18785</v>
      </c>
      <c r="G71" s="239">
        <v>17</v>
      </c>
      <c r="H71" s="1">
        <v>0</v>
      </c>
      <c r="I71" s="1">
        <v>11</v>
      </c>
      <c r="J71" s="1">
        <v>9</v>
      </c>
      <c r="K71" s="1"/>
      <c r="L71" s="1"/>
      <c r="M71" s="1"/>
      <c r="N71" s="1"/>
      <c r="O71" s="1"/>
      <c r="P71" s="239">
        <v>1</v>
      </c>
      <c r="Q71" s="1"/>
      <c r="R71" s="241"/>
      <c r="S71" s="1"/>
      <c r="T71" s="1">
        <v>3</v>
      </c>
      <c r="U71" s="1"/>
      <c r="V71" s="239"/>
      <c r="W71" s="241"/>
    </row>
    <row r="72" spans="1:23" ht="15.6" x14ac:dyDescent="0.3">
      <c r="A72" s="238">
        <v>69</v>
      </c>
      <c r="B72" s="39">
        <f>PRODUCT(G72/3+H72*1.6666+I72*1.6666+J72*1.6666+P72*25+Q72*25+R72*25+S72*25+T72*20+U72*15+V72*10+W72*15)</f>
        <v>123.99733333333333</v>
      </c>
      <c r="C72" s="3" t="s">
        <v>3475</v>
      </c>
      <c r="D72" s="3" t="s">
        <v>3069</v>
      </c>
      <c r="E72" s="1">
        <v>1958</v>
      </c>
      <c r="F72" s="38">
        <v>15855</v>
      </c>
      <c r="G72" s="239">
        <v>22</v>
      </c>
      <c r="H72" s="1">
        <v>0</v>
      </c>
      <c r="I72" s="1">
        <v>16</v>
      </c>
      <c r="J72" s="1">
        <v>24</v>
      </c>
      <c r="K72" s="1"/>
      <c r="L72" s="1"/>
      <c r="M72" s="1"/>
      <c r="N72" s="1"/>
      <c r="O72" s="1"/>
      <c r="P72" s="239"/>
      <c r="Q72" s="1"/>
      <c r="R72" s="241"/>
      <c r="S72" s="1"/>
      <c r="T72" s="1">
        <v>1</v>
      </c>
      <c r="U72" s="1">
        <v>2</v>
      </c>
      <c r="V72" s="239"/>
      <c r="W72" s="241"/>
    </row>
    <row r="73" spans="1:23" ht="15.6" x14ac:dyDescent="0.3">
      <c r="A73" s="238">
        <v>70</v>
      </c>
      <c r="B73" s="39">
        <f>PRODUCT(G73/3+H73*1.6666+I73*1.6666+J73*1.6666+P73*25+Q73*25+R73*25+S73*25+T73*20+U73*15+V73*10+W73*15)</f>
        <v>123.99693333333335</v>
      </c>
      <c r="C73" s="3" t="s">
        <v>3476</v>
      </c>
      <c r="D73" s="3" t="s">
        <v>2598</v>
      </c>
      <c r="E73" s="1">
        <v>1976</v>
      </c>
      <c r="F73" s="38">
        <v>22327</v>
      </c>
      <c r="G73" s="239">
        <v>22</v>
      </c>
      <c r="H73" s="1">
        <v>1</v>
      </c>
      <c r="I73" s="1">
        <v>15</v>
      </c>
      <c r="J73" s="1">
        <v>30</v>
      </c>
      <c r="K73" s="1"/>
      <c r="L73" s="1"/>
      <c r="M73" s="1"/>
      <c r="N73" s="1"/>
      <c r="O73" s="1"/>
      <c r="P73" s="239"/>
      <c r="Q73" s="1"/>
      <c r="R73" s="241">
        <v>1</v>
      </c>
      <c r="S73" s="1"/>
      <c r="T73" s="1"/>
      <c r="U73" s="1">
        <v>1</v>
      </c>
      <c r="V73" s="239"/>
      <c r="W73" s="241"/>
    </row>
    <row r="74" spans="1:23" ht="15.6" x14ac:dyDescent="0.3">
      <c r="A74" s="238">
        <v>71</v>
      </c>
      <c r="B74" s="39">
        <f>PRODUCT(G74/3+H74+I74+J74+(K74-I74-H74)/3+P74*25+Q74*25+R74*25+S74*25+T74*20+U74*15+V74*10+W74*15)</f>
        <v>123.33333333333333</v>
      </c>
      <c r="C74" s="3" t="s">
        <v>1501</v>
      </c>
      <c r="D74" s="3" t="s">
        <v>89</v>
      </c>
      <c r="E74" s="1">
        <v>2008</v>
      </c>
      <c r="F74" s="38">
        <v>33716</v>
      </c>
      <c r="G74" s="239">
        <v>44</v>
      </c>
      <c r="H74" s="1">
        <v>0</v>
      </c>
      <c r="I74" s="1">
        <v>8</v>
      </c>
      <c r="J74" s="1">
        <v>18</v>
      </c>
      <c r="K74" s="1">
        <v>106</v>
      </c>
      <c r="L74" s="1">
        <v>57</v>
      </c>
      <c r="M74" s="1">
        <v>26</v>
      </c>
      <c r="N74" s="1">
        <v>15</v>
      </c>
      <c r="O74" s="1">
        <v>8</v>
      </c>
      <c r="P74" s="239"/>
      <c r="Q74" s="1"/>
      <c r="R74" s="241">
        <v>2</v>
      </c>
      <c r="S74" s="1"/>
      <c r="T74" s="1"/>
      <c r="U74" s="1"/>
      <c r="V74" s="239"/>
      <c r="W74" s="241"/>
    </row>
    <row r="75" spans="1:23" ht="15.6" x14ac:dyDescent="0.3">
      <c r="A75" s="238">
        <v>72</v>
      </c>
      <c r="B75" s="39">
        <f>PRODUCT(G75/3+H75*1.6666+I75*1.6666+J75*1.6666+P75*25+Q75*25+R75*25+S75*25+T75*20+U75*15+V75*10+W75*15)</f>
        <v>122.33080000000001</v>
      </c>
      <c r="C75" s="3" t="s">
        <v>2629</v>
      </c>
      <c r="D75" s="3" t="s">
        <v>2630</v>
      </c>
      <c r="E75" s="1">
        <v>1976</v>
      </c>
      <c r="F75" s="38">
        <v>22322</v>
      </c>
      <c r="G75" s="239">
        <v>27</v>
      </c>
      <c r="H75" s="1">
        <v>0</v>
      </c>
      <c r="I75" s="1">
        <v>19</v>
      </c>
      <c r="J75" s="1">
        <v>19</v>
      </c>
      <c r="K75" s="1"/>
      <c r="L75" s="1"/>
      <c r="M75" s="1"/>
      <c r="N75" s="1"/>
      <c r="O75" s="1"/>
      <c r="P75" s="239"/>
      <c r="Q75" s="1"/>
      <c r="R75" s="241">
        <v>2</v>
      </c>
      <c r="S75" s="1"/>
      <c r="T75" s="1"/>
      <c r="U75" s="1"/>
      <c r="V75" s="239"/>
      <c r="W75" s="241"/>
    </row>
    <row r="76" spans="1:23" ht="15.6" x14ac:dyDescent="0.3">
      <c r="A76" s="238">
        <v>73</v>
      </c>
      <c r="B76" s="39">
        <f>PRODUCT(G76/3+H76+I76+J76+(K76-I76-H76)/3+P76*25+Q76*25+R76*25+S76*25+T76*20+U76*15+V76*10+W76*15)</f>
        <v>121.33333333333334</v>
      </c>
      <c r="C76" s="3" t="s">
        <v>2827</v>
      </c>
      <c r="D76" s="3" t="s">
        <v>3477</v>
      </c>
      <c r="E76" s="1">
        <v>1981</v>
      </c>
      <c r="F76" s="38">
        <v>24879</v>
      </c>
      <c r="G76" s="239">
        <v>45</v>
      </c>
      <c r="H76" s="1">
        <v>1</v>
      </c>
      <c r="I76" s="1">
        <v>26</v>
      </c>
      <c r="J76" s="1">
        <v>18</v>
      </c>
      <c r="K76" s="1">
        <v>136</v>
      </c>
      <c r="L76" s="1">
        <v>33</v>
      </c>
      <c r="M76" s="1">
        <v>35</v>
      </c>
      <c r="N76" s="1">
        <v>41</v>
      </c>
      <c r="O76" s="1">
        <v>27</v>
      </c>
      <c r="P76" s="239"/>
      <c r="Q76" s="1"/>
      <c r="R76" s="241">
        <v>1</v>
      </c>
      <c r="S76" s="1"/>
      <c r="T76" s="1"/>
      <c r="U76" s="1"/>
      <c r="V76" s="239"/>
      <c r="W76" s="241"/>
    </row>
    <row r="77" spans="1:23" ht="15.6" x14ac:dyDescent="0.3">
      <c r="A77" s="238">
        <v>74</v>
      </c>
      <c r="B77" s="39">
        <f>PRODUCT(G77/3+H77*1.6666+I77*1.6666+J77*1.6666+P77*25+Q77*25+R77*25+S77*25+T77*20+U77*15+V77*10+W77*15)</f>
        <v>120.99719999999999</v>
      </c>
      <c r="C77" s="3" t="s">
        <v>2636</v>
      </c>
      <c r="D77" s="3" t="s">
        <v>2620</v>
      </c>
      <c r="E77" s="1">
        <v>1975</v>
      </c>
      <c r="F77" s="38">
        <v>22090</v>
      </c>
      <c r="G77" s="239">
        <v>18</v>
      </c>
      <c r="H77" s="1">
        <v>0</v>
      </c>
      <c r="I77" s="1">
        <v>11</v>
      </c>
      <c r="J77" s="1">
        <v>31</v>
      </c>
      <c r="K77" s="1"/>
      <c r="L77" s="1"/>
      <c r="M77" s="1"/>
      <c r="N77" s="1"/>
      <c r="O77" s="1"/>
      <c r="P77" s="239"/>
      <c r="Q77" s="1"/>
      <c r="R77" s="241">
        <v>1</v>
      </c>
      <c r="S77" s="1"/>
      <c r="T77" s="1">
        <v>1</v>
      </c>
      <c r="U77" s="1"/>
      <c r="V77" s="239"/>
      <c r="W77" s="241"/>
    </row>
    <row r="78" spans="1:23" ht="15.6" x14ac:dyDescent="0.3">
      <c r="A78" s="238">
        <v>75</v>
      </c>
      <c r="B78" s="39">
        <f>PRODUCT(G78/3+H78+I78+J78+(K78-I78-H78)/3+P78*25+Q78*25+R78*25+S78*25+T78*20+U78*15+V78*10+W78*15)</f>
        <v>120.66666666666667</v>
      </c>
      <c r="C78" s="3" t="s">
        <v>1296</v>
      </c>
      <c r="D78" s="3" t="s">
        <v>2620</v>
      </c>
      <c r="E78" s="1">
        <v>2005</v>
      </c>
      <c r="F78" s="38">
        <v>32685</v>
      </c>
      <c r="G78" s="239">
        <v>36</v>
      </c>
      <c r="H78" s="1">
        <v>2</v>
      </c>
      <c r="I78" s="1">
        <v>8</v>
      </c>
      <c r="J78" s="1">
        <v>29</v>
      </c>
      <c r="K78" s="1">
        <v>99</v>
      </c>
      <c r="L78" s="1">
        <v>55</v>
      </c>
      <c r="M78" s="1">
        <v>23</v>
      </c>
      <c r="N78" s="1">
        <v>11</v>
      </c>
      <c r="O78" s="1">
        <v>10</v>
      </c>
      <c r="P78" s="239"/>
      <c r="Q78" s="1"/>
      <c r="R78" s="241">
        <v>1</v>
      </c>
      <c r="S78" s="1"/>
      <c r="T78" s="1"/>
      <c r="U78" s="1">
        <v>1</v>
      </c>
      <c r="V78" s="239"/>
      <c r="W78" s="241"/>
    </row>
    <row r="79" spans="1:23" ht="15.6" x14ac:dyDescent="0.3">
      <c r="A79" s="238">
        <v>76</v>
      </c>
      <c r="B79" s="39">
        <f>PRODUCT(G79/3+H79+I79+J79+(K79-I79-H79)/3+P79*25+Q79*25+R79*25+S79*25+T79*20+U79*15+V79*10+W79*15)</f>
        <v>118.33333333333334</v>
      </c>
      <c r="C79" s="3" t="s">
        <v>1215</v>
      </c>
      <c r="D79" s="3" t="s">
        <v>3152</v>
      </c>
      <c r="E79" s="1">
        <v>2003</v>
      </c>
      <c r="F79" s="38">
        <v>31688</v>
      </c>
      <c r="G79" s="239">
        <v>20</v>
      </c>
      <c r="H79" s="1">
        <v>0</v>
      </c>
      <c r="I79" s="1">
        <v>10</v>
      </c>
      <c r="J79" s="1">
        <v>7</v>
      </c>
      <c r="K79" s="1">
        <v>69</v>
      </c>
      <c r="L79" s="1">
        <v>28</v>
      </c>
      <c r="M79" s="1">
        <v>18</v>
      </c>
      <c r="N79" s="1">
        <v>13</v>
      </c>
      <c r="O79" s="1">
        <v>10</v>
      </c>
      <c r="P79" s="239"/>
      <c r="Q79" s="1"/>
      <c r="R79" s="241">
        <v>3</v>
      </c>
      <c r="S79" s="1"/>
      <c r="T79" s="1"/>
      <c r="U79" s="1"/>
      <c r="V79" s="239"/>
      <c r="W79" s="241"/>
    </row>
    <row r="80" spans="1:23" ht="15.6" x14ac:dyDescent="0.3">
      <c r="A80" s="238">
        <v>77</v>
      </c>
      <c r="B80" s="39">
        <f>PRODUCT(G80/3+H80+I80+J80+(K80-I80-H80)/3+P80*25+Q80*25+R80*25+S80*25+T80*20+U80*15+V80*10+W80*15)</f>
        <v>118</v>
      </c>
      <c r="C80" s="3" t="s">
        <v>2828</v>
      </c>
      <c r="D80" s="3" t="s">
        <v>647</v>
      </c>
      <c r="E80" s="1">
        <v>1984</v>
      </c>
      <c r="F80" s="38">
        <v>24950</v>
      </c>
      <c r="G80" s="239">
        <v>19</v>
      </c>
      <c r="H80" s="1">
        <v>3</v>
      </c>
      <c r="I80" s="1">
        <v>18</v>
      </c>
      <c r="J80" s="1">
        <v>9</v>
      </c>
      <c r="K80" s="1">
        <v>71</v>
      </c>
      <c r="L80" s="1">
        <v>16</v>
      </c>
      <c r="M80" s="1">
        <v>16</v>
      </c>
      <c r="N80" s="1">
        <v>18</v>
      </c>
      <c r="O80" s="1">
        <v>21</v>
      </c>
      <c r="P80" s="239"/>
      <c r="Q80" s="1"/>
      <c r="R80" s="241">
        <v>1</v>
      </c>
      <c r="S80" s="1">
        <v>1</v>
      </c>
      <c r="T80" s="1"/>
      <c r="U80" s="1">
        <v>1</v>
      </c>
      <c r="V80" s="239"/>
      <c r="W80" s="241"/>
    </row>
    <row r="81" spans="1:23" ht="15.6" x14ac:dyDescent="0.3">
      <c r="A81" s="238">
        <v>78</v>
      </c>
      <c r="B81" s="39">
        <f>PRODUCT(G81/3+H81+I81+J81+(K81-I81-H81)/3+P81*25+Q81*25+R81*25+S81*25+T81*20+U81*15+V81*10+W81*15)</f>
        <v>116.66666666666667</v>
      </c>
      <c r="C81" s="3" t="s">
        <v>1001</v>
      </c>
      <c r="D81" s="3" t="s">
        <v>3478</v>
      </c>
      <c r="E81" s="1">
        <v>1996</v>
      </c>
      <c r="F81" s="38">
        <v>29369</v>
      </c>
      <c r="G81" s="239">
        <v>45</v>
      </c>
      <c r="H81" s="1">
        <v>5</v>
      </c>
      <c r="I81" s="1">
        <v>24</v>
      </c>
      <c r="J81" s="1">
        <v>21</v>
      </c>
      <c r="K81" s="1">
        <v>109</v>
      </c>
      <c r="L81" s="1">
        <v>29</v>
      </c>
      <c r="M81" s="1">
        <v>30</v>
      </c>
      <c r="N81" s="1">
        <v>21</v>
      </c>
      <c r="O81" s="1">
        <v>29</v>
      </c>
      <c r="P81" s="239"/>
      <c r="Q81" s="1"/>
      <c r="R81" s="241">
        <v>1</v>
      </c>
      <c r="S81" s="1"/>
      <c r="T81" s="1"/>
      <c r="U81" s="1"/>
      <c r="V81" s="239"/>
      <c r="W81" s="241"/>
    </row>
    <row r="82" spans="1:23" ht="15.6" x14ac:dyDescent="0.3">
      <c r="A82" s="238">
        <v>79</v>
      </c>
      <c r="B82" s="39">
        <f>PRODUCT(G82/3+H82+I82+J82+(K82-I82-H82)/3+P82*25+Q82*25+R82*25+S82*25+T82*20+U82*15+V82*10+W82*15)</f>
        <v>115.33333333333333</v>
      </c>
      <c r="C82" s="3" t="s">
        <v>726</v>
      </c>
      <c r="D82" s="3" t="s">
        <v>2598</v>
      </c>
      <c r="E82" s="1">
        <v>1981</v>
      </c>
      <c r="F82" s="38">
        <v>24005</v>
      </c>
      <c r="G82" s="239">
        <v>22</v>
      </c>
      <c r="H82" s="1">
        <v>1</v>
      </c>
      <c r="I82" s="1">
        <v>23</v>
      </c>
      <c r="J82" s="1">
        <v>24</v>
      </c>
      <c r="K82" s="1">
        <v>84</v>
      </c>
      <c r="L82" s="1">
        <v>24</v>
      </c>
      <c r="M82" s="1">
        <v>9</v>
      </c>
      <c r="N82" s="1">
        <v>27</v>
      </c>
      <c r="O82" s="1">
        <v>24</v>
      </c>
      <c r="P82" s="239"/>
      <c r="Q82" s="1"/>
      <c r="R82" s="241">
        <v>1</v>
      </c>
      <c r="S82" s="1"/>
      <c r="T82" s="1"/>
      <c r="U82" s="1">
        <v>1</v>
      </c>
      <c r="V82" s="239"/>
      <c r="W82" s="241"/>
    </row>
    <row r="83" spans="1:23" ht="15.6" x14ac:dyDescent="0.3">
      <c r="A83" s="238">
        <v>80</v>
      </c>
      <c r="B83" s="39">
        <f>PRODUCT(G83/3+H83*1.6666+I83*1.6666+J83*1.6666+P83*25+Q83*25+R83*25+S83*25+T83*20+U83*15+V83*10+W83*15)</f>
        <v>114.3306</v>
      </c>
      <c r="C83" s="3" t="s">
        <v>3479</v>
      </c>
      <c r="D83" s="3" t="s">
        <v>2657</v>
      </c>
      <c r="E83" s="1">
        <v>1978</v>
      </c>
      <c r="F83" s="38">
        <v>22989</v>
      </c>
      <c r="G83" s="239">
        <v>18</v>
      </c>
      <c r="H83" s="1">
        <v>2</v>
      </c>
      <c r="I83" s="1">
        <v>16</v>
      </c>
      <c r="J83" s="1">
        <v>23</v>
      </c>
      <c r="K83" s="1"/>
      <c r="L83" s="1"/>
      <c r="M83" s="1"/>
      <c r="N83" s="1"/>
      <c r="O83" s="1"/>
      <c r="P83" s="239"/>
      <c r="Q83" s="1"/>
      <c r="R83" s="241"/>
      <c r="S83" s="1"/>
      <c r="T83" s="1">
        <v>2</v>
      </c>
      <c r="U83" s="1"/>
      <c r="V83" s="239"/>
      <c r="W83" s="241"/>
    </row>
    <row r="84" spans="1:23" ht="15.6" x14ac:dyDescent="0.3">
      <c r="A84" s="238">
        <v>81</v>
      </c>
      <c r="B84" s="39">
        <f>PRODUCT(G84/3+H84*1.6666+I84*1.6666+J84*1.6666+P84*25+Q84*25+R84*25+S84*25+T84*20+U84*15+V84*10+W84*15)</f>
        <v>113.33046666666667</v>
      </c>
      <c r="C84" s="3" t="s">
        <v>3480</v>
      </c>
      <c r="D84" s="3" t="s">
        <v>2655</v>
      </c>
      <c r="E84" s="1">
        <v>1969</v>
      </c>
      <c r="F84" s="38">
        <v>19936</v>
      </c>
      <c r="G84" s="239">
        <v>20</v>
      </c>
      <c r="H84" s="1">
        <v>0</v>
      </c>
      <c r="I84" s="1">
        <v>16</v>
      </c>
      <c r="J84" s="1">
        <v>27</v>
      </c>
      <c r="K84" s="1"/>
      <c r="L84" s="1"/>
      <c r="M84" s="1"/>
      <c r="N84" s="1"/>
      <c r="O84" s="1"/>
      <c r="P84" s="239"/>
      <c r="Q84" s="1"/>
      <c r="R84" s="241"/>
      <c r="S84" s="1"/>
      <c r="T84" s="1">
        <v>1</v>
      </c>
      <c r="U84" s="1">
        <v>1</v>
      </c>
      <c r="V84" s="239"/>
      <c r="W84" s="241"/>
    </row>
    <row r="85" spans="1:23" ht="15.6" x14ac:dyDescent="0.3">
      <c r="A85" s="238">
        <v>82</v>
      </c>
      <c r="B85" s="39">
        <f>PRODUCT(G85/3+H85+I85+J85+(K85-I85-H85)/3+P85*25+Q85*25+R85*25+S85*25+T85*20+U85*15+V85*10+W85*15)</f>
        <v>112.66666666666666</v>
      </c>
      <c r="C85" s="3" t="s">
        <v>1108</v>
      </c>
      <c r="D85" s="3" t="s">
        <v>3027</v>
      </c>
      <c r="E85" s="1">
        <v>2001</v>
      </c>
      <c r="F85" s="38">
        <v>31399</v>
      </c>
      <c r="G85" s="239">
        <v>29</v>
      </c>
      <c r="H85" s="1">
        <v>1</v>
      </c>
      <c r="I85" s="1">
        <v>8</v>
      </c>
      <c r="J85" s="1">
        <v>26</v>
      </c>
      <c r="K85" s="1">
        <v>63</v>
      </c>
      <c r="L85" s="1">
        <v>40</v>
      </c>
      <c r="M85" s="1">
        <v>10</v>
      </c>
      <c r="N85" s="1">
        <v>4</v>
      </c>
      <c r="O85" s="1">
        <v>9</v>
      </c>
      <c r="P85" s="239"/>
      <c r="Q85" s="1"/>
      <c r="R85" s="241">
        <v>2</v>
      </c>
      <c r="S85" s="1"/>
      <c r="T85" s="1"/>
      <c r="U85" s="1"/>
      <c r="V85" s="239"/>
      <c r="W85" s="241"/>
    </row>
    <row r="86" spans="1:23" ht="15.6" x14ac:dyDescent="0.3">
      <c r="A86" s="238">
        <v>83</v>
      </c>
      <c r="B86" s="39">
        <f>PRODUCT(G86/3+H86*1.6666+I86*1.6666+J86*1.6666+P86*25+Q86*25+R86*25+S86*25+T86*20+U86*15+V86*10+W86*15)</f>
        <v>110.6636</v>
      </c>
      <c r="C86" s="3" t="s">
        <v>2589</v>
      </c>
      <c r="D86" s="3" t="s">
        <v>2592</v>
      </c>
      <c r="E86" s="1">
        <v>1974</v>
      </c>
      <c r="F86" s="38">
        <v>21994</v>
      </c>
      <c r="G86" s="239">
        <v>27</v>
      </c>
      <c r="H86" s="1">
        <v>0</v>
      </c>
      <c r="I86" s="1">
        <v>23</v>
      </c>
      <c r="J86" s="1">
        <v>23</v>
      </c>
      <c r="K86" s="1"/>
      <c r="L86" s="1"/>
      <c r="M86" s="1"/>
      <c r="N86" s="1"/>
      <c r="O86" s="1"/>
      <c r="P86" s="239"/>
      <c r="Q86" s="1"/>
      <c r="R86" s="241">
        <v>1</v>
      </c>
      <c r="S86" s="1"/>
      <c r="T86" s="1"/>
      <c r="U86" s="1"/>
      <c r="V86" s="239"/>
      <c r="W86" s="241"/>
    </row>
    <row r="87" spans="1:23" ht="15.6" x14ac:dyDescent="0.3">
      <c r="A87" s="238">
        <v>84</v>
      </c>
      <c r="B87" s="39">
        <f>PRODUCT(G87/3+H87+I87+J87+(K87-I87-H87)/3+P87*25+Q87*25+R87*25+S87*25+T87*20+U87*15+V87*10+W87*15)</f>
        <v>109.33333333333334</v>
      </c>
      <c r="C87" s="3" t="s">
        <v>1135</v>
      </c>
      <c r="D87" s="3" t="s">
        <v>2919</v>
      </c>
      <c r="E87" s="1">
        <v>2002</v>
      </c>
      <c r="F87" s="38">
        <v>31469</v>
      </c>
      <c r="G87" s="239">
        <v>40</v>
      </c>
      <c r="H87" s="1">
        <v>0</v>
      </c>
      <c r="I87" s="1">
        <v>2</v>
      </c>
      <c r="J87" s="1">
        <v>18</v>
      </c>
      <c r="K87" s="1">
        <v>80</v>
      </c>
      <c r="L87" s="1">
        <v>55</v>
      </c>
      <c r="M87" s="1">
        <v>10</v>
      </c>
      <c r="N87" s="1">
        <v>13</v>
      </c>
      <c r="O87" s="1">
        <v>2</v>
      </c>
      <c r="P87" s="239"/>
      <c r="Q87" s="1"/>
      <c r="R87" s="241">
        <v>2</v>
      </c>
      <c r="S87" s="1"/>
      <c r="T87" s="1"/>
      <c r="U87" s="1"/>
      <c r="V87" s="239"/>
      <c r="W87" s="241"/>
    </row>
    <row r="88" spans="1:23" ht="15.6" x14ac:dyDescent="0.3">
      <c r="A88" s="238">
        <v>85</v>
      </c>
      <c r="B88" s="39">
        <f>PRODUCT(G88/3+H88+I88+J88+(K88-I88-H88)/3+P88*25+Q88*25+R88*25+S88*25+T88*20+U88*15+V88*10+W88*15)+10</f>
        <v>108.66666666666667</v>
      </c>
      <c r="C88" s="3" t="s">
        <v>3481</v>
      </c>
      <c r="D88" s="3" t="s">
        <v>2603</v>
      </c>
      <c r="E88" s="1">
        <v>1980</v>
      </c>
      <c r="F88" s="38">
        <v>23523</v>
      </c>
      <c r="G88" s="239">
        <v>25</v>
      </c>
      <c r="H88" s="1">
        <v>1</v>
      </c>
      <c r="I88" s="1">
        <v>22</v>
      </c>
      <c r="J88" s="1">
        <v>14</v>
      </c>
      <c r="K88" s="1">
        <v>63</v>
      </c>
      <c r="L88" s="1">
        <v>13</v>
      </c>
      <c r="M88" s="1">
        <v>18</v>
      </c>
      <c r="N88" s="1">
        <v>19</v>
      </c>
      <c r="O88" s="1">
        <v>13</v>
      </c>
      <c r="P88" s="239"/>
      <c r="Q88" s="1"/>
      <c r="R88" s="241">
        <v>1</v>
      </c>
      <c r="S88" s="1"/>
      <c r="T88" s="1"/>
      <c r="U88" s="1"/>
      <c r="V88" s="239"/>
      <c r="W88" s="241">
        <v>1</v>
      </c>
    </row>
    <row r="89" spans="1:23" ht="15.6" x14ac:dyDescent="0.3">
      <c r="A89" s="238">
        <v>86</v>
      </c>
      <c r="B89" s="39">
        <f t="shared" ref="B89:B97" si="2">PRODUCT(G89/3+H89+I89+J89+(K89-I89-H89)/3+P89*25+Q89*25+R89*25+S89*25+T89*20+U89*15+V89*10+W89*15)</f>
        <v>107.66666666666667</v>
      </c>
      <c r="C89" s="3" t="s">
        <v>1961</v>
      </c>
      <c r="D89" s="3" t="s">
        <v>66</v>
      </c>
      <c r="E89" s="1">
        <v>2021</v>
      </c>
      <c r="F89" s="38">
        <v>38621</v>
      </c>
      <c r="G89" s="239">
        <v>25</v>
      </c>
      <c r="H89" s="1">
        <v>0</v>
      </c>
      <c r="I89" s="1">
        <v>0</v>
      </c>
      <c r="J89" s="1">
        <v>30</v>
      </c>
      <c r="K89" s="1">
        <v>58</v>
      </c>
      <c r="L89" s="1">
        <v>57</v>
      </c>
      <c r="M89" s="1">
        <v>1</v>
      </c>
      <c r="N89" s="1">
        <v>0</v>
      </c>
      <c r="O89" s="1">
        <v>0</v>
      </c>
      <c r="P89" s="239"/>
      <c r="Q89" s="1"/>
      <c r="R89" s="241">
        <v>1</v>
      </c>
      <c r="S89" s="1">
        <v>1</v>
      </c>
      <c r="T89" s="1"/>
      <c r="U89" s="1"/>
      <c r="V89" s="239"/>
      <c r="W89" s="241"/>
    </row>
    <row r="90" spans="1:23" ht="15.6" x14ac:dyDescent="0.3">
      <c r="A90" s="238">
        <v>87</v>
      </c>
      <c r="B90" s="39">
        <f t="shared" si="2"/>
        <v>107.66666666666666</v>
      </c>
      <c r="C90" s="3" t="s">
        <v>998</v>
      </c>
      <c r="D90" s="3" t="s">
        <v>3478</v>
      </c>
      <c r="E90" s="1">
        <v>1996</v>
      </c>
      <c r="F90" s="38">
        <v>29369</v>
      </c>
      <c r="G90" s="239">
        <v>39</v>
      </c>
      <c r="H90" s="1">
        <v>3</v>
      </c>
      <c r="I90" s="1">
        <v>9</v>
      </c>
      <c r="J90" s="1">
        <v>22</v>
      </c>
      <c r="K90" s="1">
        <v>119</v>
      </c>
      <c r="L90" s="1">
        <v>62</v>
      </c>
      <c r="M90" s="1">
        <v>24</v>
      </c>
      <c r="N90" s="1">
        <v>21</v>
      </c>
      <c r="O90" s="1">
        <v>12</v>
      </c>
      <c r="P90" s="239"/>
      <c r="Q90" s="1"/>
      <c r="R90" s="241">
        <v>1</v>
      </c>
      <c r="S90" s="1"/>
      <c r="T90" s="1"/>
      <c r="U90" s="1"/>
      <c r="V90" s="239"/>
      <c r="W90" s="241"/>
    </row>
    <row r="91" spans="1:23" ht="15.6" x14ac:dyDescent="0.3">
      <c r="A91" s="238">
        <v>88</v>
      </c>
      <c r="B91" s="39">
        <f t="shared" si="2"/>
        <v>106.33333333333334</v>
      </c>
      <c r="C91" s="3" t="s">
        <v>2845</v>
      </c>
      <c r="D91" s="3" t="s">
        <v>2598</v>
      </c>
      <c r="E91" s="1">
        <v>1985</v>
      </c>
      <c r="F91" s="38" t="s">
        <v>765</v>
      </c>
      <c r="G91" s="239">
        <v>31</v>
      </c>
      <c r="H91" s="1">
        <v>2</v>
      </c>
      <c r="I91" s="1">
        <v>28</v>
      </c>
      <c r="J91" s="1">
        <v>17</v>
      </c>
      <c r="K91" s="1">
        <v>102</v>
      </c>
      <c r="L91" s="1">
        <v>19</v>
      </c>
      <c r="M91" s="1">
        <v>25</v>
      </c>
      <c r="N91" s="1">
        <v>28</v>
      </c>
      <c r="O91" s="1">
        <v>30</v>
      </c>
      <c r="P91" s="239"/>
      <c r="Q91" s="1"/>
      <c r="R91" s="241">
        <v>1</v>
      </c>
      <c r="S91" s="1"/>
      <c r="T91" s="1"/>
      <c r="U91" s="1"/>
      <c r="V91" s="239"/>
      <c r="W91" s="241"/>
    </row>
    <row r="92" spans="1:23" ht="15.6" x14ac:dyDescent="0.3">
      <c r="A92" s="238">
        <v>89</v>
      </c>
      <c r="B92" s="39">
        <f t="shared" si="2"/>
        <v>106.33333333333334</v>
      </c>
      <c r="C92" s="3" t="s">
        <v>1071</v>
      </c>
      <c r="D92" s="3" t="s">
        <v>3482</v>
      </c>
      <c r="E92" s="1">
        <v>1999</v>
      </c>
      <c r="F92" s="38">
        <v>30678</v>
      </c>
      <c r="G92" s="239">
        <v>23</v>
      </c>
      <c r="H92" s="1">
        <v>0</v>
      </c>
      <c r="I92" s="1">
        <v>2</v>
      </c>
      <c r="J92" s="1">
        <v>11</v>
      </c>
      <c r="K92" s="1">
        <v>49</v>
      </c>
      <c r="L92" s="1">
        <v>41</v>
      </c>
      <c r="M92" s="1">
        <v>5</v>
      </c>
      <c r="N92" s="1">
        <v>1</v>
      </c>
      <c r="O92" s="1">
        <v>2</v>
      </c>
      <c r="P92" s="239"/>
      <c r="Q92" s="1"/>
      <c r="R92" s="241">
        <v>2</v>
      </c>
      <c r="S92" s="1"/>
      <c r="T92" s="1">
        <v>1</v>
      </c>
      <c r="U92" s="1"/>
      <c r="V92" s="239"/>
      <c r="W92" s="241"/>
    </row>
    <row r="93" spans="1:23" ht="15.6" x14ac:dyDescent="0.3">
      <c r="A93" s="238">
        <v>90</v>
      </c>
      <c r="B93" s="39">
        <f t="shared" si="2"/>
        <v>106</v>
      </c>
      <c r="C93" s="3" t="s">
        <v>833</v>
      </c>
      <c r="D93" s="3" t="s">
        <v>2613</v>
      </c>
      <c r="E93" s="1">
        <v>1988</v>
      </c>
      <c r="F93" s="38">
        <v>26341</v>
      </c>
      <c r="G93" s="239">
        <v>15</v>
      </c>
      <c r="H93" s="1">
        <v>2</v>
      </c>
      <c r="I93" s="1">
        <v>15</v>
      </c>
      <c r="J93" s="1">
        <v>4</v>
      </c>
      <c r="K93" s="1">
        <v>32</v>
      </c>
      <c r="L93" s="1">
        <v>2</v>
      </c>
      <c r="M93" s="1">
        <v>5</v>
      </c>
      <c r="N93" s="1">
        <v>8</v>
      </c>
      <c r="O93" s="1">
        <v>17</v>
      </c>
      <c r="P93" s="239"/>
      <c r="Q93" s="1"/>
      <c r="R93" s="241">
        <v>2</v>
      </c>
      <c r="S93" s="1">
        <v>1</v>
      </c>
      <c r="T93" s="1"/>
      <c r="U93" s="1"/>
      <c r="V93" s="239"/>
      <c r="W93" s="241"/>
    </row>
    <row r="94" spans="1:23" ht="15.6" x14ac:dyDescent="0.3">
      <c r="A94" s="238">
        <v>91</v>
      </c>
      <c r="B94" s="39">
        <f t="shared" si="2"/>
        <v>105.66666666666667</v>
      </c>
      <c r="C94" s="3" t="s">
        <v>3164</v>
      </c>
      <c r="D94" s="3" t="s">
        <v>66</v>
      </c>
      <c r="E94" s="1">
        <v>2001</v>
      </c>
      <c r="F94" s="38">
        <v>31208</v>
      </c>
      <c r="G94" s="239">
        <v>28</v>
      </c>
      <c r="H94" s="1">
        <v>0</v>
      </c>
      <c r="I94" s="1">
        <v>3</v>
      </c>
      <c r="J94" s="1">
        <v>4</v>
      </c>
      <c r="K94" s="1">
        <v>46</v>
      </c>
      <c r="L94" s="1">
        <v>33</v>
      </c>
      <c r="M94" s="1">
        <v>6</v>
      </c>
      <c r="N94" s="1">
        <v>4</v>
      </c>
      <c r="O94" s="1">
        <v>3</v>
      </c>
      <c r="P94" s="239"/>
      <c r="Q94" s="1"/>
      <c r="R94" s="241">
        <v>1</v>
      </c>
      <c r="S94" s="1">
        <v>1</v>
      </c>
      <c r="T94" s="1"/>
      <c r="U94" s="1">
        <v>1</v>
      </c>
      <c r="V94" s="239">
        <v>1</v>
      </c>
      <c r="W94" s="241"/>
    </row>
    <row r="95" spans="1:23" ht="15.6" x14ac:dyDescent="0.3">
      <c r="A95" s="238">
        <v>92</v>
      </c>
      <c r="B95" s="39">
        <f t="shared" si="2"/>
        <v>105</v>
      </c>
      <c r="C95" s="3" t="s">
        <v>2881</v>
      </c>
      <c r="D95" s="3" t="s">
        <v>2988</v>
      </c>
      <c r="E95" s="1">
        <v>1986</v>
      </c>
      <c r="F95" s="38" t="s">
        <v>820</v>
      </c>
      <c r="G95" s="239">
        <v>36</v>
      </c>
      <c r="H95" s="1">
        <v>2</v>
      </c>
      <c r="I95" s="1">
        <v>14</v>
      </c>
      <c r="J95" s="1">
        <v>36</v>
      </c>
      <c r="K95" s="1">
        <v>139</v>
      </c>
      <c r="L95" s="1">
        <v>67</v>
      </c>
      <c r="M95" s="1">
        <v>32</v>
      </c>
      <c r="N95" s="1">
        <v>24</v>
      </c>
      <c r="O95" s="1">
        <v>16</v>
      </c>
      <c r="P95" s="239"/>
      <c r="Q95" s="1"/>
      <c r="R95" s="241"/>
      <c r="S95" s="1"/>
      <c r="T95" s="1"/>
      <c r="U95" s="1"/>
      <c r="V95" s="239"/>
      <c r="W95" s="241"/>
    </row>
    <row r="96" spans="1:23" ht="15.6" x14ac:dyDescent="0.3">
      <c r="A96" s="238">
        <v>93</v>
      </c>
      <c r="B96" s="39">
        <f t="shared" si="2"/>
        <v>104.66666666666667</v>
      </c>
      <c r="C96" s="3" t="s">
        <v>3483</v>
      </c>
      <c r="D96" s="3" t="s">
        <v>2657</v>
      </c>
      <c r="E96" s="1">
        <v>1994</v>
      </c>
      <c r="F96" s="38">
        <v>28288</v>
      </c>
      <c r="G96" s="239">
        <v>24</v>
      </c>
      <c r="H96" s="1">
        <v>4</v>
      </c>
      <c r="I96" s="1">
        <v>16</v>
      </c>
      <c r="J96" s="1">
        <v>23</v>
      </c>
      <c r="K96" s="1">
        <v>106</v>
      </c>
      <c r="L96" s="1">
        <v>25</v>
      </c>
      <c r="M96" s="1">
        <v>36</v>
      </c>
      <c r="N96" s="1">
        <v>25</v>
      </c>
      <c r="O96" s="1">
        <v>20</v>
      </c>
      <c r="P96" s="239"/>
      <c r="Q96" s="1"/>
      <c r="R96" s="241">
        <v>1</v>
      </c>
      <c r="S96" s="1"/>
      <c r="T96" s="1"/>
      <c r="U96" s="1"/>
      <c r="V96" s="239"/>
      <c r="W96" s="241"/>
    </row>
    <row r="97" spans="1:23" ht="15.6" x14ac:dyDescent="0.3">
      <c r="A97" s="238">
        <v>94</v>
      </c>
      <c r="B97" s="39">
        <f t="shared" si="2"/>
        <v>104.33333333333333</v>
      </c>
      <c r="C97" s="3" t="s">
        <v>1921</v>
      </c>
      <c r="D97" s="3" t="s">
        <v>3347</v>
      </c>
      <c r="E97" s="1">
        <v>2020</v>
      </c>
      <c r="F97" s="38">
        <v>38034</v>
      </c>
      <c r="G97" s="239">
        <v>16</v>
      </c>
      <c r="H97" s="1">
        <v>0</v>
      </c>
      <c r="I97" s="1">
        <v>2</v>
      </c>
      <c r="J97" s="1">
        <v>14</v>
      </c>
      <c r="K97" s="1">
        <v>41</v>
      </c>
      <c r="L97" s="1">
        <v>27</v>
      </c>
      <c r="M97" s="1">
        <v>10</v>
      </c>
      <c r="N97" s="1">
        <v>2</v>
      </c>
      <c r="O97" s="1">
        <v>2</v>
      </c>
      <c r="P97" s="239"/>
      <c r="Q97" s="1"/>
      <c r="R97" s="241">
        <v>1</v>
      </c>
      <c r="S97" s="1">
        <v>1</v>
      </c>
      <c r="T97" s="1">
        <v>1</v>
      </c>
      <c r="U97" s="1"/>
      <c r="V97" s="239"/>
      <c r="W97" s="241"/>
    </row>
    <row r="98" spans="1:23" ht="15.6" x14ac:dyDescent="0.3">
      <c r="A98" s="238">
        <v>95</v>
      </c>
      <c r="B98" s="39">
        <f>PRODUCT(G98/3+H98*1.6666+I98*1.6666+J98*1.6666+P98*25+Q98*25+R98*25+S98*25+T98*20+U98*15+V98*10+W98*15)</f>
        <v>104.3314</v>
      </c>
      <c r="C98" s="3" t="s">
        <v>2653</v>
      </c>
      <c r="D98" s="3" t="s">
        <v>2603</v>
      </c>
      <c r="E98" s="1">
        <v>1978</v>
      </c>
      <c r="F98" s="38">
        <v>22915</v>
      </c>
      <c r="G98" s="239">
        <v>18</v>
      </c>
      <c r="H98" s="1">
        <v>0</v>
      </c>
      <c r="I98" s="1">
        <v>9</v>
      </c>
      <c r="J98" s="1">
        <v>20</v>
      </c>
      <c r="K98" s="1"/>
      <c r="L98" s="1"/>
      <c r="M98" s="1"/>
      <c r="N98" s="1"/>
      <c r="O98" s="1"/>
      <c r="P98" s="239"/>
      <c r="Q98" s="1"/>
      <c r="R98" s="241">
        <v>2</v>
      </c>
      <c r="S98" s="1"/>
      <c r="T98" s="1"/>
      <c r="U98" s="1"/>
      <c r="V98" s="239"/>
      <c r="W98" s="241"/>
    </row>
    <row r="99" spans="1:23" ht="15.6" x14ac:dyDescent="0.3">
      <c r="A99" s="238">
        <v>96</v>
      </c>
      <c r="B99" s="39">
        <f>PRODUCT(G99/3+H99+I99+J99+(K99-I99-H99)/3+P99*25+Q99*25+R99*25+S99*25+T99*20+U99*15+V99*10+W99*15)</f>
        <v>103.66666666666667</v>
      </c>
      <c r="C99" s="3" t="s">
        <v>906</v>
      </c>
      <c r="D99" s="3" t="s">
        <v>2620</v>
      </c>
      <c r="E99" s="1">
        <v>1993</v>
      </c>
      <c r="F99" s="38">
        <v>28256</v>
      </c>
      <c r="G99" s="239">
        <v>24</v>
      </c>
      <c r="H99" s="1">
        <v>0</v>
      </c>
      <c r="I99" s="1">
        <v>5</v>
      </c>
      <c r="J99" s="1">
        <v>9</v>
      </c>
      <c r="K99" s="1">
        <v>25</v>
      </c>
      <c r="L99" s="1">
        <v>12</v>
      </c>
      <c r="M99" s="1">
        <v>6</v>
      </c>
      <c r="N99" s="1">
        <v>2</v>
      </c>
      <c r="O99" s="1">
        <v>5</v>
      </c>
      <c r="P99" s="239"/>
      <c r="Q99" s="1"/>
      <c r="R99" s="241">
        <v>2</v>
      </c>
      <c r="S99" s="1">
        <v>1</v>
      </c>
      <c r="T99" s="1"/>
      <c r="U99" s="1"/>
      <c r="V99" s="239"/>
      <c r="W99" s="241"/>
    </row>
    <row r="100" spans="1:23" ht="15.6" x14ac:dyDescent="0.3">
      <c r="A100" s="238">
        <v>97</v>
      </c>
      <c r="B100" s="39">
        <f>PRODUCT(G100/3+H100*1.6666+I100*1.6666+J100*1.6666+P100*25+Q100*25+R100*25+S100*25+T100*20+U100*15+V100*10+W100*15)</f>
        <v>102.6644</v>
      </c>
      <c r="C100" s="3" t="s">
        <v>3484</v>
      </c>
      <c r="D100" s="3" t="s">
        <v>2613</v>
      </c>
      <c r="E100" s="1">
        <v>1955</v>
      </c>
      <c r="F100" s="38">
        <v>14739</v>
      </c>
      <c r="G100" s="239">
        <v>18</v>
      </c>
      <c r="H100" s="1">
        <v>1</v>
      </c>
      <c r="I100" s="1">
        <v>14</v>
      </c>
      <c r="J100" s="1">
        <v>19</v>
      </c>
      <c r="K100" s="1"/>
      <c r="L100" s="1"/>
      <c r="M100" s="1"/>
      <c r="N100" s="1"/>
      <c r="O100" s="1"/>
      <c r="P100" s="239"/>
      <c r="Q100" s="1"/>
      <c r="R100" s="241"/>
      <c r="S100" s="1">
        <v>1</v>
      </c>
      <c r="T100" s="1"/>
      <c r="U100" s="1">
        <v>1</v>
      </c>
      <c r="V100" s="239"/>
      <c r="W100" s="241"/>
    </row>
    <row r="101" spans="1:23" ht="15.6" x14ac:dyDescent="0.3">
      <c r="A101" s="238">
        <v>98</v>
      </c>
      <c r="B101" s="39">
        <f>PRODUCT(G101/3+H101*1.6666+I101*1.6666+J101*1.6666+P101*25+Q101*25+R101*25+S101*25+T101*20+U101*15+V101*10+W101*15)</f>
        <v>102.6628</v>
      </c>
      <c r="C101" s="3" t="s">
        <v>3485</v>
      </c>
      <c r="D101" s="3" t="s">
        <v>2655</v>
      </c>
      <c r="E101" s="1">
        <v>1968</v>
      </c>
      <c r="F101" s="38">
        <v>19166</v>
      </c>
      <c r="G101" s="239">
        <v>18</v>
      </c>
      <c r="H101" s="1">
        <v>3</v>
      </c>
      <c r="I101" s="1">
        <v>9</v>
      </c>
      <c r="J101" s="1">
        <v>46</v>
      </c>
      <c r="K101" s="1"/>
      <c r="L101" s="1"/>
      <c r="M101" s="1"/>
      <c r="N101" s="1"/>
      <c r="O101" s="1"/>
      <c r="P101" s="239"/>
      <c r="Q101" s="1"/>
      <c r="R101" s="241"/>
      <c r="S101" s="1"/>
      <c r="T101" s="1"/>
      <c r="U101" s="1"/>
      <c r="V101" s="239"/>
      <c r="W101" s="241"/>
    </row>
    <row r="102" spans="1:23" ht="15.6" x14ac:dyDescent="0.3">
      <c r="A102" s="238">
        <v>99</v>
      </c>
      <c r="B102" s="39">
        <f>PRODUCT(G102/3+H102*1.6666+I102*1.6666+J102*1.6666+P102*25+Q102*25+R102*25+S102*25+T102*20+U102*15+V102*10+W102*15)</f>
        <v>101.33066666666667</v>
      </c>
      <c r="C102" s="3" t="s">
        <v>2615</v>
      </c>
      <c r="D102" s="3" t="s">
        <v>2613</v>
      </c>
      <c r="E102" s="1">
        <v>1975</v>
      </c>
      <c r="F102" s="38">
        <v>22026</v>
      </c>
      <c r="G102" s="239">
        <v>29</v>
      </c>
      <c r="H102" s="1">
        <v>1</v>
      </c>
      <c r="I102" s="1">
        <v>19</v>
      </c>
      <c r="J102" s="1">
        <v>20</v>
      </c>
      <c r="K102" s="1"/>
      <c r="L102" s="1"/>
      <c r="M102" s="1"/>
      <c r="N102" s="1"/>
      <c r="O102" s="1"/>
      <c r="P102" s="239"/>
      <c r="Q102" s="1"/>
      <c r="R102" s="241">
        <v>1</v>
      </c>
      <c r="S102" s="1"/>
      <c r="T102" s="1"/>
      <c r="U102" s="1"/>
      <c r="V102" s="239"/>
      <c r="W102" s="241"/>
    </row>
    <row r="103" spans="1:23" ht="15.6" x14ac:dyDescent="0.3">
      <c r="A103" s="238">
        <v>100</v>
      </c>
      <c r="B103" s="39">
        <f>PRODUCT(G103/3+H103*1.6666+I103*1.6666+J103*1.6666+P103*25+Q103*25+R103*25+S103*25+T103*20+U103*15+V103*10+W103*15)</f>
        <v>100.99873333333333</v>
      </c>
      <c r="C103" s="3" t="s">
        <v>734</v>
      </c>
      <c r="D103" s="3" t="s">
        <v>2598</v>
      </c>
      <c r="E103" s="1">
        <v>1978</v>
      </c>
      <c r="F103" s="38">
        <v>23015</v>
      </c>
      <c r="G103" s="239">
        <v>13</v>
      </c>
      <c r="H103" s="1">
        <v>1</v>
      </c>
      <c r="I103" s="1">
        <v>9</v>
      </c>
      <c r="J103" s="1">
        <v>9</v>
      </c>
      <c r="K103" s="1"/>
      <c r="L103" s="1"/>
      <c r="M103" s="1"/>
      <c r="N103" s="1"/>
      <c r="O103" s="1"/>
      <c r="P103" s="239"/>
      <c r="Q103" s="1"/>
      <c r="R103" s="241">
        <v>1</v>
      </c>
      <c r="S103" s="1">
        <v>1</v>
      </c>
      <c r="T103" s="1"/>
      <c r="U103" s="1">
        <v>1</v>
      </c>
      <c r="V103" s="239"/>
      <c r="W103" s="241"/>
    </row>
    <row r="104" spans="1:23" ht="15.6" x14ac:dyDescent="0.3">
      <c r="A104" s="238">
        <v>101</v>
      </c>
      <c r="B104" s="39">
        <f>PRODUCT(G104/3+H104+I104+J104+(K104-I104-H104)/3+P104*25+Q104*25+R104*25+S104*25+T104*20+U104*15+V104*10+W104*15)+2.3</f>
        <v>100.3</v>
      </c>
      <c r="C104" s="3" t="s">
        <v>2718</v>
      </c>
      <c r="D104" s="3" t="s">
        <v>2613</v>
      </c>
      <c r="E104" s="1">
        <v>1980</v>
      </c>
      <c r="F104" s="38">
        <v>23663</v>
      </c>
      <c r="G104" s="239">
        <v>21</v>
      </c>
      <c r="H104" s="1">
        <v>1</v>
      </c>
      <c r="I104" s="1">
        <v>12</v>
      </c>
      <c r="J104" s="1">
        <v>20</v>
      </c>
      <c r="K104" s="1">
        <v>67</v>
      </c>
      <c r="L104" s="1">
        <v>10</v>
      </c>
      <c r="M104" s="1">
        <v>22</v>
      </c>
      <c r="N104" s="1">
        <v>22</v>
      </c>
      <c r="O104" s="1">
        <v>13</v>
      </c>
      <c r="P104" s="239"/>
      <c r="Q104" s="1"/>
      <c r="R104" s="241">
        <v>1</v>
      </c>
      <c r="S104" s="1"/>
      <c r="T104" s="1"/>
      <c r="U104" s="1">
        <v>1</v>
      </c>
      <c r="V104" s="239"/>
      <c r="W104" s="241"/>
    </row>
    <row r="105" spans="1:23" ht="15.6" x14ac:dyDescent="0.3">
      <c r="A105" s="238">
        <v>102</v>
      </c>
      <c r="B105" s="39">
        <f>PRODUCT(G105/3+H105+I105+J105+(K105-I105-H105)/3+P105*25+Q105*25+R105*25+S105*25+T105*20+U105*15+V105*10+W105*15)</f>
        <v>100</v>
      </c>
      <c r="C105" s="3" t="s">
        <v>3300</v>
      </c>
      <c r="D105" s="3" t="s">
        <v>2865</v>
      </c>
      <c r="E105" s="1">
        <v>2012</v>
      </c>
      <c r="F105" s="38">
        <v>35146</v>
      </c>
      <c r="G105" s="239">
        <v>45</v>
      </c>
      <c r="H105" s="1">
        <v>0</v>
      </c>
      <c r="I105" s="1">
        <v>15</v>
      </c>
      <c r="J105" s="1">
        <v>11</v>
      </c>
      <c r="K105" s="1">
        <v>117</v>
      </c>
      <c r="L105" s="1">
        <v>39</v>
      </c>
      <c r="M105" s="1">
        <v>31</v>
      </c>
      <c r="N105" s="1">
        <v>32</v>
      </c>
      <c r="O105" s="1">
        <v>15</v>
      </c>
      <c r="P105" s="239"/>
      <c r="Q105" s="1"/>
      <c r="R105" s="241">
        <v>1</v>
      </c>
      <c r="S105" s="1"/>
      <c r="T105" s="1"/>
      <c r="U105" s="1"/>
      <c r="V105" s="239"/>
      <c r="W105" s="241"/>
    </row>
    <row r="106" spans="1:23" ht="15.6" x14ac:dyDescent="0.3">
      <c r="A106" s="238">
        <v>103</v>
      </c>
      <c r="B106" s="39">
        <f>PRODUCT(G106/3+H106*1.6666+I106*1.6666+J106*1.6666+P106*25+Q106*25+R106*25+S106*25+T106*20+U106*15+V106*10+W106*15)</f>
        <v>98.663066666666666</v>
      </c>
      <c r="C106" s="3" t="s">
        <v>3486</v>
      </c>
      <c r="D106" s="3" t="s">
        <v>2598</v>
      </c>
      <c r="E106" s="1">
        <v>1970</v>
      </c>
      <c r="F106" s="38">
        <v>20108</v>
      </c>
      <c r="G106" s="239">
        <v>26</v>
      </c>
      <c r="H106" s="1">
        <v>7</v>
      </c>
      <c r="I106" s="1">
        <v>29</v>
      </c>
      <c r="J106" s="1">
        <v>18</v>
      </c>
      <c r="K106" s="1"/>
      <c r="L106" s="1"/>
      <c r="M106" s="1"/>
      <c r="N106" s="1"/>
      <c r="O106" s="1"/>
      <c r="P106" s="239"/>
      <c r="Q106" s="1"/>
      <c r="R106" s="241"/>
      <c r="S106" s="1"/>
      <c r="T106" s="1"/>
      <c r="U106" s="1"/>
      <c r="V106" s="239"/>
      <c r="W106" s="241"/>
    </row>
    <row r="107" spans="1:23" ht="15.6" x14ac:dyDescent="0.3">
      <c r="A107" s="238">
        <v>104</v>
      </c>
      <c r="B107" s="39">
        <f>PRODUCT(G107/3+H107+I107+J107+(K107-I107-H107)/3+P107*25+Q107*25+R107*25+S107*25+T107*20+U107*15+V107*10+W107*15)</f>
        <v>98</v>
      </c>
      <c r="C107" s="2" t="s">
        <v>2088</v>
      </c>
      <c r="D107" s="243" t="s">
        <v>2690</v>
      </c>
      <c r="E107" s="1">
        <v>2024</v>
      </c>
      <c r="F107" s="38">
        <v>39359</v>
      </c>
      <c r="G107" s="239">
        <v>27</v>
      </c>
      <c r="H107" s="1">
        <v>1</v>
      </c>
      <c r="I107" s="1">
        <v>6</v>
      </c>
      <c r="J107" s="1">
        <v>11</v>
      </c>
      <c r="K107" s="1">
        <v>70</v>
      </c>
      <c r="L107" s="1">
        <v>14</v>
      </c>
      <c r="M107" s="1">
        <v>25</v>
      </c>
      <c r="N107" s="1">
        <v>24</v>
      </c>
      <c r="O107" s="1">
        <v>7</v>
      </c>
      <c r="P107" s="239"/>
      <c r="Q107" s="1"/>
      <c r="R107" s="241">
        <v>2</v>
      </c>
      <c r="S107" s="1"/>
      <c r="T107" s="1"/>
      <c r="U107" s="1"/>
      <c r="V107" s="239"/>
      <c r="W107" s="241"/>
    </row>
    <row r="108" spans="1:23" ht="15.6" x14ac:dyDescent="0.3">
      <c r="A108" s="238">
        <v>105</v>
      </c>
      <c r="B108" s="39">
        <f>PRODUCT(G108/3+H108+I108+J108+(K108-I108-H108)/3+P108*25+Q108*25+R108*25+S108*25+T108*20+U108*15+V108*10+W108*15)</f>
        <v>97.666666666666671</v>
      </c>
      <c r="C108" s="3" t="s">
        <v>3191</v>
      </c>
      <c r="D108" s="3" t="s">
        <v>3487</v>
      </c>
      <c r="E108" s="1">
        <v>2004</v>
      </c>
      <c r="F108" s="38">
        <v>32178</v>
      </c>
      <c r="G108" s="239">
        <v>21</v>
      </c>
      <c r="H108" s="1">
        <v>0</v>
      </c>
      <c r="I108" s="1">
        <v>2</v>
      </c>
      <c r="J108" s="1">
        <v>3</v>
      </c>
      <c r="K108" s="1">
        <v>19</v>
      </c>
      <c r="L108" s="1">
        <v>11</v>
      </c>
      <c r="M108" s="1">
        <v>3</v>
      </c>
      <c r="N108" s="1">
        <v>3</v>
      </c>
      <c r="O108" s="1">
        <v>2</v>
      </c>
      <c r="P108" s="239"/>
      <c r="Q108" s="1"/>
      <c r="R108" s="241">
        <v>1</v>
      </c>
      <c r="S108" s="1">
        <v>1</v>
      </c>
      <c r="T108" s="1">
        <v>1</v>
      </c>
      <c r="U108" s="1"/>
      <c r="V108" s="239">
        <v>1</v>
      </c>
      <c r="W108" s="241"/>
    </row>
    <row r="109" spans="1:23" ht="15.6" x14ac:dyDescent="0.3">
      <c r="A109" s="238">
        <v>106</v>
      </c>
      <c r="B109" s="39">
        <f>PRODUCT(G109/3+H109*1.6666+I109*1.6666+J109*1.6666+P109*25+Q109*25+R109*25+S109*25+T109*20+U109*15+V109*10+W109*15)</f>
        <v>97.664933333333323</v>
      </c>
      <c r="C109" s="3" t="s">
        <v>3488</v>
      </c>
      <c r="D109" s="3" t="s">
        <v>2628</v>
      </c>
      <c r="E109" s="1">
        <v>1979</v>
      </c>
      <c r="F109" s="38">
        <v>23822</v>
      </c>
      <c r="G109" s="239">
        <v>13</v>
      </c>
      <c r="H109" s="1">
        <v>2</v>
      </c>
      <c r="I109" s="1">
        <v>16</v>
      </c>
      <c r="J109" s="1">
        <v>8</v>
      </c>
      <c r="K109" s="1"/>
      <c r="L109" s="1"/>
      <c r="M109" s="1"/>
      <c r="N109" s="1"/>
      <c r="O109" s="1"/>
      <c r="P109" s="239"/>
      <c r="Q109" s="1"/>
      <c r="R109" s="241">
        <v>2</v>
      </c>
      <c r="S109" s="1"/>
      <c r="T109" s="1"/>
      <c r="U109" s="1"/>
      <c r="V109" s="239"/>
      <c r="W109" s="241"/>
    </row>
    <row r="110" spans="1:23" ht="15.6" x14ac:dyDescent="0.3">
      <c r="A110" s="238">
        <v>107</v>
      </c>
      <c r="B110" s="39">
        <f>PRODUCT(G110/3+H110+I110+J110+(K110-I110-H110)/3+P110*25+Q110*25+R110*25+S110*25+T110*20+U110*15+V110*10+W110*15)</f>
        <v>97</v>
      </c>
      <c r="C110" s="3" t="s">
        <v>2880</v>
      </c>
      <c r="D110" s="3" t="s">
        <v>2826</v>
      </c>
      <c r="E110" s="1">
        <v>1986</v>
      </c>
      <c r="F110" s="38" t="s">
        <v>762</v>
      </c>
      <c r="G110" s="239">
        <v>51</v>
      </c>
      <c r="H110" s="1">
        <v>0</v>
      </c>
      <c r="I110" s="1">
        <v>8</v>
      </c>
      <c r="J110" s="1">
        <v>9</v>
      </c>
      <c r="K110" s="1">
        <v>47</v>
      </c>
      <c r="L110" s="1">
        <v>19</v>
      </c>
      <c r="M110" s="1">
        <v>9</v>
      </c>
      <c r="N110" s="1">
        <v>11</v>
      </c>
      <c r="O110" s="1">
        <v>8</v>
      </c>
      <c r="P110" s="239"/>
      <c r="Q110" s="1"/>
      <c r="R110" s="241">
        <v>1</v>
      </c>
      <c r="S110" s="1"/>
      <c r="T110" s="1"/>
      <c r="U110" s="1">
        <v>1</v>
      </c>
      <c r="V110" s="239">
        <v>1</v>
      </c>
      <c r="W110" s="241"/>
    </row>
    <row r="111" spans="1:23" ht="15.6" x14ac:dyDescent="0.3">
      <c r="A111" s="238">
        <v>108</v>
      </c>
      <c r="B111" s="39">
        <f>PRODUCT(G111/3+H111*1.6666+I111*1.6666+J111*1.6666+P111*25+Q111*25+R111*25+S111*25+T111*20+U111*15+V111*10+W111*15)</f>
        <v>96.663200000000003</v>
      </c>
      <c r="C111" s="3" t="s">
        <v>3489</v>
      </c>
      <c r="D111" s="3" t="s">
        <v>2603</v>
      </c>
      <c r="E111" s="1">
        <v>1974</v>
      </c>
      <c r="F111" s="38">
        <v>21622</v>
      </c>
      <c r="G111" s="239">
        <v>30</v>
      </c>
      <c r="H111" s="1">
        <v>2</v>
      </c>
      <c r="I111" s="1">
        <v>15</v>
      </c>
      <c r="J111" s="1">
        <v>35</v>
      </c>
      <c r="K111" s="1"/>
      <c r="L111" s="1"/>
      <c r="M111" s="1"/>
      <c r="N111" s="1"/>
      <c r="O111" s="1"/>
      <c r="P111" s="239"/>
      <c r="Q111" s="1"/>
      <c r="R111" s="241"/>
      <c r="S111" s="1"/>
      <c r="T111" s="1"/>
      <c r="U111" s="1"/>
      <c r="V111" s="239"/>
      <c r="W111" s="241"/>
    </row>
    <row r="112" spans="1:23" ht="15.6" x14ac:dyDescent="0.3">
      <c r="A112" s="238">
        <v>109</v>
      </c>
      <c r="B112" s="39">
        <f>PRODUCT(G112/3+H112+I112+J112+(K112-I112-H112)/3+P112*25+Q112*25+R112*25+S112*25+T112*20+U112*15+V112*10+W112*15)</f>
        <v>96.333333333333329</v>
      </c>
      <c r="C112" s="3" t="s">
        <v>753</v>
      </c>
      <c r="D112" s="3" t="s">
        <v>3453</v>
      </c>
      <c r="E112" s="1">
        <v>1983</v>
      </c>
      <c r="F112" s="38">
        <v>24281</v>
      </c>
      <c r="G112" s="239">
        <v>16</v>
      </c>
      <c r="H112" s="1">
        <v>2</v>
      </c>
      <c r="I112" s="1">
        <v>9</v>
      </c>
      <c r="J112" s="1">
        <v>12</v>
      </c>
      <c r="K112" s="1">
        <v>65</v>
      </c>
      <c r="L112" s="1">
        <v>11</v>
      </c>
      <c r="M112" s="1">
        <v>18</v>
      </c>
      <c r="N112" s="1">
        <v>25</v>
      </c>
      <c r="O112" s="1">
        <v>11</v>
      </c>
      <c r="P112" s="239"/>
      <c r="Q112" s="1"/>
      <c r="R112" s="241">
        <v>2</v>
      </c>
      <c r="S112" s="1"/>
      <c r="T112" s="1"/>
      <c r="U112" s="1"/>
      <c r="V112" s="239"/>
      <c r="W112" s="241"/>
    </row>
    <row r="113" spans="1:23" ht="15.6" x14ac:dyDescent="0.3">
      <c r="A113" s="238">
        <v>110</v>
      </c>
      <c r="B113" s="39">
        <f>PRODUCT(G113/3+H113+I113+J113+(K113-I113-H113)/3+P113*25+Q113*25+R113*25+S113*25+T113*20+U113*15+V113*10+W113*15)</f>
        <v>95.666666666666657</v>
      </c>
      <c r="C113" s="3" t="s">
        <v>963</v>
      </c>
      <c r="D113" s="3" t="s">
        <v>2620</v>
      </c>
      <c r="E113" s="1">
        <v>1995</v>
      </c>
      <c r="F113" s="38">
        <v>28662</v>
      </c>
      <c r="G113" s="239">
        <v>21</v>
      </c>
      <c r="H113" s="1">
        <v>1</v>
      </c>
      <c r="I113" s="1">
        <v>7</v>
      </c>
      <c r="J113" s="1">
        <v>16</v>
      </c>
      <c r="K113" s="1">
        <v>52</v>
      </c>
      <c r="L113" s="1">
        <v>17</v>
      </c>
      <c r="M113" s="1">
        <v>14</v>
      </c>
      <c r="N113" s="1">
        <v>13</v>
      </c>
      <c r="O113" s="1">
        <v>8</v>
      </c>
      <c r="P113" s="239"/>
      <c r="Q113" s="1"/>
      <c r="R113" s="241">
        <v>2</v>
      </c>
      <c r="S113" s="1"/>
      <c r="T113" s="1"/>
      <c r="U113" s="1"/>
      <c r="V113" s="239"/>
      <c r="W113" s="241"/>
    </row>
    <row r="114" spans="1:23" ht="15.6" x14ac:dyDescent="0.3">
      <c r="A114" s="238">
        <v>111</v>
      </c>
      <c r="B114" s="39">
        <f>PRODUCT(G114/3+H114*1.6666+I114*1.6666+J114*1.6666+P114*25+Q114*25+R114*25+S114*25+T114*20+U114*15+V114*10+W114*15)</f>
        <v>94.998000000000005</v>
      </c>
      <c r="C114" s="3" t="s">
        <v>3490</v>
      </c>
      <c r="D114" s="3" t="s">
        <v>2655</v>
      </c>
      <c r="E114" s="1">
        <v>1968</v>
      </c>
      <c r="F114" s="38">
        <v>19935</v>
      </c>
      <c r="G114" s="239">
        <v>30</v>
      </c>
      <c r="H114" s="1">
        <v>0</v>
      </c>
      <c r="I114" s="1">
        <v>11</v>
      </c>
      <c r="J114" s="1">
        <v>19</v>
      </c>
      <c r="K114" s="1"/>
      <c r="L114" s="1"/>
      <c r="M114" s="1"/>
      <c r="N114" s="1"/>
      <c r="O114" s="1"/>
      <c r="P114" s="239"/>
      <c r="Q114" s="1"/>
      <c r="R114" s="241"/>
      <c r="S114" s="1"/>
      <c r="T114" s="1">
        <v>1</v>
      </c>
      <c r="U114" s="1">
        <v>1</v>
      </c>
      <c r="V114" s="239"/>
      <c r="W114" s="241"/>
    </row>
    <row r="115" spans="1:23" ht="15.6" x14ac:dyDescent="0.3">
      <c r="A115" s="238">
        <v>112</v>
      </c>
      <c r="B115" s="39">
        <f>PRODUCT(G115/3+H115+I115+J115+(K115-I115-H115)/3+P115*25+Q115*25+R115*25+S115*25+T115*20+U115*15+V115*10+W115*15)+12.7</f>
        <v>94.7</v>
      </c>
      <c r="C115" s="3" t="s">
        <v>2700</v>
      </c>
      <c r="D115" s="3" t="s">
        <v>2630</v>
      </c>
      <c r="E115" s="1">
        <v>1978</v>
      </c>
      <c r="F115" s="38">
        <v>23563</v>
      </c>
      <c r="G115" s="239">
        <v>29</v>
      </c>
      <c r="H115" s="1">
        <v>0</v>
      </c>
      <c r="I115" s="1">
        <v>21</v>
      </c>
      <c r="J115" s="1">
        <v>15</v>
      </c>
      <c r="K115" s="1">
        <v>55</v>
      </c>
      <c r="L115" s="1">
        <v>10</v>
      </c>
      <c r="M115" s="1">
        <v>11</v>
      </c>
      <c r="N115" s="1">
        <v>25</v>
      </c>
      <c r="O115" s="1">
        <v>9</v>
      </c>
      <c r="P115" s="239"/>
      <c r="Q115" s="1"/>
      <c r="R115" s="241">
        <v>1</v>
      </c>
      <c r="S115" s="1"/>
      <c r="T115" s="1"/>
      <c r="U115" s="1"/>
      <c r="V115" s="239"/>
      <c r="W115" s="241"/>
    </row>
    <row r="116" spans="1:23" ht="15.6" x14ac:dyDescent="0.3">
      <c r="A116" s="238">
        <v>113</v>
      </c>
      <c r="B116" s="39">
        <f>PRODUCT(G116/3+H116+I116+J116+(K116-I116-H116)/3+P116*25+Q116*25+R116*25+S116*25+T116*20+U116*15+V116*10+W116*15)</f>
        <v>93.333333333333329</v>
      </c>
      <c r="C116" s="3" t="s">
        <v>1838</v>
      </c>
      <c r="D116" s="3" t="s">
        <v>3276</v>
      </c>
      <c r="E116" s="1">
        <v>2018</v>
      </c>
      <c r="F116" s="38">
        <v>37394</v>
      </c>
      <c r="G116" s="239">
        <v>33</v>
      </c>
      <c r="H116" s="1">
        <v>1</v>
      </c>
      <c r="I116" s="1">
        <v>5</v>
      </c>
      <c r="J116" s="1">
        <v>22</v>
      </c>
      <c r="K116" s="1">
        <v>94</v>
      </c>
      <c r="L116" s="1">
        <v>76</v>
      </c>
      <c r="M116" s="1">
        <v>6</v>
      </c>
      <c r="N116" s="1">
        <v>6</v>
      </c>
      <c r="O116" s="1">
        <v>6</v>
      </c>
      <c r="P116" s="239"/>
      <c r="Q116" s="1"/>
      <c r="R116" s="241">
        <v>1</v>
      </c>
      <c r="S116" s="1"/>
      <c r="T116" s="1"/>
      <c r="U116" s="1"/>
      <c r="V116" s="239"/>
      <c r="W116" s="241"/>
    </row>
    <row r="117" spans="1:23" ht="15.6" x14ac:dyDescent="0.3">
      <c r="A117" s="238">
        <v>114</v>
      </c>
      <c r="B117" s="39">
        <f>PRODUCT(G117/3+H117+I117+J117+(K117-I117-H117)/3+P117*25+Q117*25+R117*25+S117*25+T117*20+U117*15+V117*10+W117*15)</f>
        <v>93</v>
      </c>
      <c r="C117" s="3" t="s">
        <v>2799</v>
      </c>
      <c r="D117" s="3" t="s">
        <v>2661</v>
      </c>
      <c r="E117" s="1">
        <v>1984</v>
      </c>
      <c r="F117" s="38" t="s">
        <v>732</v>
      </c>
      <c r="G117" s="239">
        <v>16</v>
      </c>
      <c r="H117" s="1">
        <v>0</v>
      </c>
      <c r="I117" s="1">
        <v>4</v>
      </c>
      <c r="J117" s="1">
        <v>15</v>
      </c>
      <c r="K117" s="1">
        <v>60</v>
      </c>
      <c r="L117" s="1">
        <v>16</v>
      </c>
      <c r="M117" s="1">
        <v>29</v>
      </c>
      <c r="N117" s="1">
        <v>11</v>
      </c>
      <c r="O117" s="1">
        <v>4</v>
      </c>
      <c r="P117" s="239"/>
      <c r="Q117" s="1"/>
      <c r="R117" s="241">
        <v>2</v>
      </c>
      <c r="S117" s="1"/>
      <c r="T117" s="1"/>
      <c r="U117" s="1"/>
      <c r="V117" s="239"/>
      <c r="W117" s="241"/>
    </row>
    <row r="118" spans="1:23" ht="15.6" x14ac:dyDescent="0.3">
      <c r="A118" s="238">
        <v>115</v>
      </c>
      <c r="B118" s="39">
        <f>PRODUCT(G118/3+H118+I118+J118+(K118-I118-H118)/3+P118*25+Q118*25+R118*25+S118*25+T118*20+U118*15+V118*10+W118*15)</f>
        <v>92.666666666666671</v>
      </c>
      <c r="C118" s="3" t="s">
        <v>3491</v>
      </c>
      <c r="D118" s="3" t="s">
        <v>2988</v>
      </c>
      <c r="E118" s="1">
        <v>1988</v>
      </c>
      <c r="F118" s="38">
        <v>26092</v>
      </c>
      <c r="G118" s="239">
        <v>17</v>
      </c>
      <c r="H118" s="1">
        <v>0</v>
      </c>
      <c r="I118" s="1">
        <v>5</v>
      </c>
      <c r="J118" s="1">
        <v>13</v>
      </c>
      <c r="K118" s="1">
        <v>62</v>
      </c>
      <c r="L118" s="1">
        <v>24</v>
      </c>
      <c r="M118" s="1">
        <v>17</v>
      </c>
      <c r="N118" s="1">
        <v>16</v>
      </c>
      <c r="O118" s="1">
        <v>5</v>
      </c>
      <c r="P118" s="239"/>
      <c r="Q118" s="1"/>
      <c r="R118" s="241">
        <v>2</v>
      </c>
      <c r="S118" s="1"/>
      <c r="T118" s="1"/>
      <c r="U118" s="1"/>
      <c r="V118" s="239"/>
      <c r="W118" s="241"/>
    </row>
    <row r="119" spans="1:23" ht="15.6" x14ac:dyDescent="0.3">
      <c r="A119" s="238">
        <v>116</v>
      </c>
      <c r="B119" s="39">
        <f>PRODUCT(G119/3+H119*1.6666+I119*1.6666+J119*1.6666+P119*25+Q119*25+R119*25+S119*25+T119*20+U119*15+V119*10+W119*15)</f>
        <v>92.664266666666663</v>
      </c>
      <c r="C119" s="3" t="s">
        <v>2612</v>
      </c>
      <c r="D119" s="3" t="s">
        <v>2613</v>
      </c>
      <c r="E119" s="1">
        <v>1975</v>
      </c>
      <c r="F119" s="38">
        <v>22093</v>
      </c>
      <c r="G119" s="239">
        <v>23</v>
      </c>
      <c r="H119" s="1">
        <v>0</v>
      </c>
      <c r="I119" s="1">
        <v>11</v>
      </c>
      <c r="J119" s="1">
        <v>25</v>
      </c>
      <c r="K119" s="1"/>
      <c r="L119" s="1"/>
      <c r="M119" s="1"/>
      <c r="N119" s="1"/>
      <c r="O119" s="1"/>
      <c r="P119" s="239"/>
      <c r="Q119" s="1"/>
      <c r="R119" s="241">
        <v>1</v>
      </c>
      <c r="S119" s="1"/>
      <c r="T119" s="1"/>
      <c r="U119" s="1"/>
      <c r="V119" s="239"/>
      <c r="W119" s="241"/>
    </row>
    <row r="120" spans="1:23" ht="15.6" x14ac:dyDescent="0.3">
      <c r="A120" s="238">
        <v>117</v>
      </c>
      <c r="B120" s="39">
        <f>PRODUCT(G120/3+H120*1.6666+I120*1.6666+J120*1.6666+P120*25+Q120*25+R120*25+S120*25+T120*20+U120*15+V120*10+W120*15)</f>
        <v>91.998199999999997</v>
      </c>
      <c r="C120" s="3" t="s">
        <v>2680</v>
      </c>
      <c r="D120" s="3" t="s">
        <v>2613</v>
      </c>
      <c r="E120" s="1">
        <v>1978</v>
      </c>
      <c r="F120" s="38">
        <v>23141</v>
      </c>
      <c r="G120" s="239">
        <v>21</v>
      </c>
      <c r="H120" s="1">
        <v>2</v>
      </c>
      <c r="I120" s="1">
        <v>16</v>
      </c>
      <c r="J120" s="1">
        <v>9</v>
      </c>
      <c r="K120" s="1"/>
      <c r="L120" s="1"/>
      <c r="M120" s="1"/>
      <c r="N120" s="1"/>
      <c r="O120" s="1"/>
      <c r="P120" s="239"/>
      <c r="Q120" s="1"/>
      <c r="R120" s="241">
        <v>1</v>
      </c>
      <c r="S120" s="1"/>
      <c r="T120" s="1"/>
      <c r="U120" s="1">
        <v>1</v>
      </c>
      <c r="V120" s="239"/>
      <c r="W120" s="241"/>
    </row>
    <row r="121" spans="1:23" ht="15.6" x14ac:dyDescent="0.3">
      <c r="A121" s="238">
        <v>118</v>
      </c>
      <c r="B121" s="39">
        <f>PRODUCT(G121/3+H121*1.6666+I121*1.6666+J121*1.6666+P121*25+Q121*25+R121*25+S121*25+T121*20+U121*15+V121*10+W121*15)</f>
        <v>91.998133333333328</v>
      </c>
      <c r="C121" s="3" t="s">
        <v>3492</v>
      </c>
      <c r="D121" s="3" t="s">
        <v>3493</v>
      </c>
      <c r="E121" s="1">
        <v>1960</v>
      </c>
      <c r="F121" s="38">
        <v>16227</v>
      </c>
      <c r="G121" s="239">
        <v>16</v>
      </c>
      <c r="H121" s="1">
        <v>1</v>
      </c>
      <c r="I121" s="1">
        <v>9</v>
      </c>
      <c r="J121" s="1">
        <v>18</v>
      </c>
      <c r="K121" s="1"/>
      <c r="L121" s="1"/>
      <c r="M121" s="1"/>
      <c r="N121" s="1"/>
      <c r="O121" s="1"/>
      <c r="P121" s="239">
        <v>1</v>
      </c>
      <c r="Q121" s="1"/>
      <c r="R121" s="241"/>
      <c r="S121" s="1"/>
      <c r="T121" s="1"/>
      <c r="U121" s="1">
        <v>1</v>
      </c>
      <c r="V121" s="239"/>
      <c r="W121" s="241"/>
    </row>
    <row r="122" spans="1:23" ht="15.6" x14ac:dyDescent="0.3">
      <c r="A122" s="238">
        <v>119</v>
      </c>
      <c r="B122" s="39">
        <f t="shared" ref="B122:B127" si="3">PRODUCT(G122/3+H122+I122+J122+(K122-I122-H122)/3+P122*25+Q122*25+R122*25+S122*25+T122*20+U122*15+V122*10+W122*15)</f>
        <v>91.666666666666657</v>
      </c>
      <c r="C122" s="3" t="s">
        <v>1336</v>
      </c>
      <c r="D122" s="3" t="s">
        <v>2613</v>
      </c>
      <c r="E122" s="1">
        <v>1987</v>
      </c>
      <c r="F122" s="38">
        <v>25916</v>
      </c>
      <c r="G122" s="239">
        <v>16</v>
      </c>
      <c r="H122" s="1">
        <v>1</v>
      </c>
      <c r="I122" s="1">
        <v>7</v>
      </c>
      <c r="J122" s="1">
        <v>15</v>
      </c>
      <c r="K122" s="1">
        <v>48</v>
      </c>
      <c r="L122" s="1">
        <v>20</v>
      </c>
      <c r="M122" s="1">
        <v>9</v>
      </c>
      <c r="N122" s="1">
        <v>11</v>
      </c>
      <c r="O122" s="1">
        <v>8</v>
      </c>
      <c r="P122" s="239"/>
      <c r="Q122" s="1"/>
      <c r="R122" s="241">
        <v>2</v>
      </c>
      <c r="S122" s="1"/>
      <c r="T122" s="1"/>
      <c r="U122" s="1"/>
      <c r="V122" s="239"/>
      <c r="W122" s="241"/>
    </row>
    <row r="123" spans="1:23" ht="15.6" x14ac:dyDescent="0.3">
      <c r="A123" s="238">
        <v>120</v>
      </c>
      <c r="B123" s="39">
        <f t="shared" si="3"/>
        <v>91</v>
      </c>
      <c r="C123" s="3" t="s">
        <v>758</v>
      </c>
      <c r="D123" s="3" t="s">
        <v>3453</v>
      </c>
      <c r="E123" s="1">
        <v>1983</v>
      </c>
      <c r="F123" s="38">
        <v>24316</v>
      </c>
      <c r="G123" s="239">
        <v>18</v>
      </c>
      <c r="H123" s="1">
        <v>1</v>
      </c>
      <c r="I123" s="1">
        <v>15</v>
      </c>
      <c r="J123" s="1">
        <v>22</v>
      </c>
      <c r="K123" s="1">
        <v>82</v>
      </c>
      <c r="L123" s="1">
        <v>16</v>
      </c>
      <c r="M123" s="1">
        <v>20</v>
      </c>
      <c r="N123" s="1">
        <v>30</v>
      </c>
      <c r="O123" s="1">
        <v>16</v>
      </c>
      <c r="P123" s="239"/>
      <c r="Q123" s="1"/>
      <c r="R123" s="241">
        <v>1</v>
      </c>
      <c r="S123" s="1"/>
      <c r="T123" s="1"/>
      <c r="U123" s="1"/>
      <c r="V123" s="239"/>
      <c r="W123" s="241"/>
    </row>
    <row r="124" spans="1:23" ht="15.6" x14ac:dyDescent="0.3">
      <c r="A124" s="238">
        <v>121</v>
      </c>
      <c r="B124" s="39">
        <f t="shared" si="3"/>
        <v>90</v>
      </c>
      <c r="C124" s="3" t="s">
        <v>1004</v>
      </c>
      <c r="D124" s="3" t="s">
        <v>3494</v>
      </c>
      <c r="E124" s="1">
        <v>1997</v>
      </c>
      <c r="F124" s="38">
        <v>29640</v>
      </c>
      <c r="G124" s="239">
        <v>44</v>
      </c>
      <c r="H124" s="1">
        <v>0</v>
      </c>
      <c r="I124" s="1">
        <v>11</v>
      </c>
      <c r="J124" s="1">
        <v>15</v>
      </c>
      <c r="K124" s="1">
        <v>84</v>
      </c>
      <c r="L124" s="1">
        <v>36</v>
      </c>
      <c r="M124" s="1">
        <v>17</v>
      </c>
      <c r="N124" s="1">
        <v>20</v>
      </c>
      <c r="O124" s="1">
        <v>11</v>
      </c>
      <c r="P124" s="239"/>
      <c r="Q124" s="1"/>
      <c r="R124" s="241">
        <v>1</v>
      </c>
      <c r="S124" s="1"/>
      <c r="T124" s="1"/>
      <c r="U124" s="1"/>
      <c r="V124" s="239"/>
      <c r="W124" s="241"/>
    </row>
    <row r="125" spans="1:23" ht="15.6" x14ac:dyDescent="0.3">
      <c r="A125" s="238">
        <v>122</v>
      </c>
      <c r="B125" s="39">
        <f t="shared" si="3"/>
        <v>89.666666666666657</v>
      </c>
      <c r="C125" s="3" t="s">
        <v>1749</v>
      </c>
      <c r="D125" s="3" t="s">
        <v>68</v>
      </c>
      <c r="E125" s="1">
        <v>2018</v>
      </c>
      <c r="F125" s="38">
        <v>37353</v>
      </c>
      <c r="G125" s="239">
        <v>22</v>
      </c>
      <c r="H125" s="1">
        <v>0</v>
      </c>
      <c r="I125" s="1">
        <v>2</v>
      </c>
      <c r="J125" s="1">
        <v>14</v>
      </c>
      <c r="K125" s="1">
        <v>51</v>
      </c>
      <c r="L125" s="1">
        <v>28</v>
      </c>
      <c r="M125" s="1">
        <v>15</v>
      </c>
      <c r="N125" s="1">
        <v>6</v>
      </c>
      <c r="O125" s="1">
        <v>2</v>
      </c>
      <c r="P125" s="239"/>
      <c r="Q125" s="1"/>
      <c r="R125" s="241">
        <v>2</v>
      </c>
      <c r="S125" s="1"/>
      <c r="T125" s="1"/>
      <c r="U125" s="1"/>
      <c r="V125" s="239"/>
      <c r="W125" s="241"/>
    </row>
    <row r="126" spans="1:23" ht="15.6" x14ac:dyDescent="0.3">
      <c r="A126" s="238">
        <v>123</v>
      </c>
      <c r="B126" s="39">
        <f t="shared" si="3"/>
        <v>88.333333333333343</v>
      </c>
      <c r="C126" s="3" t="s">
        <v>2855</v>
      </c>
      <c r="D126" s="3" t="s">
        <v>2939</v>
      </c>
      <c r="E126" s="1">
        <v>1987</v>
      </c>
      <c r="F126" s="38">
        <v>25795</v>
      </c>
      <c r="G126" s="239">
        <v>18</v>
      </c>
      <c r="H126" s="1">
        <v>0</v>
      </c>
      <c r="I126" s="1">
        <v>15</v>
      </c>
      <c r="J126" s="1">
        <v>4</v>
      </c>
      <c r="K126" s="1">
        <v>55</v>
      </c>
      <c r="L126" s="1">
        <v>16</v>
      </c>
      <c r="M126" s="1">
        <v>12</v>
      </c>
      <c r="N126" s="1">
        <v>12</v>
      </c>
      <c r="O126" s="1">
        <v>15</v>
      </c>
      <c r="P126" s="239"/>
      <c r="Q126" s="1"/>
      <c r="R126" s="241">
        <v>2</v>
      </c>
      <c r="S126" s="1"/>
      <c r="T126" s="1"/>
      <c r="U126" s="1"/>
      <c r="V126" s="239"/>
      <c r="W126" s="241"/>
    </row>
    <row r="127" spans="1:23" ht="15.6" x14ac:dyDescent="0.3">
      <c r="A127" s="238">
        <v>124</v>
      </c>
      <c r="B127" s="39">
        <f t="shared" si="3"/>
        <v>88.333333333333329</v>
      </c>
      <c r="C127" s="3" t="s">
        <v>1112</v>
      </c>
      <c r="D127" s="3" t="s">
        <v>68</v>
      </c>
      <c r="E127" s="1">
        <v>2001</v>
      </c>
      <c r="F127" s="38">
        <v>31454</v>
      </c>
      <c r="G127" s="239">
        <v>22</v>
      </c>
      <c r="H127" s="1">
        <v>0</v>
      </c>
      <c r="I127" s="1">
        <v>2</v>
      </c>
      <c r="J127" s="1">
        <v>12</v>
      </c>
      <c r="K127" s="1">
        <v>53</v>
      </c>
      <c r="L127" s="1">
        <v>47</v>
      </c>
      <c r="M127" s="1">
        <v>3</v>
      </c>
      <c r="N127" s="1">
        <v>1</v>
      </c>
      <c r="O127" s="1">
        <v>2</v>
      </c>
      <c r="P127" s="239"/>
      <c r="Q127" s="1"/>
      <c r="R127" s="241">
        <v>2</v>
      </c>
      <c r="S127" s="1"/>
      <c r="T127" s="1"/>
      <c r="U127" s="1"/>
      <c r="V127" s="239"/>
      <c r="W127" s="241"/>
    </row>
    <row r="128" spans="1:23" ht="15.6" x14ac:dyDescent="0.3">
      <c r="A128" s="238">
        <v>125</v>
      </c>
      <c r="B128" s="39">
        <f>PRODUCT(G128/3+H128*1.6666+I128*1.6666+J128*1.6666+P128*25+Q128*25+R128*25+S128*25+T128*20+U128*15+V128*10+W128*15)</f>
        <v>88.330200000000005</v>
      </c>
      <c r="C128" s="3" t="s">
        <v>3495</v>
      </c>
      <c r="D128" s="3" t="s">
        <v>2630</v>
      </c>
      <c r="E128" s="1">
        <v>1974</v>
      </c>
      <c r="F128" s="38">
        <v>21586</v>
      </c>
      <c r="G128" s="239">
        <v>30</v>
      </c>
      <c r="H128" s="1">
        <v>2</v>
      </c>
      <c r="I128" s="1">
        <v>18</v>
      </c>
      <c r="J128" s="1">
        <v>27</v>
      </c>
      <c r="K128" s="1"/>
      <c r="L128" s="1"/>
      <c r="M128" s="1"/>
      <c r="N128" s="1"/>
      <c r="O128" s="1"/>
      <c r="P128" s="239"/>
      <c r="Q128" s="1"/>
      <c r="R128" s="241"/>
      <c r="S128" s="1"/>
      <c r="T128" s="1"/>
      <c r="U128" s="1"/>
      <c r="V128" s="239"/>
      <c r="W128" s="241"/>
    </row>
    <row r="129" spans="1:23" ht="15.6" x14ac:dyDescent="0.3">
      <c r="A129" s="238">
        <v>126</v>
      </c>
      <c r="B129" s="39">
        <f>PRODUCT(G129/3+H129+I129+J129+(K129-I129-H129)/3+P129*25+Q129*25+R129*25+S129*25+T129*20+U129*15+V129*10+W129*15)</f>
        <v>87.666666666666671</v>
      </c>
      <c r="C129" s="3" t="s">
        <v>760</v>
      </c>
      <c r="D129" s="3" t="s">
        <v>3453</v>
      </c>
      <c r="E129" s="1">
        <v>1983</v>
      </c>
      <c r="F129" s="38">
        <v>24695</v>
      </c>
      <c r="G129" s="239">
        <v>24</v>
      </c>
      <c r="H129" s="1">
        <v>0</v>
      </c>
      <c r="I129" s="1">
        <v>8</v>
      </c>
      <c r="J129" s="1">
        <v>8</v>
      </c>
      <c r="K129" s="1">
        <v>64</v>
      </c>
      <c r="L129" s="1">
        <v>16</v>
      </c>
      <c r="M129" s="1">
        <v>20</v>
      </c>
      <c r="N129" s="1">
        <v>20</v>
      </c>
      <c r="O129" s="1">
        <v>8</v>
      </c>
      <c r="P129" s="239"/>
      <c r="Q129" s="1"/>
      <c r="R129" s="241">
        <v>1</v>
      </c>
      <c r="S129" s="1"/>
      <c r="T129" s="1">
        <v>1</v>
      </c>
      <c r="U129" s="1"/>
      <c r="V129" s="239"/>
      <c r="W129" s="241"/>
    </row>
    <row r="130" spans="1:23" ht="15.6" x14ac:dyDescent="0.3">
      <c r="A130" s="238">
        <v>127</v>
      </c>
      <c r="B130" s="39">
        <f>PRODUCT(G130/3+H130+I130+J130+(K130-I130-H130)/3+P130*25+Q130*25+R130*25+S130*25+T130*20+U130*15+V130*10+W130*15)</f>
        <v>87</v>
      </c>
      <c r="C130" s="3" t="s">
        <v>1065</v>
      </c>
      <c r="D130" s="3" t="s">
        <v>2865</v>
      </c>
      <c r="E130" s="1">
        <v>1998</v>
      </c>
      <c r="F130" s="38">
        <v>30046</v>
      </c>
      <c r="G130" s="239">
        <v>16</v>
      </c>
      <c r="H130" s="1">
        <v>0</v>
      </c>
      <c r="I130" s="1">
        <v>0</v>
      </c>
      <c r="J130" s="1">
        <v>5</v>
      </c>
      <c r="K130" s="1">
        <v>35</v>
      </c>
      <c r="L130" s="1">
        <v>34</v>
      </c>
      <c r="M130" s="1">
        <v>1</v>
      </c>
      <c r="N130" s="1">
        <v>0</v>
      </c>
      <c r="O130" s="1">
        <v>0</v>
      </c>
      <c r="P130" s="239"/>
      <c r="Q130" s="1"/>
      <c r="R130" s="241">
        <v>1</v>
      </c>
      <c r="S130" s="1">
        <v>1</v>
      </c>
      <c r="T130" s="1"/>
      <c r="U130" s="1">
        <v>1</v>
      </c>
      <c r="V130" s="239"/>
      <c r="W130" s="241"/>
    </row>
    <row r="131" spans="1:23" ht="15.6" x14ac:dyDescent="0.3">
      <c r="A131" s="238">
        <v>128</v>
      </c>
      <c r="B131" s="39">
        <f>PRODUCT(G131/3+H131+I131+J131+(K131-I131-H131)/3+P131*25+Q131*25+R131*25+S131*25+T131*20+U131*15+V131*10+W131*15)</f>
        <v>85.666666666666657</v>
      </c>
      <c r="C131" s="3" t="s">
        <v>1373</v>
      </c>
      <c r="D131" s="3" t="s">
        <v>2620</v>
      </c>
      <c r="E131" s="1">
        <v>2005</v>
      </c>
      <c r="F131" s="38">
        <v>32836</v>
      </c>
      <c r="G131" s="239">
        <v>16</v>
      </c>
      <c r="H131" s="1">
        <v>0</v>
      </c>
      <c r="I131" s="1">
        <v>0</v>
      </c>
      <c r="J131" s="1">
        <v>10</v>
      </c>
      <c r="K131" s="1">
        <v>16</v>
      </c>
      <c r="L131" s="1">
        <v>14</v>
      </c>
      <c r="M131" s="1">
        <v>2</v>
      </c>
      <c r="N131" s="1">
        <v>0</v>
      </c>
      <c r="O131" s="1">
        <v>0</v>
      </c>
      <c r="P131" s="239"/>
      <c r="Q131" s="1"/>
      <c r="R131" s="241">
        <v>2</v>
      </c>
      <c r="S131" s="1"/>
      <c r="T131" s="1"/>
      <c r="U131" s="1">
        <v>1</v>
      </c>
      <c r="V131" s="239"/>
      <c r="W131" s="241"/>
    </row>
    <row r="132" spans="1:23" ht="15.6" x14ac:dyDescent="0.3">
      <c r="A132" s="238">
        <v>129</v>
      </c>
      <c r="B132" s="39">
        <f>PRODUCT(G132/3+H132*1.6666+I132*1.6666+J132*1.6666+P132*25+Q132*25+R132*25+S132*25+T132*20+U132*15+V132*10+W132*15)</f>
        <v>85.332133333333331</v>
      </c>
      <c r="C132" s="3" t="s">
        <v>2675</v>
      </c>
      <c r="D132" s="3" t="s">
        <v>2606</v>
      </c>
      <c r="E132" s="1">
        <v>1977</v>
      </c>
      <c r="F132" s="38">
        <v>23323</v>
      </c>
      <c r="G132" s="239">
        <v>16</v>
      </c>
      <c r="H132" s="1">
        <v>0</v>
      </c>
      <c r="I132" s="1">
        <v>9</v>
      </c>
      <c r="J132" s="1">
        <v>9</v>
      </c>
      <c r="K132" s="1"/>
      <c r="L132" s="1"/>
      <c r="M132" s="1"/>
      <c r="N132" s="1"/>
      <c r="O132" s="1"/>
      <c r="P132" s="239"/>
      <c r="Q132" s="1"/>
      <c r="R132" s="241">
        <v>1</v>
      </c>
      <c r="S132" s="1">
        <v>1</v>
      </c>
      <c r="T132" s="1"/>
      <c r="U132" s="1"/>
      <c r="V132" s="239"/>
      <c r="W132" s="241"/>
    </row>
    <row r="133" spans="1:23" ht="15.6" x14ac:dyDescent="0.3">
      <c r="A133" s="238">
        <v>130</v>
      </c>
      <c r="B133" s="39">
        <f>PRODUCT(G133/3+H133+I133+J133+(K133-I133-H133)/3+P133*25+Q133*25+R133*25+S133*25+T133*20+U133*15+V133*10+W133*15)</f>
        <v>85</v>
      </c>
      <c r="C133" s="3" t="s">
        <v>2979</v>
      </c>
      <c r="D133" s="3" t="s">
        <v>647</v>
      </c>
      <c r="E133" s="1">
        <v>1990</v>
      </c>
      <c r="F133" s="38">
        <v>27563</v>
      </c>
      <c r="G133" s="239">
        <v>21</v>
      </c>
      <c r="H133" s="1">
        <v>1</v>
      </c>
      <c r="I133" s="1">
        <v>8</v>
      </c>
      <c r="J133" s="1">
        <v>17</v>
      </c>
      <c r="K133" s="1">
        <v>90</v>
      </c>
      <c r="L133" s="1">
        <v>30</v>
      </c>
      <c r="M133" s="1">
        <v>37</v>
      </c>
      <c r="N133" s="1">
        <v>14</v>
      </c>
      <c r="O133" s="1">
        <v>9</v>
      </c>
      <c r="P133" s="239"/>
      <c r="Q133" s="1"/>
      <c r="R133" s="241">
        <v>1</v>
      </c>
      <c r="S133" s="1"/>
      <c r="T133" s="1"/>
      <c r="U133" s="1"/>
      <c r="V133" s="239"/>
      <c r="W133" s="241"/>
    </row>
    <row r="134" spans="1:23" ht="15.6" x14ac:dyDescent="0.3">
      <c r="A134" s="238">
        <v>131</v>
      </c>
      <c r="B134" s="39">
        <f>PRODUCT(G134/3+H134*1.6666+I134*1.6666+J134*1.6666+P134*25+Q134*25+R134*25+S134*25+T134*20+U134*15+V134*10+W134*15)</f>
        <v>84.663533333333334</v>
      </c>
      <c r="C134" s="3" t="s">
        <v>705</v>
      </c>
      <c r="D134" s="3" t="s">
        <v>2620</v>
      </c>
      <c r="E134" s="1">
        <v>1979</v>
      </c>
      <c r="F134" s="38">
        <v>23090</v>
      </c>
      <c r="G134" s="239">
        <v>19</v>
      </c>
      <c r="H134" s="1">
        <v>0</v>
      </c>
      <c r="I134" s="1">
        <v>10</v>
      </c>
      <c r="J134" s="1">
        <v>37</v>
      </c>
      <c r="K134" s="1"/>
      <c r="L134" s="1"/>
      <c r="M134" s="1"/>
      <c r="N134" s="1"/>
      <c r="O134" s="1"/>
      <c r="P134" s="239"/>
      <c r="Q134" s="1"/>
      <c r="R134" s="241"/>
      <c r="S134" s="1"/>
      <c r="T134" s="1"/>
      <c r="U134" s="1"/>
      <c r="V134" s="239"/>
      <c r="W134" s="241"/>
    </row>
    <row r="135" spans="1:23" ht="15.6" x14ac:dyDescent="0.3">
      <c r="A135" s="238">
        <v>132</v>
      </c>
      <c r="B135" s="39">
        <f>PRODUCT(G135/3+H135+I135+J135+(K135-I135-H135)/3+P135*25+Q135*25+R135*25+S135*25+T135*20+U135*15+V135*10+W135*15)</f>
        <v>84</v>
      </c>
      <c r="C135" s="3" t="s">
        <v>2848</v>
      </c>
      <c r="D135" s="3" t="s">
        <v>2613</v>
      </c>
      <c r="E135" s="1">
        <v>1987</v>
      </c>
      <c r="F135" s="38" t="s">
        <v>762</v>
      </c>
      <c r="G135" s="239">
        <v>11</v>
      </c>
      <c r="H135" s="1">
        <v>0</v>
      </c>
      <c r="I135" s="1">
        <v>9</v>
      </c>
      <c r="J135" s="1">
        <v>9</v>
      </c>
      <c r="K135" s="1">
        <v>46</v>
      </c>
      <c r="L135" s="1">
        <v>11</v>
      </c>
      <c r="M135" s="1">
        <v>15</v>
      </c>
      <c r="N135" s="1">
        <v>11</v>
      </c>
      <c r="O135" s="1">
        <v>9</v>
      </c>
      <c r="P135" s="239"/>
      <c r="Q135" s="1"/>
      <c r="R135" s="241">
        <v>2</v>
      </c>
      <c r="S135" s="1"/>
      <c r="T135" s="1"/>
      <c r="U135" s="1"/>
      <c r="V135" s="239"/>
      <c r="W135" s="241"/>
    </row>
    <row r="136" spans="1:23" ht="15.6" x14ac:dyDescent="0.3">
      <c r="A136" s="238">
        <v>133</v>
      </c>
      <c r="B136" s="39">
        <f>PRODUCT(G136/3+H136+I136+J136+(K136-I136-H136)/3+P136*25+Q136*25+R136*25+S136*25+T136*20+U136*15+V136*10+W136*15)</f>
        <v>82.333333333333343</v>
      </c>
      <c r="C136" s="3" t="s">
        <v>2992</v>
      </c>
      <c r="D136" s="3" t="s">
        <v>2939</v>
      </c>
      <c r="E136" s="1">
        <v>1994</v>
      </c>
      <c r="F136" s="38">
        <v>28127</v>
      </c>
      <c r="G136" s="239">
        <v>9</v>
      </c>
      <c r="H136" s="1">
        <v>0</v>
      </c>
      <c r="I136" s="1">
        <v>5</v>
      </c>
      <c r="J136" s="1">
        <v>1</v>
      </c>
      <c r="K136" s="1">
        <v>15</v>
      </c>
      <c r="L136" s="1">
        <v>5</v>
      </c>
      <c r="M136" s="1">
        <v>2</v>
      </c>
      <c r="N136" s="1">
        <v>3</v>
      </c>
      <c r="O136" s="1">
        <v>5</v>
      </c>
      <c r="P136" s="239"/>
      <c r="Q136" s="1"/>
      <c r="R136" s="241">
        <v>2</v>
      </c>
      <c r="S136" s="1"/>
      <c r="T136" s="1">
        <v>1</v>
      </c>
      <c r="U136" s="1"/>
      <c r="V136" s="239"/>
      <c r="W136" s="241"/>
    </row>
    <row r="137" spans="1:23" ht="15.6" x14ac:dyDescent="0.3">
      <c r="A137" s="238">
        <v>134</v>
      </c>
      <c r="B137" s="39">
        <f>PRODUCT(G137/3+H137*1.6666+I137*1.6666+J137*1.6666+P137*25+Q137*25+R137*25+S137*25+T137*20+U137*15+V137*10+W137*15)</f>
        <v>81.665933333333328</v>
      </c>
      <c r="C137" s="3" t="s">
        <v>3496</v>
      </c>
      <c r="D137" s="3" t="s">
        <v>2655</v>
      </c>
      <c r="E137" s="1">
        <v>1970</v>
      </c>
      <c r="F137" s="38">
        <v>19976</v>
      </c>
      <c r="G137" s="239">
        <v>10</v>
      </c>
      <c r="H137" s="1">
        <v>0</v>
      </c>
      <c r="I137" s="1">
        <v>2</v>
      </c>
      <c r="J137" s="1">
        <v>9</v>
      </c>
      <c r="K137" s="1"/>
      <c r="L137" s="1"/>
      <c r="M137" s="1"/>
      <c r="N137" s="1"/>
      <c r="O137" s="1"/>
      <c r="P137" s="239">
        <v>1</v>
      </c>
      <c r="Q137" s="1"/>
      <c r="R137" s="241"/>
      <c r="S137" s="1"/>
      <c r="T137" s="1">
        <v>1</v>
      </c>
      <c r="U137" s="1">
        <v>1</v>
      </c>
      <c r="V137" s="239"/>
      <c r="W137" s="241"/>
    </row>
    <row r="138" spans="1:23" ht="15.6" x14ac:dyDescent="0.3">
      <c r="A138" s="238">
        <v>135</v>
      </c>
      <c r="B138" s="39">
        <f t="shared" ref="B138:B149" si="4">PRODUCT(G138/3+H138+I138+J138+(K138-I138-H138)/3+P138*25+Q138*25+R138*25+S138*25+T138*20+U138*15+V138*10+W138*15)</f>
        <v>81.333333333333343</v>
      </c>
      <c r="C138" s="3" t="s">
        <v>3366</v>
      </c>
      <c r="D138" s="3" t="s">
        <v>2939</v>
      </c>
      <c r="E138" s="1">
        <v>2020</v>
      </c>
      <c r="F138" s="38">
        <v>37836</v>
      </c>
      <c r="G138" s="239">
        <v>20</v>
      </c>
      <c r="H138" s="1">
        <v>1</v>
      </c>
      <c r="I138" s="1">
        <v>2</v>
      </c>
      <c r="J138" s="1">
        <v>17</v>
      </c>
      <c r="K138" s="1">
        <v>92</v>
      </c>
      <c r="L138" s="1">
        <v>83</v>
      </c>
      <c r="M138" s="1">
        <v>6</v>
      </c>
      <c r="N138" s="1">
        <v>0</v>
      </c>
      <c r="O138" s="1">
        <v>3</v>
      </c>
      <c r="P138" s="239"/>
      <c r="Q138" s="1"/>
      <c r="R138" s="241">
        <v>1</v>
      </c>
      <c r="S138" s="1"/>
      <c r="T138" s="1"/>
      <c r="U138" s="1"/>
      <c r="V138" s="239"/>
      <c r="W138" s="241"/>
    </row>
    <row r="139" spans="1:23" ht="15.6" x14ac:dyDescent="0.3">
      <c r="A139" s="238">
        <v>136</v>
      </c>
      <c r="B139" s="39">
        <f t="shared" si="4"/>
        <v>80.333333333333343</v>
      </c>
      <c r="C139" s="3" t="s">
        <v>1134</v>
      </c>
      <c r="D139" s="3" t="s">
        <v>2684</v>
      </c>
      <c r="E139" s="1">
        <v>2000</v>
      </c>
      <c r="F139" s="38">
        <v>30682</v>
      </c>
      <c r="G139" s="239">
        <v>24</v>
      </c>
      <c r="H139" s="1">
        <v>0</v>
      </c>
      <c r="I139" s="1">
        <v>4</v>
      </c>
      <c r="J139" s="1">
        <v>3</v>
      </c>
      <c r="K139" s="1">
        <v>50</v>
      </c>
      <c r="L139" s="1">
        <v>24</v>
      </c>
      <c r="M139" s="1">
        <v>10</v>
      </c>
      <c r="N139" s="1">
        <v>12</v>
      </c>
      <c r="O139" s="1">
        <v>4</v>
      </c>
      <c r="P139" s="239"/>
      <c r="Q139" s="1"/>
      <c r="R139" s="241">
        <v>2</v>
      </c>
      <c r="S139" s="1"/>
      <c r="T139" s="1"/>
      <c r="U139" s="1"/>
      <c r="V139" s="239"/>
      <c r="W139" s="241"/>
    </row>
    <row r="140" spans="1:23" ht="15.6" x14ac:dyDescent="0.3">
      <c r="A140" s="238">
        <v>137</v>
      </c>
      <c r="B140" s="39">
        <f t="shared" si="4"/>
        <v>80.333333333333343</v>
      </c>
      <c r="C140" s="3" t="s">
        <v>2858</v>
      </c>
      <c r="D140" s="3" t="s">
        <v>2630</v>
      </c>
      <c r="E140" s="1">
        <v>1987</v>
      </c>
      <c r="F140" s="38">
        <v>25609</v>
      </c>
      <c r="G140" s="239">
        <v>14</v>
      </c>
      <c r="H140" s="1">
        <v>0</v>
      </c>
      <c r="I140" s="1">
        <v>11</v>
      </c>
      <c r="J140" s="1">
        <v>4</v>
      </c>
      <c r="K140" s="1">
        <v>43</v>
      </c>
      <c r="L140" s="1">
        <v>5</v>
      </c>
      <c r="M140" s="1">
        <v>9</v>
      </c>
      <c r="N140" s="1">
        <v>18</v>
      </c>
      <c r="O140" s="1">
        <v>11</v>
      </c>
      <c r="P140" s="239"/>
      <c r="Q140" s="1"/>
      <c r="R140" s="241">
        <v>2</v>
      </c>
      <c r="S140" s="1"/>
      <c r="T140" s="1"/>
      <c r="U140" s="1"/>
      <c r="V140" s="239"/>
      <c r="W140" s="241"/>
    </row>
    <row r="141" spans="1:23" ht="15.6" x14ac:dyDescent="0.3">
      <c r="A141" s="238">
        <v>138</v>
      </c>
      <c r="B141" s="39">
        <f t="shared" si="4"/>
        <v>80.333333333333329</v>
      </c>
      <c r="C141" s="3" t="s">
        <v>1147</v>
      </c>
      <c r="D141" s="3" t="s">
        <v>68</v>
      </c>
      <c r="E141" s="1">
        <v>2000</v>
      </c>
      <c r="F141" s="38">
        <v>31576</v>
      </c>
      <c r="G141" s="239">
        <v>16</v>
      </c>
      <c r="H141" s="1">
        <v>0</v>
      </c>
      <c r="I141" s="1">
        <v>14</v>
      </c>
      <c r="J141" s="1">
        <v>1</v>
      </c>
      <c r="K141" s="1">
        <v>44</v>
      </c>
      <c r="L141" s="1">
        <v>10</v>
      </c>
      <c r="M141" s="1">
        <v>10</v>
      </c>
      <c r="N141" s="1">
        <v>10</v>
      </c>
      <c r="O141" s="1">
        <v>14</v>
      </c>
      <c r="P141" s="239"/>
      <c r="Q141" s="1"/>
      <c r="R141" s="241">
        <v>2</v>
      </c>
      <c r="S141" s="1"/>
      <c r="T141" s="1"/>
      <c r="U141" s="1"/>
      <c r="V141" s="239"/>
      <c r="W141" s="241"/>
    </row>
    <row r="142" spans="1:23" ht="15.6" x14ac:dyDescent="0.3">
      <c r="A142" s="238">
        <v>139</v>
      </c>
      <c r="B142" s="39">
        <f t="shared" si="4"/>
        <v>80.333333333333329</v>
      </c>
      <c r="C142" s="3" t="s">
        <v>3065</v>
      </c>
      <c r="D142" s="3" t="s">
        <v>2623</v>
      </c>
      <c r="E142" s="1">
        <v>1997</v>
      </c>
      <c r="F142" s="38">
        <v>29611</v>
      </c>
      <c r="G142" s="239">
        <v>22</v>
      </c>
      <c r="H142" s="1">
        <v>1</v>
      </c>
      <c r="I142" s="1">
        <v>8</v>
      </c>
      <c r="J142" s="1">
        <v>5</v>
      </c>
      <c r="K142" s="1">
        <v>36</v>
      </c>
      <c r="L142" s="1">
        <v>16</v>
      </c>
      <c r="M142" s="1">
        <v>4</v>
      </c>
      <c r="N142" s="1">
        <v>7</v>
      </c>
      <c r="O142" s="1">
        <v>9</v>
      </c>
      <c r="P142" s="239"/>
      <c r="Q142" s="1"/>
      <c r="R142" s="241">
        <v>2</v>
      </c>
      <c r="S142" s="1"/>
      <c r="T142" s="1"/>
      <c r="U142" s="1"/>
      <c r="V142" s="239"/>
      <c r="W142" s="241"/>
    </row>
    <row r="143" spans="1:23" ht="15.6" x14ac:dyDescent="0.3">
      <c r="A143" s="238">
        <v>140</v>
      </c>
      <c r="B143" s="39">
        <f t="shared" si="4"/>
        <v>79.333333333333343</v>
      </c>
      <c r="C143" s="3" t="s">
        <v>2937</v>
      </c>
      <c r="D143" s="3" t="s">
        <v>2939</v>
      </c>
      <c r="E143" s="1">
        <v>1992</v>
      </c>
      <c r="F143" s="38">
        <v>27536</v>
      </c>
      <c r="G143" s="239">
        <v>18</v>
      </c>
      <c r="H143" s="1">
        <v>2</v>
      </c>
      <c r="I143" s="1">
        <v>0</v>
      </c>
      <c r="J143" s="1">
        <v>12</v>
      </c>
      <c r="K143" s="1">
        <v>30</v>
      </c>
      <c r="L143" s="1">
        <v>19</v>
      </c>
      <c r="M143" s="1">
        <v>4</v>
      </c>
      <c r="N143" s="1">
        <v>5</v>
      </c>
      <c r="O143" s="1">
        <v>2</v>
      </c>
      <c r="P143" s="239"/>
      <c r="Q143" s="1"/>
      <c r="R143" s="241">
        <v>2</v>
      </c>
      <c r="S143" s="1"/>
      <c r="T143" s="1"/>
      <c r="U143" s="1"/>
      <c r="V143" s="239"/>
      <c r="W143" s="241"/>
    </row>
    <row r="144" spans="1:23" ht="15.6" x14ac:dyDescent="0.3">
      <c r="A144" s="238">
        <v>141</v>
      </c>
      <c r="B144" s="39">
        <f t="shared" si="4"/>
        <v>78.666666666666671</v>
      </c>
      <c r="C144" s="3" t="s">
        <v>2731</v>
      </c>
      <c r="D144" s="3" t="s">
        <v>2623</v>
      </c>
      <c r="E144" s="1">
        <v>1982</v>
      </c>
      <c r="F144" s="38">
        <v>23782</v>
      </c>
      <c r="G144" s="239">
        <v>17</v>
      </c>
      <c r="H144" s="1">
        <v>0</v>
      </c>
      <c r="I144" s="1">
        <v>10</v>
      </c>
      <c r="J144" s="1">
        <v>4</v>
      </c>
      <c r="K144" s="1">
        <v>37</v>
      </c>
      <c r="L144" s="1">
        <v>10</v>
      </c>
      <c r="M144" s="1">
        <v>8</v>
      </c>
      <c r="N144" s="1">
        <v>9</v>
      </c>
      <c r="O144" s="1">
        <v>10</v>
      </c>
      <c r="P144" s="239"/>
      <c r="Q144" s="1"/>
      <c r="R144" s="241">
        <v>2</v>
      </c>
      <c r="S144" s="1"/>
      <c r="T144" s="1"/>
      <c r="U144" s="1"/>
      <c r="V144" s="239"/>
      <c r="W144" s="241"/>
    </row>
    <row r="145" spans="1:23" ht="15.6" x14ac:dyDescent="0.3">
      <c r="A145" s="238">
        <v>142</v>
      </c>
      <c r="B145" s="39">
        <f t="shared" si="4"/>
        <v>77.666666666666657</v>
      </c>
      <c r="C145" s="3" t="s">
        <v>858</v>
      </c>
      <c r="D145" s="3" t="s">
        <v>2598</v>
      </c>
      <c r="E145" s="1">
        <v>1990</v>
      </c>
      <c r="F145" s="38">
        <v>27764</v>
      </c>
      <c r="G145" s="239">
        <v>32</v>
      </c>
      <c r="H145" s="1">
        <v>2</v>
      </c>
      <c r="I145" s="1">
        <v>15</v>
      </c>
      <c r="J145" s="1">
        <v>8</v>
      </c>
      <c r="K145" s="1">
        <v>68</v>
      </c>
      <c r="L145" s="1">
        <v>18</v>
      </c>
      <c r="M145" s="1">
        <v>16</v>
      </c>
      <c r="N145" s="1">
        <v>17</v>
      </c>
      <c r="O145" s="1">
        <v>17</v>
      </c>
      <c r="P145" s="239"/>
      <c r="Q145" s="1"/>
      <c r="R145" s="241">
        <v>1</v>
      </c>
      <c r="S145" s="1"/>
      <c r="T145" s="1"/>
      <c r="U145" s="1"/>
      <c r="V145" s="239"/>
      <c r="W145" s="241"/>
    </row>
    <row r="146" spans="1:23" ht="15.6" x14ac:dyDescent="0.3">
      <c r="A146" s="238">
        <v>143</v>
      </c>
      <c r="B146" s="39">
        <f t="shared" si="4"/>
        <v>77.666666666666657</v>
      </c>
      <c r="C146" s="2" t="s">
        <v>3378</v>
      </c>
      <c r="D146" s="2" t="s">
        <v>3221</v>
      </c>
      <c r="E146" s="1">
        <v>2022</v>
      </c>
      <c r="F146" s="38">
        <v>38617</v>
      </c>
      <c r="G146" s="239">
        <v>24</v>
      </c>
      <c r="H146" s="1">
        <v>1</v>
      </c>
      <c r="I146" s="1">
        <v>21</v>
      </c>
      <c r="J146" s="1">
        <v>10</v>
      </c>
      <c r="K146" s="1">
        <v>60</v>
      </c>
      <c r="L146" s="1">
        <v>2</v>
      </c>
      <c r="M146" s="1">
        <v>9</v>
      </c>
      <c r="N146" s="1">
        <v>27</v>
      </c>
      <c r="O146" s="1">
        <v>22</v>
      </c>
      <c r="P146" s="239"/>
      <c r="Q146" s="1"/>
      <c r="R146" s="241">
        <v>1</v>
      </c>
      <c r="S146" s="1"/>
      <c r="T146" s="1"/>
      <c r="U146" s="1"/>
      <c r="V146" s="239"/>
      <c r="W146" s="241"/>
    </row>
    <row r="147" spans="1:23" ht="15.6" x14ac:dyDescent="0.3">
      <c r="A147" s="238">
        <v>144</v>
      </c>
      <c r="B147" s="39">
        <f t="shared" si="4"/>
        <v>77.333333333333329</v>
      </c>
      <c r="C147" s="3" t="s">
        <v>995</v>
      </c>
      <c r="D147" s="3" t="s">
        <v>3497</v>
      </c>
      <c r="E147" s="1">
        <v>1997</v>
      </c>
      <c r="F147" s="38">
        <v>29223</v>
      </c>
      <c r="G147" s="239">
        <v>24</v>
      </c>
      <c r="H147" s="1">
        <v>0</v>
      </c>
      <c r="I147" s="1">
        <v>14</v>
      </c>
      <c r="J147" s="1">
        <v>10</v>
      </c>
      <c r="K147" s="1">
        <v>75</v>
      </c>
      <c r="L147" s="1">
        <v>20</v>
      </c>
      <c r="M147" s="1">
        <v>25</v>
      </c>
      <c r="N147" s="1">
        <v>16</v>
      </c>
      <c r="O147" s="1">
        <v>14</v>
      </c>
      <c r="P147" s="239"/>
      <c r="Q147" s="1"/>
      <c r="R147" s="241">
        <v>1</v>
      </c>
      <c r="S147" s="1"/>
      <c r="T147" s="1"/>
      <c r="U147" s="1"/>
      <c r="V147" s="239"/>
      <c r="W147" s="241"/>
    </row>
    <row r="148" spans="1:23" ht="15.6" x14ac:dyDescent="0.3">
      <c r="A148" s="238">
        <v>145</v>
      </c>
      <c r="B148" s="39">
        <f t="shared" si="4"/>
        <v>77.333333333333329</v>
      </c>
      <c r="C148" s="3" t="s">
        <v>1922</v>
      </c>
      <c r="D148" s="3" t="s">
        <v>3347</v>
      </c>
      <c r="E148" s="1">
        <v>2019</v>
      </c>
      <c r="F148" s="48">
        <v>37881</v>
      </c>
      <c r="G148" s="239">
        <v>12</v>
      </c>
      <c r="H148" s="1">
        <v>0</v>
      </c>
      <c r="I148" s="1">
        <v>10</v>
      </c>
      <c r="J148" s="1">
        <v>7</v>
      </c>
      <c r="K148" s="1">
        <v>29</v>
      </c>
      <c r="L148" s="1">
        <v>5</v>
      </c>
      <c r="M148" s="1">
        <v>6</v>
      </c>
      <c r="N148" s="1">
        <v>8</v>
      </c>
      <c r="O148" s="1">
        <v>10</v>
      </c>
      <c r="P148" s="239"/>
      <c r="Q148" s="1"/>
      <c r="R148" s="241"/>
      <c r="S148" s="1">
        <v>2</v>
      </c>
      <c r="T148" s="1"/>
      <c r="U148" s="1"/>
      <c r="V148" s="239"/>
      <c r="W148" s="241"/>
    </row>
    <row r="149" spans="1:23" ht="15.6" x14ac:dyDescent="0.3">
      <c r="A149" s="238">
        <v>146</v>
      </c>
      <c r="B149" s="39">
        <f t="shared" si="4"/>
        <v>77</v>
      </c>
      <c r="C149" s="3" t="s">
        <v>2983</v>
      </c>
      <c r="D149" s="3" t="s">
        <v>66</v>
      </c>
      <c r="E149" s="1">
        <v>1993</v>
      </c>
      <c r="F149" s="38">
        <v>27813</v>
      </c>
      <c r="G149" s="239">
        <v>20</v>
      </c>
      <c r="H149" s="1">
        <v>0</v>
      </c>
      <c r="I149" s="1">
        <v>3</v>
      </c>
      <c r="J149" s="1">
        <v>4</v>
      </c>
      <c r="K149" s="1">
        <v>43</v>
      </c>
      <c r="L149" s="1">
        <v>10</v>
      </c>
      <c r="M149" s="1">
        <v>18</v>
      </c>
      <c r="N149" s="1">
        <v>12</v>
      </c>
      <c r="O149" s="1">
        <v>3</v>
      </c>
      <c r="P149" s="239"/>
      <c r="Q149" s="1"/>
      <c r="R149" s="241">
        <v>2</v>
      </c>
      <c r="S149" s="1"/>
      <c r="T149" s="1"/>
      <c r="U149" s="1"/>
      <c r="V149" s="239"/>
      <c r="W149" s="241"/>
    </row>
    <row r="150" spans="1:23" ht="15.6" x14ac:dyDescent="0.3">
      <c r="A150" s="238">
        <v>147</v>
      </c>
      <c r="B150" s="39">
        <f>PRODUCT(G150/3+H150*1.6666+I150*1.6666+J150*1.6666+P150*25+Q150*25+R150*25+S150*25+T150*20+U150*15+V150*10+W150*15)</f>
        <v>76.997200000000007</v>
      </c>
      <c r="C150" s="3" t="s">
        <v>3498</v>
      </c>
      <c r="D150" s="3" t="s">
        <v>2620</v>
      </c>
      <c r="E150" s="1">
        <v>1974</v>
      </c>
      <c r="F150" s="38">
        <v>21648</v>
      </c>
      <c r="G150" s="239">
        <v>21</v>
      </c>
      <c r="H150" s="1">
        <v>2</v>
      </c>
      <c r="I150" s="1">
        <v>19</v>
      </c>
      <c r="J150" s="1">
        <v>21</v>
      </c>
      <c r="K150" s="1"/>
      <c r="L150" s="1"/>
      <c r="M150" s="1"/>
      <c r="N150" s="1"/>
      <c r="O150" s="1"/>
      <c r="P150" s="239"/>
      <c r="Q150" s="1"/>
      <c r="R150" s="241"/>
      <c r="S150" s="1"/>
      <c r="T150" s="1"/>
      <c r="U150" s="1"/>
      <c r="V150" s="239"/>
      <c r="W150" s="241"/>
    </row>
    <row r="151" spans="1:23" ht="15.6" x14ac:dyDescent="0.3">
      <c r="A151" s="238">
        <v>148</v>
      </c>
      <c r="B151" s="39">
        <f>PRODUCT(G151/3+H151+I151+J151+(K151-I151-H151)/3+P151*25+Q151*25+R151*25+S151*25+T151*20+U151*15+V151*10+W151*15)</f>
        <v>75.666666666666671</v>
      </c>
      <c r="C151" s="3" t="s">
        <v>960</v>
      </c>
      <c r="D151" s="3" t="s">
        <v>2620</v>
      </c>
      <c r="E151" s="1">
        <v>1996</v>
      </c>
      <c r="F151" s="38">
        <v>29520</v>
      </c>
      <c r="G151" s="239">
        <v>20</v>
      </c>
      <c r="H151" s="1">
        <v>1</v>
      </c>
      <c r="I151" s="1">
        <v>5</v>
      </c>
      <c r="J151" s="1">
        <v>6</v>
      </c>
      <c r="K151" s="1">
        <v>42</v>
      </c>
      <c r="L151" s="1">
        <v>10</v>
      </c>
      <c r="M151" s="1">
        <v>16</v>
      </c>
      <c r="N151" s="1">
        <v>10</v>
      </c>
      <c r="O151" s="1">
        <v>6</v>
      </c>
      <c r="P151" s="239"/>
      <c r="Q151" s="1"/>
      <c r="R151" s="241">
        <v>1</v>
      </c>
      <c r="S151" s="1"/>
      <c r="T151" s="1">
        <v>1</v>
      </c>
      <c r="U151" s="1"/>
      <c r="V151" s="239"/>
      <c r="W151" s="241"/>
    </row>
    <row r="152" spans="1:23" ht="15.6" x14ac:dyDescent="0.3">
      <c r="A152" s="238">
        <v>149</v>
      </c>
      <c r="B152" s="39">
        <f>PRODUCT(G152/3+H152+I152+J152+(K152-I152-H152)/3+P152*25+Q152*25+R152*25+S152*25+T152*20+U152*15+V152*10+W152*15)</f>
        <v>75.666666666666657</v>
      </c>
      <c r="C152" s="3" t="s">
        <v>728</v>
      </c>
      <c r="D152" s="3" t="s">
        <v>2598</v>
      </c>
      <c r="E152" s="1">
        <v>1980</v>
      </c>
      <c r="F152" s="38">
        <v>23425</v>
      </c>
      <c r="G152" s="239">
        <v>24</v>
      </c>
      <c r="H152" s="1">
        <v>0</v>
      </c>
      <c r="I152" s="1">
        <v>16</v>
      </c>
      <c r="J152" s="1">
        <v>19</v>
      </c>
      <c r="K152" s="1">
        <v>39</v>
      </c>
      <c r="L152" s="1">
        <v>10</v>
      </c>
      <c r="M152" s="1">
        <v>9</v>
      </c>
      <c r="N152" s="1">
        <v>10</v>
      </c>
      <c r="O152" s="1">
        <v>10</v>
      </c>
      <c r="P152" s="239"/>
      <c r="Q152" s="1"/>
      <c r="R152" s="241">
        <v>1</v>
      </c>
      <c r="S152" s="1"/>
      <c r="T152" s="1"/>
      <c r="U152" s="1"/>
      <c r="V152" s="239"/>
      <c r="W152" s="241"/>
    </row>
    <row r="153" spans="1:23" ht="15.6" x14ac:dyDescent="0.3">
      <c r="A153" s="238">
        <v>150</v>
      </c>
      <c r="B153" s="39">
        <f>PRODUCT(G153/3+H153*1.6666+I153*1.6666+J153*1.6666+P153*25+Q153*25+R153*25+S153*25+T153*20+U153*15+V153*10+W153*15)</f>
        <v>75.663933333333333</v>
      </c>
      <c r="C153" s="3" t="s">
        <v>3499</v>
      </c>
      <c r="D153" s="3" t="s">
        <v>2613</v>
      </c>
      <c r="E153" s="1">
        <v>1968</v>
      </c>
      <c r="F153" s="38">
        <v>19622</v>
      </c>
      <c r="G153" s="239">
        <v>22</v>
      </c>
      <c r="H153" s="1">
        <v>3</v>
      </c>
      <c r="I153" s="1">
        <v>16</v>
      </c>
      <c r="J153" s="1">
        <v>22</v>
      </c>
      <c r="K153" s="1"/>
      <c r="L153" s="1"/>
      <c r="M153" s="1"/>
      <c r="N153" s="1"/>
      <c r="O153" s="1"/>
      <c r="P153" s="239"/>
      <c r="Q153" s="1"/>
      <c r="R153" s="241"/>
      <c r="S153" s="1"/>
      <c r="T153" s="1"/>
      <c r="U153" s="1"/>
      <c r="V153" s="239"/>
      <c r="W153" s="241"/>
    </row>
    <row r="154" spans="1:23" ht="15.6" x14ac:dyDescent="0.3">
      <c r="A154" s="238">
        <v>151</v>
      </c>
      <c r="B154" s="39">
        <f t="shared" ref="B154:B163" si="5">PRODUCT(G154/3+H154+I154+J154+(K154-I154-H154)/3+P154*25+Q154*25+R154*25+S154*25+T154*20+U154*15+V154*10+W154*15)</f>
        <v>74.666666666666671</v>
      </c>
      <c r="C154" s="3" t="s">
        <v>1840</v>
      </c>
      <c r="D154" s="3" t="s">
        <v>647</v>
      </c>
      <c r="E154" s="1">
        <v>2020</v>
      </c>
      <c r="F154" s="38">
        <v>38027</v>
      </c>
      <c r="G154" s="239">
        <v>20</v>
      </c>
      <c r="H154" s="1">
        <v>2</v>
      </c>
      <c r="I154" s="1">
        <v>14</v>
      </c>
      <c r="J154" s="1">
        <v>7</v>
      </c>
      <c r="K154" s="1">
        <v>46</v>
      </c>
      <c r="L154" s="1">
        <v>4</v>
      </c>
      <c r="M154" s="1">
        <v>8</v>
      </c>
      <c r="N154" s="1">
        <v>18</v>
      </c>
      <c r="O154" s="1">
        <v>16</v>
      </c>
      <c r="P154" s="239"/>
      <c r="Q154" s="1"/>
      <c r="R154" s="241"/>
      <c r="S154" s="1"/>
      <c r="T154" s="1">
        <v>1</v>
      </c>
      <c r="U154" s="1">
        <v>1</v>
      </c>
      <c r="V154" s="239"/>
      <c r="W154" s="241"/>
    </row>
    <row r="155" spans="1:23" ht="15.6" x14ac:dyDescent="0.3">
      <c r="A155" s="238">
        <v>152</v>
      </c>
      <c r="B155" s="39">
        <f t="shared" si="5"/>
        <v>74.333333333333343</v>
      </c>
      <c r="C155" s="3" t="s">
        <v>756</v>
      </c>
      <c r="D155" s="3" t="s">
        <v>3453</v>
      </c>
      <c r="E155" s="1">
        <v>1983</v>
      </c>
      <c r="F155" s="38">
        <v>24307</v>
      </c>
      <c r="G155" s="239">
        <v>17</v>
      </c>
      <c r="H155" s="1">
        <v>2</v>
      </c>
      <c r="I155" s="1">
        <v>10</v>
      </c>
      <c r="J155" s="1">
        <v>12</v>
      </c>
      <c r="K155" s="1">
        <v>71</v>
      </c>
      <c r="L155" s="1">
        <v>26</v>
      </c>
      <c r="M155" s="1">
        <v>21</v>
      </c>
      <c r="N155" s="1">
        <v>12</v>
      </c>
      <c r="O155" s="1">
        <v>12</v>
      </c>
      <c r="P155" s="239"/>
      <c r="Q155" s="1"/>
      <c r="R155" s="241">
        <v>1</v>
      </c>
      <c r="S155" s="1"/>
      <c r="T155" s="1"/>
      <c r="U155" s="1"/>
      <c r="V155" s="239"/>
      <c r="W155" s="241"/>
    </row>
    <row r="156" spans="1:23" ht="15.6" x14ac:dyDescent="0.3">
      <c r="A156" s="238">
        <v>153</v>
      </c>
      <c r="B156" s="39">
        <f t="shared" si="5"/>
        <v>74.333333333333343</v>
      </c>
      <c r="C156" s="3" t="s">
        <v>1490</v>
      </c>
      <c r="D156" s="3" t="s">
        <v>3500</v>
      </c>
      <c r="E156" s="1">
        <v>2010</v>
      </c>
      <c r="F156" s="38">
        <v>35093</v>
      </c>
      <c r="G156" s="239">
        <v>50</v>
      </c>
      <c r="H156" s="1">
        <v>2</v>
      </c>
      <c r="I156" s="1">
        <v>9</v>
      </c>
      <c r="J156" s="1">
        <v>6</v>
      </c>
      <c r="K156" s="1">
        <v>88</v>
      </c>
      <c r="L156" s="1">
        <v>48</v>
      </c>
      <c r="M156" s="1">
        <v>15</v>
      </c>
      <c r="N156" s="1">
        <v>14</v>
      </c>
      <c r="O156" s="1">
        <v>11</v>
      </c>
      <c r="P156" s="239"/>
      <c r="Q156" s="1"/>
      <c r="R156" s="241"/>
      <c r="S156" s="1"/>
      <c r="T156" s="1"/>
      <c r="U156" s="1">
        <v>1</v>
      </c>
      <c r="V156" s="239"/>
      <c r="W156" s="241"/>
    </row>
    <row r="157" spans="1:23" ht="15.6" x14ac:dyDescent="0.3">
      <c r="A157" s="238">
        <v>154</v>
      </c>
      <c r="B157" s="39">
        <f t="shared" si="5"/>
        <v>74</v>
      </c>
      <c r="C157" s="3" t="s">
        <v>3011</v>
      </c>
      <c r="D157" s="3" t="s">
        <v>44</v>
      </c>
      <c r="E157" s="1">
        <v>1993</v>
      </c>
      <c r="F157" s="38">
        <v>28332</v>
      </c>
      <c r="G157" s="239">
        <v>29</v>
      </c>
      <c r="H157" s="1">
        <v>2</v>
      </c>
      <c r="I157" s="1">
        <v>13</v>
      </c>
      <c r="J157" s="1">
        <v>6</v>
      </c>
      <c r="K157" s="1">
        <v>70</v>
      </c>
      <c r="L157" s="1">
        <v>17</v>
      </c>
      <c r="M157" s="1">
        <v>21</v>
      </c>
      <c r="N157" s="1">
        <v>17</v>
      </c>
      <c r="O157" s="1">
        <v>15</v>
      </c>
      <c r="P157" s="239"/>
      <c r="Q157" s="1"/>
      <c r="R157" s="241">
        <v>1</v>
      </c>
      <c r="S157" s="1"/>
      <c r="T157" s="1"/>
      <c r="U157" s="1"/>
      <c r="V157" s="239"/>
      <c r="W157" s="241"/>
    </row>
    <row r="158" spans="1:23" ht="15.6" x14ac:dyDescent="0.3">
      <c r="A158" s="238">
        <v>155</v>
      </c>
      <c r="B158" s="39">
        <f t="shared" si="5"/>
        <v>74</v>
      </c>
      <c r="C158" s="3" t="s">
        <v>757</v>
      </c>
      <c r="D158" s="3" t="s">
        <v>3453</v>
      </c>
      <c r="E158" s="1">
        <v>1983</v>
      </c>
      <c r="F158" s="38">
        <v>24845</v>
      </c>
      <c r="G158" s="239">
        <v>13</v>
      </c>
      <c r="H158" s="1">
        <v>0</v>
      </c>
      <c r="I158" s="1">
        <v>3</v>
      </c>
      <c r="J158" s="1">
        <v>10</v>
      </c>
      <c r="K158" s="1">
        <v>38</v>
      </c>
      <c r="L158" s="1">
        <v>15</v>
      </c>
      <c r="M158" s="1">
        <v>14</v>
      </c>
      <c r="N158" s="1">
        <v>6</v>
      </c>
      <c r="O158" s="1">
        <v>3</v>
      </c>
      <c r="P158" s="239"/>
      <c r="Q158" s="1"/>
      <c r="R158" s="241"/>
      <c r="S158" s="1">
        <v>1</v>
      </c>
      <c r="T158" s="1">
        <v>1</v>
      </c>
      <c r="U158" s="1"/>
      <c r="V158" s="239"/>
      <c r="W158" s="241"/>
    </row>
    <row r="159" spans="1:23" ht="15.6" x14ac:dyDescent="0.3">
      <c r="A159" s="238">
        <v>156</v>
      </c>
      <c r="B159" s="39">
        <f t="shared" si="5"/>
        <v>73.666666666666671</v>
      </c>
      <c r="C159" s="3" t="s">
        <v>888</v>
      </c>
      <c r="D159" s="3" t="s">
        <v>2592</v>
      </c>
      <c r="E159" s="1">
        <v>1991</v>
      </c>
      <c r="F159" s="38">
        <v>27837</v>
      </c>
      <c r="G159" s="239">
        <v>15</v>
      </c>
      <c r="H159" s="1">
        <v>1</v>
      </c>
      <c r="I159" s="1">
        <v>3</v>
      </c>
      <c r="J159" s="1">
        <v>7</v>
      </c>
      <c r="K159" s="1">
        <v>27</v>
      </c>
      <c r="L159" s="1">
        <v>10</v>
      </c>
      <c r="M159" s="1">
        <v>8</v>
      </c>
      <c r="N159" s="1">
        <v>5</v>
      </c>
      <c r="O159" s="1">
        <v>4</v>
      </c>
      <c r="P159" s="239"/>
      <c r="Q159" s="1"/>
      <c r="R159" s="241">
        <v>2</v>
      </c>
      <c r="S159" s="1"/>
      <c r="T159" s="1"/>
      <c r="U159" s="1"/>
      <c r="V159" s="239"/>
      <c r="W159" s="241"/>
    </row>
    <row r="160" spans="1:23" ht="15.6" x14ac:dyDescent="0.3">
      <c r="A160" s="238">
        <v>157</v>
      </c>
      <c r="B160" s="39">
        <f t="shared" si="5"/>
        <v>73.666666666666657</v>
      </c>
      <c r="C160" s="3" t="s">
        <v>1255</v>
      </c>
      <c r="D160" s="3" t="s">
        <v>2957</v>
      </c>
      <c r="E160" s="1">
        <v>2001</v>
      </c>
      <c r="F160" s="38">
        <v>31527</v>
      </c>
      <c r="G160" s="239">
        <v>6</v>
      </c>
      <c r="H160" s="1">
        <v>0</v>
      </c>
      <c r="I160" s="1">
        <v>0</v>
      </c>
      <c r="J160" s="1">
        <v>0</v>
      </c>
      <c r="K160" s="1">
        <v>5</v>
      </c>
      <c r="L160" s="1">
        <v>2</v>
      </c>
      <c r="M160" s="1">
        <v>1</v>
      </c>
      <c r="N160" s="1">
        <v>2</v>
      </c>
      <c r="O160" s="1">
        <v>0</v>
      </c>
      <c r="P160" s="239"/>
      <c r="Q160" s="1"/>
      <c r="R160" s="241">
        <v>2</v>
      </c>
      <c r="S160" s="1"/>
      <c r="T160" s="1">
        <v>1</v>
      </c>
      <c r="U160" s="1"/>
      <c r="V160" s="239"/>
      <c r="W160" s="241"/>
    </row>
    <row r="161" spans="1:23" ht="15.6" x14ac:dyDescent="0.3">
      <c r="A161" s="238">
        <v>158</v>
      </c>
      <c r="B161" s="39">
        <f t="shared" si="5"/>
        <v>73.333333333333343</v>
      </c>
      <c r="C161" s="3" t="s">
        <v>1506</v>
      </c>
      <c r="D161" s="3" t="s">
        <v>3084</v>
      </c>
      <c r="E161" s="1">
        <v>2007</v>
      </c>
      <c r="F161" s="38">
        <v>33922</v>
      </c>
      <c r="G161" s="239">
        <v>40</v>
      </c>
      <c r="H161" s="1">
        <v>1</v>
      </c>
      <c r="I161" s="1">
        <v>5</v>
      </c>
      <c r="J161" s="1">
        <v>22</v>
      </c>
      <c r="K161" s="1">
        <v>102</v>
      </c>
      <c r="L161" s="1">
        <v>68</v>
      </c>
      <c r="M161" s="1">
        <v>22</v>
      </c>
      <c r="N161" s="1">
        <v>6</v>
      </c>
      <c r="O161" s="1">
        <v>6</v>
      </c>
      <c r="P161" s="239"/>
      <c r="Q161" s="1"/>
      <c r="R161" s="241"/>
      <c r="S161" s="1"/>
      <c r="T161" s="1"/>
      <c r="U161" s="1"/>
      <c r="V161" s="239"/>
      <c r="W161" s="241"/>
    </row>
    <row r="162" spans="1:23" ht="15.6" x14ac:dyDescent="0.3">
      <c r="A162" s="238">
        <v>159</v>
      </c>
      <c r="B162" s="39">
        <f t="shared" si="5"/>
        <v>73.333333333333343</v>
      </c>
      <c r="C162" s="3" t="s">
        <v>1426</v>
      </c>
      <c r="D162" s="3" t="s">
        <v>647</v>
      </c>
      <c r="E162" s="1">
        <v>2007</v>
      </c>
      <c r="F162" s="38">
        <v>33245</v>
      </c>
      <c r="G162" s="239">
        <v>20</v>
      </c>
      <c r="H162" s="1">
        <v>1</v>
      </c>
      <c r="I162" s="1">
        <v>4</v>
      </c>
      <c r="J162" s="1">
        <v>11</v>
      </c>
      <c r="K162" s="1">
        <v>22</v>
      </c>
      <c r="L162" s="1">
        <v>5</v>
      </c>
      <c r="M162" s="1">
        <v>4</v>
      </c>
      <c r="N162" s="1">
        <v>8</v>
      </c>
      <c r="O162" s="1">
        <v>5</v>
      </c>
      <c r="P162" s="239"/>
      <c r="Q162" s="1"/>
      <c r="R162" s="241">
        <v>1</v>
      </c>
      <c r="S162" s="1"/>
      <c r="T162" s="1">
        <v>1</v>
      </c>
      <c r="U162" s="1"/>
      <c r="V162" s="239"/>
      <c r="W162" s="241"/>
    </row>
    <row r="163" spans="1:23" ht="15.6" x14ac:dyDescent="0.3">
      <c r="A163" s="238">
        <v>160</v>
      </c>
      <c r="B163" s="39">
        <f t="shared" si="5"/>
        <v>73.333333333333329</v>
      </c>
      <c r="C163" s="3" t="s">
        <v>1340</v>
      </c>
      <c r="D163" s="3" t="s">
        <v>68</v>
      </c>
      <c r="E163" s="1">
        <v>2007</v>
      </c>
      <c r="F163" s="38">
        <v>33787</v>
      </c>
      <c r="G163" s="239">
        <v>30</v>
      </c>
      <c r="H163" s="1">
        <v>3</v>
      </c>
      <c r="I163" s="1">
        <v>1</v>
      </c>
      <c r="J163" s="1">
        <v>11</v>
      </c>
      <c r="K163" s="1">
        <v>74</v>
      </c>
      <c r="L163" s="1">
        <v>51</v>
      </c>
      <c r="M163" s="1">
        <v>15</v>
      </c>
      <c r="N163" s="1">
        <v>4</v>
      </c>
      <c r="O163" s="1">
        <v>4</v>
      </c>
      <c r="P163" s="239"/>
      <c r="Q163" s="1"/>
      <c r="R163" s="241">
        <v>1</v>
      </c>
      <c r="S163" s="1"/>
      <c r="T163" s="1"/>
      <c r="U163" s="1"/>
      <c r="V163" s="239"/>
      <c r="W163" s="241"/>
    </row>
    <row r="164" spans="1:23" ht="15.6" x14ac:dyDescent="0.3">
      <c r="A164" s="238">
        <v>161</v>
      </c>
      <c r="B164" s="39">
        <f>PRODUCT(G164/3+H164*1.6666+I164*1.6666+J164*1.6666+P164*25+Q164*25+R164*25+S164*25+T164*20+U164*15+V164*10+W164*15)</f>
        <v>73.331666666666663</v>
      </c>
      <c r="C164" s="3" t="s">
        <v>3501</v>
      </c>
      <c r="D164" s="3" t="s">
        <v>2606</v>
      </c>
      <c r="E164" s="1">
        <v>1975</v>
      </c>
      <c r="F164" s="38">
        <v>22144</v>
      </c>
      <c r="G164" s="239">
        <v>20</v>
      </c>
      <c r="H164" s="1">
        <v>2</v>
      </c>
      <c r="I164" s="1">
        <v>10</v>
      </c>
      <c r="J164" s="1">
        <v>13</v>
      </c>
      <c r="K164" s="1"/>
      <c r="L164" s="1"/>
      <c r="M164" s="1"/>
      <c r="N164" s="1"/>
      <c r="O164" s="1"/>
      <c r="P164" s="239"/>
      <c r="Q164" s="1"/>
      <c r="R164" s="241">
        <v>1</v>
      </c>
      <c r="S164" s="1"/>
      <c r="T164" s="1"/>
      <c r="U164" s="1"/>
      <c r="V164" s="239"/>
      <c r="W164" s="241"/>
    </row>
    <row r="165" spans="1:23" ht="15.6" x14ac:dyDescent="0.3">
      <c r="A165" s="238">
        <v>162</v>
      </c>
      <c r="B165" s="39">
        <f>PRODUCT(G165/3+H165+I165+J165+(K165-I165-H165)/3+P165*25+Q165*25+R165*25+S165*25+T165*20+U165*15+V165*10+W165*15)</f>
        <v>72.666666666666671</v>
      </c>
      <c r="C165" s="3" t="s">
        <v>2851</v>
      </c>
      <c r="D165" s="3" t="s">
        <v>2939</v>
      </c>
      <c r="E165" s="1">
        <v>1987</v>
      </c>
      <c r="F165" s="38">
        <v>25807</v>
      </c>
      <c r="G165" s="239">
        <v>18</v>
      </c>
      <c r="H165" s="1">
        <v>1</v>
      </c>
      <c r="I165" s="1">
        <v>3</v>
      </c>
      <c r="J165" s="1">
        <v>6</v>
      </c>
      <c r="K165" s="1">
        <v>24</v>
      </c>
      <c r="L165" s="1">
        <v>8</v>
      </c>
      <c r="M165" s="1">
        <v>7</v>
      </c>
      <c r="N165" s="1">
        <v>5</v>
      </c>
      <c r="O165" s="1">
        <v>4</v>
      </c>
      <c r="P165" s="239"/>
      <c r="Q165" s="1"/>
      <c r="R165" s="241">
        <v>2</v>
      </c>
      <c r="S165" s="1"/>
      <c r="T165" s="1"/>
      <c r="U165" s="1"/>
      <c r="V165" s="239"/>
      <c r="W165" s="241"/>
    </row>
    <row r="166" spans="1:23" ht="15.6" x14ac:dyDescent="0.3">
      <c r="A166" s="238">
        <v>163</v>
      </c>
      <c r="B166" s="39">
        <f>PRODUCT(G166/3+H166+I166+J166+(K166-I166-H166)/3+P166*25+Q166*25+R166*25+S166*25+T166*20+U166*15+V166*10+W166*15)</f>
        <v>72.666666666666657</v>
      </c>
      <c r="C166" s="3" t="s">
        <v>1875</v>
      </c>
      <c r="D166" s="3" t="s">
        <v>80</v>
      </c>
      <c r="E166" s="1">
        <v>2019</v>
      </c>
      <c r="F166" s="48">
        <v>37489</v>
      </c>
      <c r="G166" s="239">
        <v>22</v>
      </c>
      <c r="H166" s="1">
        <v>0</v>
      </c>
      <c r="I166" s="1">
        <v>2</v>
      </c>
      <c r="J166" s="1">
        <v>15</v>
      </c>
      <c r="K166" s="1">
        <v>72</v>
      </c>
      <c r="L166" s="1">
        <v>48</v>
      </c>
      <c r="M166" s="1">
        <v>18</v>
      </c>
      <c r="N166" s="1">
        <v>4</v>
      </c>
      <c r="O166" s="1">
        <v>2</v>
      </c>
      <c r="P166" s="239"/>
      <c r="Q166" s="1"/>
      <c r="R166" s="241">
        <v>1</v>
      </c>
      <c r="S166" s="1"/>
      <c r="T166" s="1"/>
      <c r="U166" s="1"/>
      <c r="V166" s="239"/>
      <c r="W166" s="241"/>
    </row>
    <row r="167" spans="1:23" ht="15.6" x14ac:dyDescent="0.3">
      <c r="A167" s="238">
        <v>164</v>
      </c>
      <c r="B167" s="39">
        <f>PRODUCT(G167/3+H167+I167+J167+(K167-I167-H167)/3+P167*25+Q167*25+R167*25+S167*25+T167*20+U167*15+V167*10+W167*15)</f>
        <v>72.333333333333343</v>
      </c>
      <c r="C167" s="3" t="s">
        <v>1260</v>
      </c>
      <c r="D167" s="3" t="s">
        <v>66</v>
      </c>
      <c r="E167" s="1">
        <v>2001</v>
      </c>
      <c r="F167" s="38">
        <v>31304</v>
      </c>
      <c r="G167" s="239">
        <v>6</v>
      </c>
      <c r="H167" s="1">
        <v>0</v>
      </c>
      <c r="I167" s="1">
        <v>0</v>
      </c>
      <c r="J167" s="1">
        <v>3</v>
      </c>
      <c r="K167" s="1">
        <v>7</v>
      </c>
      <c r="L167" s="1">
        <v>4</v>
      </c>
      <c r="M167" s="1">
        <v>2</v>
      </c>
      <c r="N167" s="1">
        <v>1</v>
      </c>
      <c r="O167" s="1">
        <v>0</v>
      </c>
      <c r="P167" s="239"/>
      <c r="Q167" s="1"/>
      <c r="R167" s="241">
        <v>1</v>
      </c>
      <c r="S167" s="1">
        <v>1</v>
      </c>
      <c r="T167" s="1"/>
      <c r="U167" s="1">
        <v>1</v>
      </c>
      <c r="V167" s="239"/>
      <c r="W167" s="241"/>
    </row>
    <row r="168" spans="1:23" ht="15.6" x14ac:dyDescent="0.3">
      <c r="A168" s="238">
        <v>165</v>
      </c>
      <c r="B168" s="39">
        <f>PRODUCT(G168/3+H168*1.6666+I168*1.6666+J168*1.6666+P168*25+Q168*25+R168*25+S168*25+T168*20+U168*15+V168*10+W168*15)</f>
        <v>70.6648</v>
      </c>
      <c r="C168" s="3" t="s">
        <v>3502</v>
      </c>
      <c r="D168" s="3" t="s">
        <v>2630</v>
      </c>
      <c r="E168" s="1">
        <v>1963</v>
      </c>
      <c r="F168" s="38">
        <v>17305</v>
      </c>
      <c r="G168" s="239">
        <v>12</v>
      </c>
      <c r="H168" s="1">
        <v>1</v>
      </c>
      <c r="I168" s="1">
        <v>13</v>
      </c>
      <c r="J168" s="1">
        <v>14</v>
      </c>
      <c r="K168" s="1"/>
      <c r="L168" s="1"/>
      <c r="M168" s="1"/>
      <c r="N168" s="1"/>
      <c r="O168" s="1"/>
      <c r="P168" s="239"/>
      <c r="Q168" s="1"/>
      <c r="R168" s="241"/>
      <c r="S168" s="1"/>
      <c r="T168" s="1">
        <v>1</v>
      </c>
      <c r="U168" s="1"/>
      <c r="V168" s="239"/>
      <c r="W168" s="241"/>
    </row>
    <row r="169" spans="1:23" ht="15.6" x14ac:dyDescent="0.3">
      <c r="A169" s="238">
        <v>166</v>
      </c>
      <c r="B169" s="39">
        <f>PRODUCT(G169/3+H169+I169+J169+(K169-I169-H169)/3+P169*25+Q169*25+R169*25+S169*25+T169*20+U169*15+V169*10+W169*15)+5.3</f>
        <v>70.3</v>
      </c>
      <c r="C169" s="3" t="s">
        <v>3503</v>
      </c>
      <c r="D169" s="3" t="s">
        <v>2606</v>
      </c>
      <c r="E169" s="1">
        <v>1980</v>
      </c>
      <c r="F169" s="38">
        <v>23702</v>
      </c>
      <c r="G169" s="239">
        <v>10</v>
      </c>
      <c r="H169" s="1">
        <v>0</v>
      </c>
      <c r="I169" s="1">
        <v>3</v>
      </c>
      <c r="J169" s="1">
        <v>7</v>
      </c>
      <c r="K169" s="1">
        <v>8</v>
      </c>
      <c r="L169" s="1">
        <v>2</v>
      </c>
      <c r="M169" s="1">
        <v>3</v>
      </c>
      <c r="N169" s="1">
        <v>2</v>
      </c>
      <c r="O169" s="1">
        <v>1</v>
      </c>
      <c r="P169" s="239"/>
      <c r="Q169" s="1"/>
      <c r="R169" s="241"/>
      <c r="S169" s="1">
        <v>2</v>
      </c>
      <c r="T169" s="1"/>
      <c r="U169" s="1"/>
      <c r="V169" s="239"/>
      <c r="W169" s="241"/>
    </row>
    <row r="170" spans="1:23" ht="15.6" x14ac:dyDescent="0.3">
      <c r="A170" s="238">
        <v>167</v>
      </c>
      <c r="B170" s="39">
        <f>PRODUCT(G170/3+H170*1.6666+I170*1.6666+J170*1.6666+P170*25+Q170*25+R170*25+S170*25+T170*20+U170*15+V170*10+W170*15)</f>
        <v>69.66513333333333</v>
      </c>
      <c r="C170" s="3" t="s">
        <v>2654</v>
      </c>
      <c r="D170" s="3" t="s">
        <v>2655</v>
      </c>
      <c r="E170" s="1">
        <v>1976</v>
      </c>
      <c r="F170" s="38">
        <v>23263</v>
      </c>
      <c r="G170" s="239">
        <v>19</v>
      </c>
      <c r="H170" s="1">
        <v>3</v>
      </c>
      <c r="I170" s="1">
        <v>9</v>
      </c>
      <c r="J170" s="1">
        <v>11</v>
      </c>
      <c r="K170" s="1"/>
      <c r="L170" s="1"/>
      <c r="M170" s="1"/>
      <c r="N170" s="1"/>
      <c r="O170" s="1"/>
      <c r="P170" s="239"/>
      <c r="Q170" s="1"/>
      <c r="R170" s="241">
        <v>1</v>
      </c>
      <c r="S170" s="1"/>
      <c r="T170" s="1"/>
      <c r="U170" s="1"/>
      <c r="V170" s="239"/>
      <c r="W170" s="241"/>
    </row>
    <row r="171" spans="1:23" ht="15.6" x14ac:dyDescent="0.3">
      <c r="A171" s="238">
        <v>168</v>
      </c>
      <c r="B171" s="39">
        <f>PRODUCT(G171/3+H171+I171+J171+(K171-I171-H171)/3+P171*25+Q171*25+R171*25+S171*25+T171*20+U171*15+V171*10+W171*15)</f>
        <v>68.666666666666671</v>
      </c>
      <c r="C171" s="3" t="s">
        <v>3205</v>
      </c>
      <c r="D171" s="3" t="s">
        <v>2690</v>
      </c>
      <c r="E171" s="1">
        <v>2005</v>
      </c>
      <c r="F171" s="38">
        <v>32714</v>
      </c>
      <c r="G171" s="239">
        <v>20</v>
      </c>
      <c r="H171" s="1">
        <v>0</v>
      </c>
      <c r="I171" s="1">
        <v>5</v>
      </c>
      <c r="J171" s="1">
        <v>12</v>
      </c>
      <c r="K171" s="1">
        <v>65</v>
      </c>
      <c r="L171" s="1">
        <v>14</v>
      </c>
      <c r="M171" s="1">
        <v>25</v>
      </c>
      <c r="N171" s="1">
        <v>21</v>
      </c>
      <c r="O171" s="1">
        <v>5</v>
      </c>
      <c r="P171" s="239"/>
      <c r="Q171" s="1"/>
      <c r="R171" s="241">
        <v>1</v>
      </c>
      <c r="S171" s="1"/>
      <c r="T171" s="1"/>
      <c r="U171" s="1"/>
      <c r="V171" s="239"/>
      <c r="W171" s="241"/>
    </row>
    <row r="172" spans="1:23" ht="15.6" x14ac:dyDescent="0.3">
      <c r="A172" s="238">
        <v>169</v>
      </c>
      <c r="B172" s="39">
        <f>PRODUCT(G172/3+H172*1.6666+I172*1.6666+J172*1.6666+P172*25+Q172*25+R172*25+S172*25+T172*20+U172*15+V172*10+W172*15)</f>
        <v>68.332133333333331</v>
      </c>
      <c r="C172" s="3" t="s">
        <v>3504</v>
      </c>
      <c r="D172" s="3" t="s">
        <v>2613</v>
      </c>
      <c r="E172" s="1">
        <v>1958</v>
      </c>
      <c r="F172" s="38">
        <v>15657</v>
      </c>
      <c r="G172" s="239">
        <v>10</v>
      </c>
      <c r="H172" s="1">
        <v>0</v>
      </c>
      <c r="I172" s="1">
        <v>10</v>
      </c>
      <c r="J172" s="1">
        <v>8</v>
      </c>
      <c r="K172" s="1"/>
      <c r="L172" s="1"/>
      <c r="M172" s="1"/>
      <c r="N172" s="1"/>
      <c r="O172" s="1"/>
      <c r="P172" s="239"/>
      <c r="Q172" s="1"/>
      <c r="R172" s="241"/>
      <c r="S172" s="1"/>
      <c r="T172" s="1">
        <v>1</v>
      </c>
      <c r="U172" s="1">
        <v>1</v>
      </c>
      <c r="V172" s="239"/>
      <c r="W172" s="241"/>
    </row>
    <row r="173" spans="1:23" ht="15.6" x14ac:dyDescent="0.3">
      <c r="A173" s="238">
        <v>170</v>
      </c>
      <c r="B173" s="39">
        <f>PRODUCT(G173/3+H173+I173+J173+(K173-I173-H173)/3+P173*25+Q173*25+R173*25+S173*25+T173*20+U173*15+V173*10+W173*15)</f>
        <v>67.666666666666671</v>
      </c>
      <c r="C173" s="3" t="s">
        <v>1962</v>
      </c>
      <c r="D173" s="3" t="s">
        <v>66</v>
      </c>
      <c r="E173" s="1">
        <v>2020</v>
      </c>
      <c r="F173" s="38">
        <v>38094</v>
      </c>
      <c r="G173" s="239">
        <v>3</v>
      </c>
      <c r="H173" s="1">
        <v>0</v>
      </c>
      <c r="I173" s="1">
        <v>0</v>
      </c>
      <c r="J173" s="1">
        <v>0</v>
      </c>
      <c r="K173" s="1">
        <v>5</v>
      </c>
      <c r="L173" s="1">
        <v>5</v>
      </c>
      <c r="M173" s="1">
        <v>0</v>
      </c>
      <c r="N173" s="1">
        <v>0</v>
      </c>
      <c r="O173" s="1">
        <v>0</v>
      </c>
      <c r="P173" s="239"/>
      <c r="Q173" s="1"/>
      <c r="R173" s="241">
        <v>1</v>
      </c>
      <c r="S173" s="1">
        <v>1</v>
      </c>
      <c r="T173" s="1"/>
      <c r="U173" s="1">
        <v>1</v>
      </c>
      <c r="V173" s="239"/>
      <c r="W173" s="241"/>
    </row>
    <row r="174" spans="1:23" ht="15.6" x14ac:dyDescent="0.3">
      <c r="A174" s="238">
        <v>171</v>
      </c>
      <c r="B174" s="39">
        <f>PRODUCT(G174/3+H174+I174+J174+(K174-I174-H174)/3+P174*25+Q174*25+R174*25+S174*25+T174*20+U174*15+V174*10+W174*15)</f>
        <v>67.666666666666657</v>
      </c>
      <c r="C174" s="3" t="s">
        <v>3208</v>
      </c>
      <c r="D174" s="3" t="s">
        <v>2939</v>
      </c>
      <c r="E174" s="1">
        <v>2005</v>
      </c>
      <c r="F174" s="38">
        <v>32777</v>
      </c>
      <c r="G174" s="239">
        <v>35</v>
      </c>
      <c r="H174" s="1">
        <v>1</v>
      </c>
      <c r="I174" s="1">
        <v>4</v>
      </c>
      <c r="J174" s="1">
        <v>11</v>
      </c>
      <c r="K174" s="1">
        <v>50</v>
      </c>
      <c r="L174" s="1">
        <v>22</v>
      </c>
      <c r="M174" s="1">
        <v>12</v>
      </c>
      <c r="N174" s="1">
        <v>11</v>
      </c>
      <c r="O174" s="1">
        <v>5</v>
      </c>
      <c r="P174" s="239"/>
      <c r="Q174" s="1"/>
      <c r="R174" s="241">
        <v>1</v>
      </c>
      <c r="S174" s="1"/>
      <c r="T174" s="1"/>
      <c r="U174" s="1"/>
      <c r="V174" s="239"/>
      <c r="W174" s="241"/>
    </row>
    <row r="175" spans="1:23" ht="15.6" x14ac:dyDescent="0.3">
      <c r="A175" s="238">
        <v>172</v>
      </c>
      <c r="B175" s="39">
        <f>PRODUCT(G175/3+H175+I175+J175+(K175-I175-H175)/3+P175*25+Q175*25+R175*25+S175*25+T175*20+U175*15+V175*10+W175*15)</f>
        <v>67</v>
      </c>
      <c r="C175" s="3" t="s">
        <v>3505</v>
      </c>
      <c r="D175" s="3" t="s">
        <v>2603</v>
      </c>
      <c r="E175" s="1">
        <v>1981</v>
      </c>
      <c r="F175" s="38">
        <v>23976</v>
      </c>
      <c r="G175" s="239">
        <v>14</v>
      </c>
      <c r="H175" s="1">
        <v>0</v>
      </c>
      <c r="I175" s="1">
        <v>6</v>
      </c>
      <c r="J175" s="1">
        <v>6</v>
      </c>
      <c r="K175" s="1">
        <v>37</v>
      </c>
      <c r="L175" s="1">
        <v>5</v>
      </c>
      <c r="M175" s="1">
        <v>8</v>
      </c>
      <c r="N175" s="1">
        <v>18</v>
      </c>
      <c r="O175" s="1">
        <v>6</v>
      </c>
      <c r="P175" s="239"/>
      <c r="Q175" s="1"/>
      <c r="R175" s="241"/>
      <c r="S175" s="1">
        <v>1</v>
      </c>
      <c r="T175" s="1"/>
      <c r="U175" s="1">
        <v>1</v>
      </c>
      <c r="V175" s="239"/>
      <c r="W175" s="241"/>
    </row>
    <row r="176" spans="1:23" ht="15.6" x14ac:dyDescent="0.3">
      <c r="A176" s="238">
        <v>173</v>
      </c>
      <c r="B176" s="39">
        <f>PRODUCT(G176/3+H176*1.6666+I176*1.6666+J176*1.6666+P176*25+Q176*25+R176*25+S176*25+T176*20+U176*15+V176*10+W176*15)</f>
        <v>66.998199999999997</v>
      </c>
      <c r="C176" s="3" t="s">
        <v>3506</v>
      </c>
      <c r="D176" s="3" t="s">
        <v>2620</v>
      </c>
      <c r="E176" s="1">
        <v>1970</v>
      </c>
      <c r="F176" s="38">
        <v>20662</v>
      </c>
      <c r="G176" s="239">
        <v>21</v>
      </c>
      <c r="H176" s="1">
        <v>1</v>
      </c>
      <c r="I176" s="1">
        <v>6</v>
      </c>
      <c r="J176" s="1">
        <v>20</v>
      </c>
      <c r="K176" s="1"/>
      <c r="L176" s="1"/>
      <c r="M176" s="1"/>
      <c r="N176" s="1"/>
      <c r="O176" s="1"/>
      <c r="P176" s="239"/>
      <c r="Q176" s="1"/>
      <c r="R176" s="241"/>
      <c r="S176" s="1"/>
      <c r="T176" s="1"/>
      <c r="U176" s="1">
        <v>1</v>
      </c>
      <c r="V176" s="239"/>
      <c r="W176" s="241"/>
    </row>
    <row r="177" spans="1:23" ht="15.6" x14ac:dyDescent="0.3">
      <c r="A177" s="238">
        <v>174</v>
      </c>
      <c r="B177" s="39">
        <f>PRODUCT(G177/3+H177+I177+J177+(K177-I177-H177)/3+P177*25+Q177*25+R177*25+S177*25+T177*20+U177*15+V177*10+W177*15)</f>
        <v>65.666666666666671</v>
      </c>
      <c r="C177" s="3" t="s">
        <v>1709</v>
      </c>
      <c r="D177" s="3" t="s">
        <v>3276</v>
      </c>
      <c r="E177" s="1">
        <v>2015</v>
      </c>
      <c r="F177" s="38">
        <v>35936</v>
      </c>
      <c r="G177" s="239">
        <v>23</v>
      </c>
      <c r="H177" s="1">
        <v>1</v>
      </c>
      <c r="I177" s="1">
        <v>1</v>
      </c>
      <c r="J177" s="1">
        <v>9</v>
      </c>
      <c r="K177" s="1">
        <v>68</v>
      </c>
      <c r="L177" s="1">
        <v>53</v>
      </c>
      <c r="M177" s="1">
        <v>8</v>
      </c>
      <c r="N177" s="1">
        <v>5</v>
      </c>
      <c r="O177" s="1">
        <v>2</v>
      </c>
      <c r="P177" s="239"/>
      <c r="Q177" s="1"/>
      <c r="R177" s="241">
        <v>1</v>
      </c>
      <c r="S177" s="1"/>
      <c r="T177" s="1"/>
      <c r="U177" s="1"/>
      <c r="V177" s="239"/>
      <c r="W177" s="241"/>
    </row>
    <row r="178" spans="1:23" ht="15.6" x14ac:dyDescent="0.3">
      <c r="A178" s="238">
        <v>175</v>
      </c>
      <c r="B178" s="39">
        <f>PRODUCT(G178/3+H178+I178+J178+(K178-I178-H178)/3+P178*25+Q178*25+R178*25+S178*25+T178*20+U178*15+V178*10+W178*15)</f>
        <v>65</v>
      </c>
      <c r="C178" s="3" t="s">
        <v>1346</v>
      </c>
      <c r="D178" s="3" t="s">
        <v>68</v>
      </c>
      <c r="E178" s="1">
        <v>2007</v>
      </c>
      <c r="F178" s="38">
        <v>33082</v>
      </c>
      <c r="G178" s="239">
        <v>20</v>
      </c>
      <c r="H178" s="1">
        <v>2</v>
      </c>
      <c r="I178" s="1">
        <v>12</v>
      </c>
      <c r="J178" s="1">
        <v>5</v>
      </c>
      <c r="K178" s="1">
        <v>57</v>
      </c>
      <c r="L178" s="1">
        <v>12</v>
      </c>
      <c r="M178" s="1">
        <v>18</v>
      </c>
      <c r="N178" s="1">
        <v>13</v>
      </c>
      <c r="O178" s="1">
        <v>14</v>
      </c>
      <c r="P178" s="239"/>
      <c r="Q178" s="1"/>
      <c r="R178" s="241">
        <v>1</v>
      </c>
      <c r="S178" s="1"/>
      <c r="T178" s="1"/>
      <c r="U178" s="1"/>
      <c r="V178" s="239"/>
      <c r="W178" s="241"/>
    </row>
    <row r="179" spans="1:23" ht="15.6" x14ac:dyDescent="0.3">
      <c r="A179" s="238">
        <v>176</v>
      </c>
      <c r="B179" s="39">
        <f>PRODUCT(G179/3+H179+I179+J179+(K179-I179-H179)/3+P179*25+Q179*25+R179*25+S179*25+T179*20+U179*15+V179*10+W179*15)</f>
        <v>64.333333333333343</v>
      </c>
      <c r="C179" s="3" t="s">
        <v>932</v>
      </c>
      <c r="D179" s="3" t="s">
        <v>2657</v>
      </c>
      <c r="E179" s="1">
        <v>1995</v>
      </c>
      <c r="F179" s="38">
        <v>28567</v>
      </c>
      <c r="G179" s="239">
        <v>21</v>
      </c>
      <c r="H179" s="1">
        <v>1</v>
      </c>
      <c r="I179" s="1">
        <v>8</v>
      </c>
      <c r="J179" s="1">
        <v>10</v>
      </c>
      <c r="K179" s="1">
        <v>49</v>
      </c>
      <c r="L179" s="1">
        <v>15</v>
      </c>
      <c r="M179" s="1">
        <v>16</v>
      </c>
      <c r="N179" s="1">
        <v>9</v>
      </c>
      <c r="O179" s="1">
        <v>9</v>
      </c>
      <c r="P179" s="239"/>
      <c r="Q179" s="1"/>
      <c r="R179" s="241">
        <v>1</v>
      </c>
      <c r="S179" s="1"/>
      <c r="T179" s="1"/>
      <c r="U179" s="1"/>
      <c r="V179" s="239"/>
      <c r="W179" s="241"/>
    </row>
    <row r="180" spans="1:23" ht="15.6" x14ac:dyDescent="0.3">
      <c r="A180" s="238">
        <v>177</v>
      </c>
      <c r="B180" s="39">
        <f>PRODUCT(G180/3+H180+I180+J180+(K180-I180-H180)/3+P180*25+Q180*25+R180*25+S180*25+T180*20+U180*15+V180*10+W180*15)</f>
        <v>64</v>
      </c>
      <c r="C180" s="3" t="s">
        <v>793</v>
      </c>
      <c r="D180" s="3" t="s">
        <v>44</v>
      </c>
      <c r="E180" s="1">
        <v>1987</v>
      </c>
      <c r="F180" s="38">
        <v>26133</v>
      </c>
      <c r="G180" s="239">
        <v>16</v>
      </c>
      <c r="H180" s="1">
        <v>0</v>
      </c>
      <c r="I180" s="1">
        <v>4</v>
      </c>
      <c r="J180" s="1">
        <v>3</v>
      </c>
      <c r="K180" s="1">
        <v>24</v>
      </c>
      <c r="L180" s="1">
        <v>5</v>
      </c>
      <c r="M180" s="1">
        <v>7</v>
      </c>
      <c r="N180" s="1">
        <v>8</v>
      </c>
      <c r="O180" s="1">
        <v>4</v>
      </c>
      <c r="P180" s="239"/>
      <c r="Q180" s="1"/>
      <c r="R180" s="241">
        <v>1</v>
      </c>
      <c r="S180" s="1"/>
      <c r="T180" s="1">
        <v>1</v>
      </c>
      <c r="U180" s="1"/>
      <c r="V180" s="239"/>
      <c r="W180" s="241"/>
    </row>
    <row r="181" spans="1:23" ht="15.6" x14ac:dyDescent="0.3">
      <c r="A181" s="238">
        <v>178</v>
      </c>
      <c r="B181" s="39">
        <f>PRODUCT(G181/3+H181+I181+J181+(K181-I181-H181)/3+P181*25+Q181*25+R181*25+S181*25+T181*20+U181*15+V181*10+W181*15)+2.4</f>
        <v>63.733333333333334</v>
      </c>
      <c r="C181" s="3" t="s">
        <v>727</v>
      </c>
      <c r="D181" s="3" t="s">
        <v>2598</v>
      </c>
      <c r="E181" s="1">
        <v>1980</v>
      </c>
      <c r="F181" s="38">
        <v>23525</v>
      </c>
      <c r="G181" s="239">
        <v>14</v>
      </c>
      <c r="H181" s="1">
        <v>0</v>
      </c>
      <c r="I181" s="1">
        <v>6</v>
      </c>
      <c r="J181" s="1">
        <v>14</v>
      </c>
      <c r="K181" s="1">
        <v>41</v>
      </c>
      <c r="L181" s="1">
        <v>14</v>
      </c>
      <c r="M181" s="1">
        <v>10</v>
      </c>
      <c r="N181" s="1">
        <v>11</v>
      </c>
      <c r="O181" s="1">
        <v>6</v>
      </c>
      <c r="P181" s="239"/>
      <c r="Q181" s="1"/>
      <c r="R181" s="241">
        <v>1</v>
      </c>
      <c r="S181" s="1"/>
      <c r="T181" s="1"/>
      <c r="U181" s="1"/>
      <c r="V181" s="239"/>
      <c r="W181" s="241"/>
    </row>
    <row r="182" spans="1:23" ht="15.6" x14ac:dyDescent="0.3">
      <c r="A182" s="238">
        <v>179</v>
      </c>
      <c r="B182" s="39">
        <f>PRODUCT(G182/3+H182+I182+J182+(K182-I182-H182)/3+P182*25+Q182*25+R182*25+S182*25+T182*20+U182*15+V182*10+W182*15)</f>
        <v>63.666666666666671</v>
      </c>
      <c r="C182" s="3" t="s">
        <v>3507</v>
      </c>
      <c r="D182" s="3" t="s">
        <v>2592</v>
      </c>
      <c r="E182" s="1">
        <v>1990</v>
      </c>
      <c r="F182" s="38">
        <v>26764</v>
      </c>
      <c r="G182" s="239">
        <v>21</v>
      </c>
      <c r="H182" s="1">
        <v>1</v>
      </c>
      <c r="I182" s="1">
        <v>1</v>
      </c>
      <c r="J182" s="1">
        <v>11</v>
      </c>
      <c r="K182" s="1">
        <v>58</v>
      </c>
      <c r="L182" s="1">
        <v>49</v>
      </c>
      <c r="M182" s="1">
        <v>4</v>
      </c>
      <c r="N182" s="1">
        <v>3</v>
      </c>
      <c r="O182" s="1">
        <v>2</v>
      </c>
      <c r="P182" s="239"/>
      <c r="Q182" s="1"/>
      <c r="R182" s="241">
        <v>1</v>
      </c>
      <c r="S182" s="1"/>
      <c r="T182" s="1"/>
      <c r="U182" s="1"/>
      <c r="V182" s="239"/>
      <c r="W182" s="241"/>
    </row>
    <row r="183" spans="1:23" ht="15.6" x14ac:dyDescent="0.3">
      <c r="A183" s="238">
        <v>180</v>
      </c>
      <c r="B183" s="39">
        <f>PRODUCT(G183/3+H183*1.6666+I183*1.6666+J183*1.6666+P183*25+Q183*25+R183*25+S183*25+T183*20+U183*15+V183*10+W183*15)</f>
        <v>63.664400000000001</v>
      </c>
      <c r="C183" s="3" t="s">
        <v>3508</v>
      </c>
      <c r="D183" s="3" t="s">
        <v>2603</v>
      </c>
      <c r="E183" s="1">
        <v>1970</v>
      </c>
      <c r="F183" s="38">
        <v>20313</v>
      </c>
      <c r="G183" s="239">
        <v>21</v>
      </c>
      <c r="H183" s="1">
        <v>0</v>
      </c>
      <c r="I183" s="1">
        <v>4</v>
      </c>
      <c r="J183" s="1">
        <v>30</v>
      </c>
      <c r="K183" s="1"/>
      <c r="L183" s="1"/>
      <c r="M183" s="1"/>
      <c r="N183" s="1"/>
      <c r="O183" s="1"/>
      <c r="P183" s="239"/>
      <c r="Q183" s="1"/>
      <c r="R183" s="241"/>
      <c r="S183" s="1"/>
      <c r="T183" s="1"/>
      <c r="U183" s="1"/>
      <c r="V183" s="239"/>
      <c r="W183" s="241"/>
    </row>
    <row r="184" spans="1:23" ht="15.6" x14ac:dyDescent="0.3">
      <c r="A184" s="238">
        <v>181</v>
      </c>
      <c r="B184" s="39">
        <f>PRODUCT(G184/3+H184+I184+J184+(K184-I184-H184)/3+P184*25+Q184*25+R184*25+S184*25+T184*20+U184*15+V184*10+W184*15)</f>
        <v>63.333333333333329</v>
      </c>
      <c r="C184" s="3" t="s">
        <v>3083</v>
      </c>
      <c r="D184" s="3" t="s">
        <v>3084</v>
      </c>
      <c r="E184" s="1">
        <v>1998</v>
      </c>
      <c r="F184" s="38">
        <v>29698</v>
      </c>
      <c r="G184" s="239">
        <v>21</v>
      </c>
      <c r="H184" s="1">
        <v>0</v>
      </c>
      <c r="I184" s="1">
        <v>1</v>
      </c>
      <c r="J184" s="1">
        <v>14</v>
      </c>
      <c r="K184" s="1">
        <v>50</v>
      </c>
      <c r="L184" s="1">
        <v>32</v>
      </c>
      <c r="M184" s="1">
        <v>13</v>
      </c>
      <c r="N184" s="1">
        <v>4</v>
      </c>
      <c r="O184" s="1">
        <v>1</v>
      </c>
      <c r="P184" s="239"/>
      <c r="Q184" s="1"/>
      <c r="R184" s="241">
        <v>1</v>
      </c>
      <c r="S184" s="1"/>
      <c r="T184" s="1"/>
      <c r="U184" s="1"/>
      <c r="V184" s="239"/>
      <c r="W184" s="241"/>
    </row>
    <row r="185" spans="1:23" ht="15.6" x14ac:dyDescent="0.3">
      <c r="A185" s="238">
        <v>182</v>
      </c>
      <c r="B185" s="39">
        <f>PRODUCT(G185/3+H185+I185+J185+(K185-I185-H185)/3+P185*25+Q185*25+R185*25+S185*25+T185*20+U185*15+V185*10+W185*15)+14</f>
        <v>63</v>
      </c>
      <c r="C185" s="3" t="s">
        <v>3509</v>
      </c>
      <c r="D185" s="3" t="s">
        <v>2657</v>
      </c>
      <c r="E185" s="1">
        <v>1979</v>
      </c>
      <c r="F185" s="38">
        <v>23735</v>
      </c>
      <c r="G185" s="239">
        <v>24</v>
      </c>
      <c r="H185" s="1">
        <v>0</v>
      </c>
      <c r="I185" s="1">
        <v>3</v>
      </c>
      <c r="J185" s="1">
        <v>18</v>
      </c>
      <c r="K185" s="1">
        <v>3</v>
      </c>
      <c r="L185" s="1">
        <v>1</v>
      </c>
      <c r="M185" s="1">
        <v>1</v>
      </c>
      <c r="N185" s="1">
        <v>1</v>
      </c>
      <c r="O185" s="1">
        <v>0</v>
      </c>
      <c r="P185" s="239"/>
      <c r="Q185" s="1"/>
      <c r="R185" s="241"/>
      <c r="S185" s="1"/>
      <c r="T185" s="1">
        <v>1</v>
      </c>
      <c r="U185" s="1"/>
      <c r="V185" s="239"/>
      <c r="W185" s="241"/>
    </row>
    <row r="186" spans="1:23" ht="15.6" x14ac:dyDescent="0.3">
      <c r="A186" s="238">
        <v>183</v>
      </c>
      <c r="B186" s="39">
        <f>PRODUCT(G186/3+H186*1.6666+I186*1.6666+J186*1.6666+P186*25+Q186*25+R186*25+S186*25+T186*20+U186*15+V186*10+W186*15)</f>
        <v>62.665266666666668</v>
      </c>
      <c r="C186" s="3" t="s">
        <v>3510</v>
      </c>
      <c r="D186" s="3" t="s">
        <v>3463</v>
      </c>
      <c r="E186" s="1">
        <v>1960</v>
      </c>
      <c r="F186" s="38">
        <v>16733</v>
      </c>
      <c r="G186" s="239">
        <v>8</v>
      </c>
      <c r="H186" s="1">
        <v>0</v>
      </c>
      <c r="I186" s="1">
        <v>11</v>
      </c>
      <c r="J186" s="1">
        <v>10</v>
      </c>
      <c r="K186" s="1"/>
      <c r="L186" s="1"/>
      <c r="M186" s="1"/>
      <c r="N186" s="1"/>
      <c r="O186" s="1"/>
      <c r="P186" s="239"/>
      <c r="Q186" s="1"/>
      <c r="R186" s="241"/>
      <c r="S186" s="1">
        <v>1</v>
      </c>
      <c r="T186" s="1"/>
      <c r="U186" s="1"/>
      <c r="V186" s="239"/>
      <c r="W186" s="241"/>
    </row>
    <row r="187" spans="1:23" ht="15.6" x14ac:dyDescent="0.3">
      <c r="A187" s="238">
        <v>184</v>
      </c>
      <c r="B187" s="39">
        <f>PRODUCT(G187/3+H187*1.6666+I187*1.6666+J187*1.6666+P187*25+Q187*25+R187*25+S187*25+T187*20+U187*15+V187*10+W187*15)</f>
        <v>60.997799999999998</v>
      </c>
      <c r="C187" s="3" t="s">
        <v>3511</v>
      </c>
      <c r="D187" s="3" t="s">
        <v>2630</v>
      </c>
      <c r="E187" s="1">
        <v>1975</v>
      </c>
      <c r="F187" s="38">
        <v>21629</v>
      </c>
      <c r="G187" s="239">
        <v>18</v>
      </c>
      <c r="H187" s="1">
        <v>0</v>
      </c>
      <c r="I187" s="1">
        <v>10</v>
      </c>
      <c r="J187" s="1">
        <v>23</v>
      </c>
      <c r="K187" s="1"/>
      <c r="L187" s="1"/>
      <c r="M187" s="1"/>
      <c r="N187" s="1"/>
      <c r="O187" s="1"/>
      <c r="P187" s="239"/>
      <c r="Q187" s="1"/>
      <c r="R187" s="241"/>
      <c r="S187" s="1"/>
      <c r="T187" s="1"/>
      <c r="U187" s="1"/>
      <c r="V187" s="239"/>
      <c r="W187" s="241"/>
    </row>
    <row r="188" spans="1:23" ht="15.6" x14ac:dyDescent="0.3">
      <c r="A188" s="238">
        <v>185</v>
      </c>
      <c r="B188" s="39">
        <f>PRODUCT(G188/3+H188*1.6666+I188*1.6666+J188*1.6666+P188*25+Q188*25+R188*25+S188*25+T188*20+U188*15+V188*10+W188*15)</f>
        <v>60.332133333333331</v>
      </c>
      <c r="C188" s="3" t="s">
        <v>3512</v>
      </c>
      <c r="D188" s="3" t="s">
        <v>2613</v>
      </c>
      <c r="E188" s="1">
        <v>1960</v>
      </c>
      <c r="F188" s="38">
        <v>16218</v>
      </c>
      <c r="G188" s="239">
        <v>16</v>
      </c>
      <c r="H188" s="1">
        <v>0</v>
      </c>
      <c r="I188" s="1">
        <v>5</v>
      </c>
      <c r="J188" s="1">
        <v>13</v>
      </c>
      <c r="K188" s="1"/>
      <c r="L188" s="1"/>
      <c r="M188" s="1"/>
      <c r="N188" s="1"/>
      <c r="O188" s="1"/>
      <c r="P188" s="239">
        <v>1</v>
      </c>
      <c r="Q188" s="1"/>
      <c r="R188" s="241"/>
      <c r="S188" s="1"/>
      <c r="T188" s="1"/>
      <c r="U188" s="1"/>
      <c r="V188" s="239"/>
      <c r="W188" s="241"/>
    </row>
    <row r="189" spans="1:23" ht="15.6" x14ac:dyDescent="0.3">
      <c r="A189" s="238">
        <v>186</v>
      </c>
      <c r="B189" s="39">
        <f>PRODUCT(G189/3+H189+I189+J189+(K189-I189-H189)/3+P189*25+Q189*25+R189*25+S189*25+T189*20+U189*15+V189*10+W189*15)</f>
        <v>60</v>
      </c>
      <c r="C189" s="3" t="s">
        <v>2747</v>
      </c>
      <c r="D189" s="3" t="s">
        <v>2630</v>
      </c>
      <c r="E189" s="1">
        <v>1981</v>
      </c>
      <c r="F189" s="38">
        <v>23604</v>
      </c>
      <c r="G189" s="239">
        <v>15</v>
      </c>
      <c r="H189" s="1">
        <v>0</v>
      </c>
      <c r="I189" s="1">
        <v>4</v>
      </c>
      <c r="J189" s="1">
        <v>13</v>
      </c>
      <c r="K189" s="1">
        <v>43</v>
      </c>
      <c r="L189" s="1">
        <v>21</v>
      </c>
      <c r="M189" s="1">
        <v>13</v>
      </c>
      <c r="N189" s="1">
        <v>5</v>
      </c>
      <c r="O189" s="1">
        <v>4</v>
      </c>
      <c r="P189" s="239"/>
      <c r="Q189" s="1"/>
      <c r="R189" s="241">
        <v>1</v>
      </c>
      <c r="S189" s="1"/>
      <c r="T189" s="1"/>
      <c r="U189" s="1"/>
      <c r="V189" s="239"/>
      <c r="W189" s="241"/>
    </row>
    <row r="190" spans="1:23" ht="15.6" x14ac:dyDescent="0.3">
      <c r="A190" s="238">
        <v>187</v>
      </c>
      <c r="B190" s="39">
        <f>PRODUCT(G190/3+H190+I190+J190+(K190-I190-H190)/3+P190*25+Q190*25+R190*25+S190*25+T190*20+U190*15+V190*10+W190*15)</f>
        <v>59.333333333333336</v>
      </c>
      <c r="C190" s="3" t="s">
        <v>1334</v>
      </c>
      <c r="D190" s="3" t="s">
        <v>2995</v>
      </c>
      <c r="E190" s="1">
        <v>2006</v>
      </c>
      <c r="F190" s="38">
        <v>32681</v>
      </c>
      <c r="G190" s="239">
        <v>14</v>
      </c>
      <c r="H190" s="1">
        <v>1</v>
      </c>
      <c r="I190" s="1">
        <v>2</v>
      </c>
      <c r="J190" s="1">
        <v>14</v>
      </c>
      <c r="K190" s="1">
        <v>41</v>
      </c>
      <c r="L190" s="1">
        <v>35</v>
      </c>
      <c r="M190" s="1">
        <v>2</v>
      </c>
      <c r="N190" s="1">
        <v>1</v>
      </c>
      <c r="O190" s="1">
        <v>3</v>
      </c>
      <c r="P190" s="239"/>
      <c r="Q190" s="1"/>
      <c r="R190" s="241">
        <v>1</v>
      </c>
      <c r="S190" s="1"/>
      <c r="T190" s="1"/>
      <c r="U190" s="1"/>
      <c r="V190" s="239"/>
      <c r="W190" s="241"/>
    </row>
    <row r="191" spans="1:23" ht="15.6" x14ac:dyDescent="0.3">
      <c r="A191" s="238">
        <v>188</v>
      </c>
      <c r="B191" s="39">
        <f>PRODUCT(G191/3+H191*1.6666+I191*1.6666+J191*1.6666+P191*25+Q191*25+R191*25+S191*25+T191*20+U191*15+V191*10+W191*15)</f>
        <v>59.331066666666672</v>
      </c>
      <c r="C191" s="3" t="s">
        <v>3513</v>
      </c>
      <c r="D191" s="3" t="s">
        <v>2655</v>
      </c>
      <c r="E191" s="1">
        <v>1968</v>
      </c>
      <c r="F191" s="38">
        <v>18787</v>
      </c>
      <c r="G191" s="239">
        <v>8</v>
      </c>
      <c r="H191" s="1">
        <v>3</v>
      </c>
      <c r="I191" s="1">
        <v>16</v>
      </c>
      <c r="J191" s="1">
        <v>15</v>
      </c>
      <c r="K191" s="1"/>
      <c r="L191" s="1"/>
      <c r="M191" s="1"/>
      <c r="N191" s="1"/>
      <c r="O191" s="1"/>
      <c r="P191" s="239"/>
      <c r="Q191" s="1"/>
      <c r="R191" s="241"/>
      <c r="S191" s="1"/>
      <c r="T191" s="1"/>
      <c r="U191" s="1"/>
      <c r="V191" s="239"/>
      <c r="W191" s="241"/>
    </row>
    <row r="192" spans="1:23" ht="15.6" x14ac:dyDescent="0.3">
      <c r="A192" s="238">
        <v>189</v>
      </c>
      <c r="B192" s="39">
        <f t="shared" ref="B192:B197" si="6">PRODUCT(G192/3+H192+I192+J192+(K192-I192-H192)/3+P192*25+Q192*25+R192*25+S192*25+T192*20+U192*15+V192*10+W192*15)</f>
        <v>59</v>
      </c>
      <c r="C192" s="3" t="s">
        <v>2920</v>
      </c>
      <c r="D192" s="3" t="s">
        <v>2826</v>
      </c>
      <c r="E192" s="1">
        <v>1986</v>
      </c>
      <c r="F192" s="38" t="s">
        <v>3514</v>
      </c>
      <c r="G192" s="239">
        <v>20</v>
      </c>
      <c r="H192" s="1">
        <v>1</v>
      </c>
      <c r="I192" s="1">
        <v>4</v>
      </c>
      <c r="J192" s="1">
        <v>6</v>
      </c>
      <c r="K192" s="1">
        <v>54</v>
      </c>
      <c r="L192" s="1">
        <v>20</v>
      </c>
      <c r="M192" s="1">
        <v>19</v>
      </c>
      <c r="N192" s="1">
        <v>10</v>
      </c>
      <c r="O192" s="1">
        <v>5</v>
      </c>
      <c r="P192" s="239"/>
      <c r="Q192" s="1"/>
      <c r="R192" s="241">
        <v>1</v>
      </c>
      <c r="S192" s="1"/>
      <c r="T192" s="1"/>
      <c r="U192" s="1"/>
      <c r="V192" s="239"/>
      <c r="W192" s="241"/>
    </row>
    <row r="193" spans="1:23" ht="15.6" x14ac:dyDescent="0.3">
      <c r="A193" s="238">
        <v>190</v>
      </c>
      <c r="B193" s="39">
        <f t="shared" si="6"/>
        <v>59</v>
      </c>
      <c r="C193" s="3" t="s">
        <v>3515</v>
      </c>
      <c r="D193" s="3" t="s">
        <v>2620</v>
      </c>
      <c r="E193" s="1">
        <v>1983</v>
      </c>
      <c r="F193" s="38">
        <v>24548</v>
      </c>
      <c r="G193" s="239">
        <v>19</v>
      </c>
      <c r="H193" s="1">
        <v>0</v>
      </c>
      <c r="I193" s="1">
        <v>7</v>
      </c>
      <c r="J193" s="1">
        <v>11</v>
      </c>
      <c r="K193" s="1">
        <v>51</v>
      </c>
      <c r="L193" s="1">
        <v>17</v>
      </c>
      <c r="M193" s="1">
        <v>18</v>
      </c>
      <c r="N193" s="1">
        <v>9</v>
      </c>
      <c r="O193" s="1">
        <v>7</v>
      </c>
      <c r="P193" s="239"/>
      <c r="Q193" s="1"/>
      <c r="R193" s="241"/>
      <c r="S193" s="1"/>
      <c r="T193" s="1">
        <v>1</v>
      </c>
      <c r="U193" s="1"/>
      <c r="V193" s="239"/>
      <c r="W193" s="241"/>
    </row>
    <row r="194" spans="1:23" ht="15.6" x14ac:dyDescent="0.3">
      <c r="A194" s="238">
        <v>191</v>
      </c>
      <c r="B194" s="39">
        <f t="shared" si="6"/>
        <v>58.333333333333336</v>
      </c>
      <c r="C194" s="3" t="s">
        <v>1883</v>
      </c>
      <c r="D194" s="3" t="s">
        <v>3221</v>
      </c>
      <c r="E194" s="1">
        <v>2021</v>
      </c>
      <c r="F194" s="38">
        <v>38359</v>
      </c>
      <c r="G194" s="239">
        <v>20</v>
      </c>
      <c r="H194" s="1">
        <v>1</v>
      </c>
      <c r="I194" s="1">
        <v>0</v>
      </c>
      <c r="J194" s="1">
        <v>10</v>
      </c>
      <c r="K194" s="1">
        <v>48</v>
      </c>
      <c r="L194" s="1">
        <v>40</v>
      </c>
      <c r="M194" s="1">
        <v>4</v>
      </c>
      <c r="N194" s="1">
        <v>3</v>
      </c>
      <c r="O194" s="1">
        <v>1</v>
      </c>
      <c r="P194" s="239"/>
      <c r="Q194" s="1"/>
      <c r="R194" s="241">
        <v>1</v>
      </c>
      <c r="S194" s="1"/>
      <c r="T194" s="1"/>
      <c r="U194" s="1"/>
      <c r="V194" s="239"/>
      <c r="W194" s="241"/>
    </row>
    <row r="195" spans="1:23" ht="15.6" x14ac:dyDescent="0.3">
      <c r="A195" s="238">
        <v>192</v>
      </c>
      <c r="B195" s="39">
        <f t="shared" si="6"/>
        <v>58</v>
      </c>
      <c r="C195" s="3" t="s">
        <v>759</v>
      </c>
      <c r="D195" s="3" t="s">
        <v>3453</v>
      </c>
      <c r="E195" s="1">
        <v>1983</v>
      </c>
      <c r="F195" s="38">
        <v>24116</v>
      </c>
      <c r="G195" s="239">
        <v>18</v>
      </c>
      <c r="H195" s="1">
        <v>1</v>
      </c>
      <c r="I195" s="1">
        <v>6</v>
      </c>
      <c r="J195" s="1">
        <v>8</v>
      </c>
      <c r="K195" s="1">
        <v>43</v>
      </c>
      <c r="L195" s="1">
        <v>10</v>
      </c>
      <c r="M195" s="1">
        <v>13</v>
      </c>
      <c r="N195" s="1">
        <v>13</v>
      </c>
      <c r="O195" s="1">
        <v>7</v>
      </c>
      <c r="P195" s="239"/>
      <c r="Q195" s="1"/>
      <c r="R195" s="241">
        <v>1</v>
      </c>
      <c r="S195" s="1"/>
      <c r="T195" s="1"/>
      <c r="U195" s="1"/>
      <c r="V195" s="239"/>
      <c r="W195" s="241"/>
    </row>
    <row r="196" spans="1:23" ht="15.6" x14ac:dyDescent="0.3">
      <c r="A196" s="238">
        <v>193</v>
      </c>
      <c r="B196" s="39">
        <f t="shared" si="6"/>
        <v>58</v>
      </c>
      <c r="C196" s="3" t="s">
        <v>2970</v>
      </c>
      <c r="D196" s="3" t="s">
        <v>2613</v>
      </c>
      <c r="E196" s="1">
        <v>1993</v>
      </c>
      <c r="F196" s="38">
        <v>28036</v>
      </c>
      <c r="G196" s="239">
        <v>15</v>
      </c>
      <c r="H196" s="1">
        <v>2</v>
      </c>
      <c r="I196" s="1">
        <v>1</v>
      </c>
      <c r="J196" s="1">
        <v>14</v>
      </c>
      <c r="K196" s="1">
        <v>36</v>
      </c>
      <c r="L196" s="1">
        <v>23</v>
      </c>
      <c r="M196" s="1">
        <v>6</v>
      </c>
      <c r="N196" s="1">
        <v>4</v>
      </c>
      <c r="O196" s="1">
        <v>3</v>
      </c>
      <c r="P196" s="239"/>
      <c r="Q196" s="1"/>
      <c r="R196" s="241">
        <v>1</v>
      </c>
      <c r="S196" s="1"/>
      <c r="T196" s="1"/>
      <c r="U196" s="1"/>
      <c r="V196" s="239"/>
      <c r="W196" s="241"/>
    </row>
    <row r="197" spans="1:23" ht="15.6" x14ac:dyDescent="0.3">
      <c r="A197" s="238">
        <v>194</v>
      </c>
      <c r="B197" s="39">
        <f t="shared" si="6"/>
        <v>58</v>
      </c>
      <c r="C197" s="3" t="s">
        <v>856</v>
      </c>
      <c r="D197" s="3" t="s">
        <v>2598</v>
      </c>
      <c r="E197" s="1">
        <v>1989</v>
      </c>
      <c r="F197" s="38" t="s">
        <v>857</v>
      </c>
      <c r="G197" s="239">
        <v>16</v>
      </c>
      <c r="H197" s="1">
        <v>0</v>
      </c>
      <c r="I197" s="1">
        <v>0</v>
      </c>
      <c r="J197" s="1">
        <v>17</v>
      </c>
      <c r="K197" s="1">
        <v>32</v>
      </c>
      <c r="L197" s="1">
        <v>21</v>
      </c>
      <c r="M197" s="1">
        <v>6</v>
      </c>
      <c r="N197" s="1">
        <v>5</v>
      </c>
      <c r="O197" s="1">
        <v>0</v>
      </c>
      <c r="P197" s="239"/>
      <c r="Q197" s="1"/>
      <c r="R197" s="241">
        <v>1</v>
      </c>
      <c r="S197" s="1"/>
      <c r="T197" s="1"/>
      <c r="U197" s="1"/>
      <c r="V197" s="239"/>
      <c r="W197" s="241"/>
    </row>
    <row r="198" spans="1:23" ht="15.6" x14ac:dyDescent="0.3">
      <c r="A198" s="238">
        <v>195</v>
      </c>
      <c r="B198" s="39">
        <f>PRODUCT(G198/3+H198*1.6666+I198*1.6666+J198*1.6666+P198*25+Q198*25+R198*25+S198*25+T198*20+U198*15+V198*10+W198*15)</f>
        <v>57.998933333333333</v>
      </c>
      <c r="C198" s="3" t="s">
        <v>2617</v>
      </c>
      <c r="D198" s="3" t="s">
        <v>2606</v>
      </c>
      <c r="E198" s="1">
        <v>1975</v>
      </c>
      <c r="F198" s="38">
        <v>22426</v>
      </c>
      <c r="G198" s="239">
        <v>19</v>
      </c>
      <c r="H198" s="1">
        <v>2</v>
      </c>
      <c r="I198" s="1">
        <v>6</v>
      </c>
      <c r="J198" s="1">
        <v>8</v>
      </c>
      <c r="K198" s="1"/>
      <c r="L198" s="1"/>
      <c r="M198" s="1"/>
      <c r="N198" s="1"/>
      <c r="O198" s="1"/>
      <c r="P198" s="239"/>
      <c r="Q198" s="1"/>
      <c r="R198" s="241">
        <v>1</v>
      </c>
      <c r="S198" s="1"/>
      <c r="T198" s="1"/>
      <c r="U198" s="1"/>
      <c r="V198" s="239"/>
      <c r="W198" s="241"/>
    </row>
    <row r="199" spans="1:23" ht="15.6" x14ac:dyDescent="0.3">
      <c r="A199" s="238">
        <v>196</v>
      </c>
      <c r="B199" s="39">
        <f>PRODUCT(G199/3+H199+I199+J199+(K199-I199-H199)/3+P199*25+Q199*25+R199*25+S199*25+T199*20+U199*15+V199*10+W199*15)</f>
        <v>57.333333333333336</v>
      </c>
      <c r="C199" s="3" t="s">
        <v>942</v>
      </c>
      <c r="D199" s="3" t="s">
        <v>2620</v>
      </c>
      <c r="E199" s="1">
        <v>1996</v>
      </c>
      <c r="F199" s="38">
        <v>28945</v>
      </c>
      <c r="G199" s="239">
        <v>4</v>
      </c>
      <c r="H199" s="1">
        <v>0</v>
      </c>
      <c r="I199" s="1">
        <v>1</v>
      </c>
      <c r="J199" s="1">
        <v>2</v>
      </c>
      <c r="K199" s="1">
        <v>10</v>
      </c>
      <c r="L199" s="1">
        <v>2</v>
      </c>
      <c r="M199" s="1">
        <v>5</v>
      </c>
      <c r="N199" s="1">
        <v>2</v>
      </c>
      <c r="O199" s="1">
        <v>1</v>
      </c>
      <c r="P199" s="239"/>
      <c r="Q199" s="1"/>
      <c r="R199" s="241">
        <v>2</v>
      </c>
      <c r="S199" s="1"/>
      <c r="T199" s="1"/>
      <c r="U199" s="1"/>
      <c r="V199" s="239"/>
      <c r="W199" s="241"/>
    </row>
    <row r="200" spans="1:23" ht="15.6" x14ac:dyDescent="0.3">
      <c r="A200" s="238">
        <v>197</v>
      </c>
      <c r="B200" s="39">
        <f>PRODUCT(G200/3+H200+I200+J200+(K200-I200-H200)/3+P200*25+Q200*25+R200*25+S200*25+T200*20+U200*15+V200*10+W200*15)</f>
        <v>57.333333333333329</v>
      </c>
      <c r="C200" s="3" t="s">
        <v>3516</v>
      </c>
      <c r="D200" s="3" t="s">
        <v>2592</v>
      </c>
      <c r="E200" s="1">
        <v>1980</v>
      </c>
      <c r="F200" s="38">
        <v>23412</v>
      </c>
      <c r="G200" s="239">
        <v>16</v>
      </c>
      <c r="H200" s="1">
        <v>1</v>
      </c>
      <c r="I200" s="1">
        <v>7</v>
      </c>
      <c r="J200" s="1">
        <v>8</v>
      </c>
      <c r="K200" s="1">
        <v>41</v>
      </c>
      <c r="L200" s="1">
        <v>11</v>
      </c>
      <c r="M200" s="1">
        <v>12</v>
      </c>
      <c r="N200" s="1">
        <v>10</v>
      </c>
      <c r="O200" s="1">
        <v>8</v>
      </c>
      <c r="P200" s="239"/>
      <c r="Q200" s="1"/>
      <c r="R200" s="241">
        <v>1</v>
      </c>
      <c r="S200" s="1"/>
      <c r="T200" s="1"/>
      <c r="U200" s="1"/>
      <c r="V200" s="239"/>
      <c r="W200" s="241"/>
    </row>
    <row r="201" spans="1:23" ht="15.6" x14ac:dyDescent="0.3">
      <c r="A201" s="238">
        <v>198</v>
      </c>
      <c r="B201" s="39">
        <f>PRODUCT(G201/3+H201+I201+J201+(K201-I201-H201)/3+P201*25+Q201*25+R201*25+S201*25+T201*20+U201*15+V201*10+W201*15)</f>
        <v>56.666666666666671</v>
      </c>
      <c r="C201" s="3" t="s">
        <v>3196</v>
      </c>
      <c r="D201" s="3" t="s">
        <v>2613</v>
      </c>
      <c r="E201" s="1">
        <v>2003</v>
      </c>
      <c r="F201" s="38">
        <v>31977</v>
      </c>
      <c r="G201" s="239">
        <v>3</v>
      </c>
      <c r="H201" s="1">
        <v>0</v>
      </c>
      <c r="I201" s="1">
        <v>0</v>
      </c>
      <c r="J201" s="1">
        <v>0</v>
      </c>
      <c r="K201" s="1">
        <v>2</v>
      </c>
      <c r="L201" s="1">
        <v>0</v>
      </c>
      <c r="M201" s="1">
        <v>1</v>
      </c>
      <c r="N201" s="1">
        <v>1</v>
      </c>
      <c r="O201" s="1">
        <v>0</v>
      </c>
      <c r="P201" s="239"/>
      <c r="Q201" s="1"/>
      <c r="R201" s="241"/>
      <c r="S201" s="1">
        <v>1</v>
      </c>
      <c r="T201" s="1">
        <v>1</v>
      </c>
      <c r="U201" s="1"/>
      <c r="V201" s="239">
        <v>1</v>
      </c>
      <c r="W201" s="241"/>
    </row>
    <row r="202" spans="1:23" ht="15.6" x14ac:dyDescent="0.3">
      <c r="A202" s="238">
        <v>199</v>
      </c>
      <c r="B202" s="39">
        <f>PRODUCT(G202/3+H202*1.6666+I202*1.6666+J202*1.6666+P202*25+Q202*25+R202*25+S202*25+T202*20+U202*15+V202*10+W202*15)</f>
        <v>56.3324</v>
      </c>
      <c r="C202" s="3" t="s">
        <v>3517</v>
      </c>
      <c r="D202" s="3" t="s">
        <v>2988</v>
      </c>
      <c r="E202" s="1">
        <v>1975</v>
      </c>
      <c r="F202" s="38">
        <v>22352</v>
      </c>
      <c r="G202" s="239">
        <v>24</v>
      </c>
      <c r="H202" s="1">
        <v>0</v>
      </c>
      <c r="I202" s="1">
        <v>3</v>
      </c>
      <c r="J202" s="1">
        <v>11</v>
      </c>
      <c r="K202" s="1"/>
      <c r="L202" s="1"/>
      <c r="M202" s="1"/>
      <c r="N202" s="1"/>
      <c r="O202" s="1"/>
      <c r="P202" s="239">
        <v>1</v>
      </c>
      <c r="Q202" s="1"/>
      <c r="R202" s="241"/>
      <c r="S202" s="1"/>
      <c r="T202" s="1"/>
      <c r="U202" s="1"/>
      <c r="V202" s="239"/>
      <c r="W202" s="241"/>
    </row>
    <row r="203" spans="1:23" ht="15.6" x14ac:dyDescent="0.3">
      <c r="A203" s="238">
        <v>200</v>
      </c>
      <c r="B203" s="39">
        <f>PRODUCT(G203/3+H203+I203+J203+(K203-I203-H203)/3+P203*25+Q203*25+R203*25+S203*25+T203*20+U203*15+V203*10+W203*15)</f>
        <v>56</v>
      </c>
      <c r="C203" s="3" t="s">
        <v>1337</v>
      </c>
      <c r="D203" s="3" t="s">
        <v>68</v>
      </c>
      <c r="E203" s="1">
        <v>2005</v>
      </c>
      <c r="F203" s="38">
        <v>32945</v>
      </c>
      <c r="G203" s="239">
        <v>21</v>
      </c>
      <c r="H203" s="1">
        <v>3</v>
      </c>
      <c r="I203" s="1">
        <v>3</v>
      </c>
      <c r="J203" s="1">
        <v>21</v>
      </c>
      <c r="K203" s="1">
        <v>72</v>
      </c>
      <c r="L203" s="1">
        <v>56</v>
      </c>
      <c r="M203" s="1">
        <v>6</v>
      </c>
      <c r="N203" s="1">
        <v>4</v>
      </c>
      <c r="O203" s="1">
        <v>6</v>
      </c>
      <c r="P203" s="239"/>
      <c r="Q203" s="1"/>
      <c r="R203" s="241"/>
      <c r="S203" s="1"/>
      <c r="T203" s="1"/>
      <c r="U203" s="1"/>
      <c r="V203" s="239"/>
      <c r="W203" s="241"/>
    </row>
    <row r="204" spans="1:23" ht="15.6" x14ac:dyDescent="0.3">
      <c r="A204" s="238">
        <v>201</v>
      </c>
      <c r="B204" s="39">
        <f>PRODUCT(G204/3+H204+I204+J204+(K204-I204-H204)/3+P204*25+Q204*25+R204*25+S204*25+T204*20+U204*15+V204*10+W204*15)</f>
        <v>56</v>
      </c>
      <c r="C204" s="3" t="s">
        <v>809</v>
      </c>
      <c r="D204" s="3" t="s">
        <v>2759</v>
      </c>
      <c r="E204" s="1">
        <v>1988</v>
      </c>
      <c r="F204" s="38">
        <v>26200</v>
      </c>
      <c r="G204" s="239">
        <v>11</v>
      </c>
      <c r="H204" s="1">
        <v>1</v>
      </c>
      <c r="I204" s="1">
        <v>10</v>
      </c>
      <c r="J204" s="1">
        <v>6</v>
      </c>
      <c r="K204" s="1">
        <v>42</v>
      </c>
      <c r="L204" s="1">
        <v>12</v>
      </c>
      <c r="M204" s="1">
        <v>11</v>
      </c>
      <c r="N204" s="1">
        <v>8</v>
      </c>
      <c r="O204" s="1">
        <v>11</v>
      </c>
      <c r="P204" s="239"/>
      <c r="Q204" s="1"/>
      <c r="R204" s="241">
        <v>1</v>
      </c>
      <c r="S204" s="1"/>
      <c r="T204" s="1"/>
      <c r="U204" s="1"/>
      <c r="V204" s="239"/>
      <c r="W204" s="241"/>
    </row>
    <row r="205" spans="1:23" ht="15.6" x14ac:dyDescent="0.3">
      <c r="A205" s="238">
        <v>202</v>
      </c>
      <c r="B205" s="39">
        <f>PRODUCT(G205/3+H205+I205+J205+(K205-I205-H205)/3+P205*25+Q205*25+R205*25+S205*25+T205*20+U205*15+V205*10+W205*15)</f>
        <v>55.333333333333336</v>
      </c>
      <c r="C205" s="3" t="s">
        <v>1075</v>
      </c>
      <c r="D205" s="3" t="s">
        <v>2865</v>
      </c>
      <c r="E205" s="1">
        <v>2001</v>
      </c>
      <c r="F205" s="38">
        <v>31349</v>
      </c>
      <c r="G205" s="239">
        <v>33</v>
      </c>
      <c r="H205" s="1">
        <v>0</v>
      </c>
      <c r="I205" s="1">
        <v>1</v>
      </c>
      <c r="J205" s="1">
        <v>8</v>
      </c>
      <c r="K205" s="1">
        <v>32</v>
      </c>
      <c r="L205" s="1">
        <v>25</v>
      </c>
      <c r="M205" s="1">
        <v>4</v>
      </c>
      <c r="N205" s="1">
        <v>2</v>
      </c>
      <c r="O205" s="1">
        <v>1</v>
      </c>
      <c r="P205" s="239"/>
      <c r="Q205" s="1"/>
      <c r="R205" s="241">
        <v>1</v>
      </c>
      <c r="S205" s="1"/>
      <c r="T205" s="1"/>
      <c r="U205" s="1"/>
      <c r="V205" s="239"/>
      <c r="W205" s="241"/>
    </row>
    <row r="206" spans="1:23" ht="15.6" x14ac:dyDescent="0.3">
      <c r="A206" s="238">
        <v>203</v>
      </c>
      <c r="B206" s="39">
        <f>PRODUCT(G206/3+H206*1.6666+I206*1.6666+J206*1.6666+P206*25+Q206*25+R206*25+S206*25+T206*20+U206*15+V206*10+W206*15)</f>
        <v>54.998600000000003</v>
      </c>
      <c r="C206" s="3" t="s">
        <v>3518</v>
      </c>
      <c r="D206" s="3" t="s">
        <v>2613</v>
      </c>
      <c r="E206" s="1">
        <v>1979</v>
      </c>
      <c r="F206" s="38">
        <v>23282</v>
      </c>
      <c r="G206" s="239">
        <v>15</v>
      </c>
      <c r="H206" s="1">
        <v>0</v>
      </c>
      <c r="I206" s="1">
        <v>2</v>
      </c>
      <c r="J206" s="1">
        <v>19</v>
      </c>
      <c r="K206" s="1"/>
      <c r="L206" s="1"/>
      <c r="M206" s="1"/>
      <c r="N206" s="1"/>
      <c r="O206" s="1"/>
      <c r="P206" s="239"/>
      <c r="Q206" s="1"/>
      <c r="R206" s="241"/>
      <c r="S206" s="1"/>
      <c r="T206" s="1"/>
      <c r="U206" s="1">
        <v>1</v>
      </c>
      <c r="V206" s="239"/>
      <c r="W206" s="241"/>
    </row>
    <row r="207" spans="1:23" ht="15.6" x14ac:dyDescent="0.3">
      <c r="A207" s="238">
        <v>204</v>
      </c>
      <c r="B207" s="39">
        <f>PRODUCT(G207/3+H207*1.6666+I207*1.6666+J207*1.6666+P207*25+Q207*25+R207*25+S207*25+T207*20+U207*15+V207*10+W207*15)</f>
        <v>54.998000000000005</v>
      </c>
      <c r="C207" s="3" t="s">
        <v>3519</v>
      </c>
      <c r="D207" s="3" t="s">
        <v>2598</v>
      </c>
      <c r="E207" s="1">
        <v>1969</v>
      </c>
      <c r="F207" s="38">
        <v>19517</v>
      </c>
      <c r="G207" s="239">
        <v>15</v>
      </c>
      <c r="H207" s="1">
        <v>0</v>
      </c>
      <c r="I207" s="1">
        <v>7</v>
      </c>
      <c r="J207" s="1">
        <v>23</v>
      </c>
      <c r="K207" s="1"/>
      <c r="L207" s="1"/>
      <c r="M207" s="1"/>
      <c r="N207" s="1"/>
      <c r="O207" s="1"/>
      <c r="P207" s="239"/>
      <c r="Q207" s="1"/>
      <c r="R207" s="241"/>
      <c r="S207" s="1"/>
      <c r="T207" s="1"/>
      <c r="U207" s="1"/>
      <c r="V207" s="239"/>
      <c r="W207" s="241"/>
    </row>
    <row r="208" spans="1:23" ht="15.6" x14ac:dyDescent="0.3">
      <c r="A208" s="238">
        <v>205</v>
      </c>
      <c r="B208" s="39">
        <f>PRODUCT(G208/3+H208+I208+J208+(K208-I208-H208)/3+P208*25+Q208*25+R208*25+S208*25+T208*20+U208*15+V208*10+W208*15)</f>
        <v>54.666666666666671</v>
      </c>
      <c r="C208" s="3" t="s">
        <v>3520</v>
      </c>
      <c r="D208" s="3" t="s">
        <v>2592</v>
      </c>
      <c r="E208" s="1">
        <v>1981</v>
      </c>
      <c r="F208" s="38">
        <v>23398</v>
      </c>
      <c r="G208" s="244">
        <v>17</v>
      </c>
      <c r="H208" s="1">
        <v>6</v>
      </c>
      <c r="I208" s="1">
        <v>18</v>
      </c>
      <c r="J208" s="1">
        <v>15</v>
      </c>
      <c r="K208" s="1">
        <v>54</v>
      </c>
      <c r="L208" s="1">
        <v>4</v>
      </c>
      <c r="M208" s="1">
        <v>11</v>
      </c>
      <c r="N208" s="1">
        <v>15</v>
      </c>
      <c r="O208" s="1">
        <v>24</v>
      </c>
      <c r="P208" s="239"/>
      <c r="Q208" s="1"/>
      <c r="R208" s="241"/>
      <c r="S208" s="1"/>
      <c r="T208" s="1"/>
      <c r="U208" s="1"/>
      <c r="V208" s="239"/>
      <c r="W208" s="241"/>
    </row>
    <row r="209" spans="1:23" ht="15.6" x14ac:dyDescent="0.3">
      <c r="A209" s="238">
        <v>206</v>
      </c>
      <c r="B209" s="39">
        <f>PRODUCT(G209/3+H209+I209+J209+(K209-I209-H209)/3+P209*25+Q209*25+R209*25+S209*25+T209*20+U209*15+V209*10+W209*15)</f>
        <v>54.333333333333336</v>
      </c>
      <c r="C209" s="3" t="s">
        <v>2875</v>
      </c>
      <c r="D209" s="3" t="s">
        <v>2598</v>
      </c>
      <c r="E209" s="1">
        <v>1986</v>
      </c>
      <c r="F209" s="38" t="s">
        <v>762</v>
      </c>
      <c r="G209" s="239">
        <v>18</v>
      </c>
      <c r="H209" s="1">
        <v>0</v>
      </c>
      <c r="I209" s="1">
        <v>7</v>
      </c>
      <c r="J209" s="1">
        <v>6</v>
      </c>
      <c r="K209" s="1">
        <v>38</v>
      </c>
      <c r="L209" s="1">
        <v>11</v>
      </c>
      <c r="M209" s="1">
        <v>13</v>
      </c>
      <c r="N209" s="1">
        <v>7</v>
      </c>
      <c r="O209" s="1">
        <v>7</v>
      </c>
      <c r="P209" s="239"/>
      <c r="Q209" s="1"/>
      <c r="R209" s="241">
        <v>1</v>
      </c>
      <c r="S209" s="1"/>
      <c r="T209" s="1"/>
      <c r="U209" s="1"/>
      <c r="V209" s="239"/>
      <c r="W209" s="241"/>
    </row>
    <row r="210" spans="1:23" ht="15.6" x14ac:dyDescent="0.3">
      <c r="A210" s="238">
        <v>207</v>
      </c>
      <c r="B210" s="39">
        <f>PRODUCT(G210/3+H210+I210+J210+(K210-I210-H210)/3+P210*25+Q210*25+R210*25+S210*25+T210*20+U210*15+V210*10+W210*15)</f>
        <v>54</v>
      </c>
      <c r="C210" s="3" t="s">
        <v>733</v>
      </c>
      <c r="D210" s="3" t="s">
        <v>2598</v>
      </c>
      <c r="E210" s="1">
        <v>1983</v>
      </c>
      <c r="F210" s="38" t="s">
        <v>732</v>
      </c>
      <c r="G210" s="239">
        <v>2</v>
      </c>
      <c r="H210" s="1">
        <v>0</v>
      </c>
      <c r="I210" s="1">
        <v>2</v>
      </c>
      <c r="J210" s="1">
        <v>0</v>
      </c>
      <c r="K210" s="1">
        <v>6</v>
      </c>
      <c r="L210" s="1">
        <v>0</v>
      </c>
      <c r="M210" s="1">
        <v>2</v>
      </c>
      <c r="N210" s="1">
        <v>2</v>
      </c>
      <c r="O210" s="1">
        <v>2</v>
      </c>
      <c r="P210" s="239"/>
      <c r="Q210" s="1"/>
      <c r="R210" s="241">
        <v>2</v>
      </c>
      <c r="S210" s="1"/>
      <c r="T210" s="1"/>
      <c r="U210" s="1"/>
      <c r="V210" s="239"/>
      <c r="W210" s="241"/>
    </row>
    <row r="211" spans="1:23" ht="15.6" x14ac:dyDescent="0.3">
      <c r="A211" s="238">
        <v>208</v>
      </c>
      <c r="B211" s="39">
        <f>PRODUCT(G211/3+H211+I211+J211+(K211-I211-H211)/3+P211*25+Q211*25+R211*25+S211*25+T211*20+U211*15+V211*10+W211*15)</f>
        <v>54</v>
      </c>
      <c r="C211" s="2" t="s">
        <v>2095</v>
      </c>
      <c r="D211" s="243" t="s">
        <v>2690</v>
      </c>
      <c r="E211" s="1">
        <v>2024</v>
      </c>
      <c r="F211" s="38">
        <v>39180</v>
      </c>
      <c r="G211" s="239">
        <v>14</v>
      </c>
      <c r="H211" s="1">
        <v>0</v>
      </c>
      <c r="I211" s="1">
        <v>0</v>
      </c>
      <c r="J211" s="1">
        <v>8</v>
      </c>
      <c r="K211" s="1">
        <v>49</v>
      </c>
      <c r="L211" s="1">
        <v>19</v>
      </c>
      <c r="M211" s="1">
        <v>28</v>
      </c>
      <c r="N211" s="1">
        <v>2</v>
      </c>
      <c r="O211" s="1">
        <v>0</v>
      </c>
      <c r="P211" s="239"/>
      <c r="Q211" s="1"/>
      <c r="R211" s="241">
        <v>1</v>
      </c>
      <c r="S211" s="1"/>
      <c r="T211" s="1"/>
      <c r="U211" s="1"/>
      <c r="V211" s="239"/>
      <c r="W211" s="241"/>
    </row>
    <row r="212" spans="1:23" ht="15.6" x14ac:dyDescent="0.3">
      <c r="A212" s="238">
        <v>209</v>
      </c>
      <c r="B212" s="39">
        <f>PRODUCT(G212/3+H212+I212+J212+(K212-I212-H212)/3+P212*25+Q212*25+R212*25+S212*25+T212*20+U212*15+V212*10+W212*15)+2</f>
        <v>53.666666666666671</v>
      </c>
      <c r="C212" s="3" t="s">
        <v>3521</v>
      </c>
      <c r="D212" s="3" t="s">
        <v>2603</v>
      </c>
      <c r="E212" s="1">
        <v>1979</v>
      </c>
      <c r="F212" s="38">
        <v>23666</v>
      </c>
      <c r="G212" s="239">
        <v>21</v>
      </c>
      <c r="H212" s="1">
        <v>0</v>
      </c>
      <c r="I212" s="1">
        <v>7</v>
      </c>
      <c r="J212" s="1">
        <v>20</v>
      </c>
      <c r="K212" s="1">
        <v>60</v>
      </c>
      <c r="L212" s="1">
        <v>10</v>
      </c>
      <c r="M212" s="1">
        <v>23</v>
      </c>
      <c r="N212" s="1">
        <v>20</v>
      </c>
      <c r="O212" s="1">
        <v>7</v>
      </c>
      <c r="P212" s="239"/>
      <c r="Q212" s="1"/>
      <c r="R212" s="241"/>
      <c r="S212" s="1"/>
      <c r="T212" s="1"/>
      <c r="U212" s="1"/>
      <c r="V212" s="239"/>
      <c r="W212" s="241"/>
    </row>
    <row r="213" spans="1:23" ht="15.6" x14ac:dyDescent="0.3">
      <c r="A213" s="238">
        <v>210</v>
      </c>
      <c r="B213" s="39">
        <f>PRODUCT(G213/3+H213+I213+J213+(K213-I213-H213)/3+P213*25+Q213*25+R213*25+S213*25+T213*20+U213*15+V213*10+W213*15)</f>
        <v>53.666666666666664</v>
      </c>
      <c r="C213" s="3" t="s">
        <v>2836</v>
      </c>
      <c r="D213" s="3" t="s">
        <v>2623</v>
      </c>
      <c r="E213" s="1">
        <v>1986</v>
      </c>
      <c r="F213" s="38" t="s">
        <v>765</v>
      </c>
      <c r="G213" s="239">
        <v>4</v>
      </c>
      <c r="H213" s="1">
        <v>0</v>
      </c>
      <c r="I213" s="1">
        <v>0</v>
      </c>
      <c r="J213" s="1">
        <v>1</v>
      </c>
      <c r="K213" s="1">
        <v>4</v>
      </c>
      <c r="L213" s="1">
        <v>2</v>
      </c>
      <c r="M213" s="1">
        <v>1</v>
      </c>
      <c r="N213" s="1">
        <v>1</v>
      </c>
      <c r="O213" s="1">
        <v>0</v>
      </c>
      <c r="P213" s="239"/>
      <c r="Q213" s="1"/>
      <c r="R213" s="241">
        <v>2</v>
      </c>
      <c r="S213" s="1"/>
      <c r="T213" s="1"/>
      <c r="U213" s="1"/>
      <c r="V213" s="239"/>
      <c r="W213" s="241"/>
    </row>
    <row r="214" spans="1:23" ht="15.6" x14ac:dyDescent="0.3">
      <c r="A214" s="238">
        <v>211</v>
      </c>
      <c r="B214" s="39">
        <f>PRODUCT(G214/3+H214+I214+J214+(K214-I214-H214)/3+P214*25+Q214*25+R214*25+S214*25+T214*20+U214*15+V214*10+W214*15)</f>
        <v>53.666666666666664</v>
      </c>
      <c r="C214" s="3" t="s">
        <v>2810</v>
      </c>
      <c r="D214" s="3" t="s">
        <v>2613</v>
      </c>
      <c r="E214" s="1">
        <v>1985</v>
      </c>
      <c r="F214" s="38" t="s">
        <v>776</v>
      </c>
      <c r="G214" s="244">
        <v>1</v>
      </c>
      <c r="H214" s="1">
        <v>0</v>
      </c>
      <c r="I214" s="1">
        <v>0</v>
      </c>
      <c r="J214" s="1">
        <v>2</v>
      </c>
      <c r="K214" s="1">
        <v>4</v>
      </c>
      <c r="L214" s="1">
        <v>1</v>
      </c>
      <c r="M214" s="1">
        <v>3</v>
      </c>
      <c r="N214" s="1">
        <v>0</v>
      </c>
      <c r="O214" s="1">
        <v>0</v>
      </c>
      <c r="P214" s="239"/>
      <c r="Q214" s="1"/>
      <c r="R214" s="241">
        <v>2</v>
      </c>
      <c r="S214" s="1"/>
      <c r="T214" s="1"/>
      <c r="U214" s="1"/>
      <c r="V214" s="239"/>
      <c r="W214" s="241"/>
    </row>
    <row r="215" spans="1:23" ht="15.6" x14ac:dyDescent="0.3">
      <c r="A215" s="238">
        <v>212</v>
      </c>
      <c r="B215" s="39">
        <f>PRODUCT(G215/3+H215*1.6666+I215*1.6666+J215*1.6666+P215*25+Q215*25+R215*25+S215*25+T215*20+U215*15+V215*10+W215*15)</f>
        <v>53.666533333333334</v>
      </c>
      <c r="C215" s="3" t="s">
        <v>707</v>
      </c>
      <c r="D215" s="3" t="s">
        <v>2620</v>
      </c>
      <c r="E215" s="1">
        <v>1978</v>
      </c>
      <c r="F215" s="38">
        <v>22403</v>
      </c>
      <c r="G215" s="239">
        <v>1</v>
      </c>
      <c r="H215" s="1">
        <v>0</v>
      </c>
      <c r="I215" s="1">
        <v>1</v>
      </c>
      <c r="J215" s="1">
        <v>1</v>
      </c>
      <c r="K215" s="1"/>
      <c r="L215" s="1"/>
      <c r="M215" s="1"/>
      <c r="N215" s="1"/>
      <c r="O215" s="1"/>
      <c r="P215" s="239"/>
      <c r="Q215" s="1"/>
      <c r="R215" s="241">
        <v>1</v>
      </c>
      <c r="S215" s="1">
        <v>1</v>
      </c>
      <c r="T215" s="1"/>
      <c r="U215" s="1"/>
      <c r="V215" s="239"/>
      <c r="W215" s="241"/>
    </row>
    <row r="216" spans="1:23" ht="15.6" x14ac:dyDescent="0.3">
      <c r="A216" s="238">
        <v>213</v>
      </c>
      <c r="B216" s="39">
        <f t="shared" ref="B216:B224" si="7">PRODUCT(G216/3+H216+I216+J216+(K216-I216-H216)/3+P216*25+Q216*25+R216*25+S216*25+T216*20+U216*15+V216*10+W216*15)</f>
        <v>53.333333333333336</v>
      </c>
      <c r="C216" s="3" t="s">
        <v>2956</v>
      </c>
      <c r="D216" s="3" t="s">
        <v>2630</v>
      </c>
      <c r="E216" s="1">
        <v>1992</v>
      </c>
      <c r="F216" s="38">
        <v>27621</v>
      </c>
      <c r="G216" s="239">
        <v>3</v>
      </c>
      <c r="H216" s="1">
        <v>0</v>
      </c>
      <c r="I216" s="1">
        <v>0</v>
      </c>
      <c r="J216" s="1">
        <v>1</v>
      </c>
      <c r="K216" s="1">
        <v>4</v>
      </c>
      <c r="L216" s="1">
        <v>0</v>
      </c>
      <c r="M216" s="1">
        <v>3</v>
      </c>
      <c r="N216" s="1">
        <v>1</v>
      </c>
      <c r="O216" s="1">
        <v>0</v>
      </c>
      <c r="P216" s="239"/>
      <c r="Q216" s="1"/>
      <c r="R216" s="241">
        <v>2</v>
      </c>
      <c r="S216" s="1"/>
      <c r="T216" s="1"/>
      <c r="U216" s="1"/>
      <c r="V216" s="239"/>
      <c r="W216" s="241"/>
    </row>
    <row r="217" spans="1:23" ht="15.6" x14ac:dyDescent="0.3">
      <c r="A217" s="238">
        <v>214</v>
      </c>
      <c r="B217" s="39">
        <f t="shared" si="7"/>
        <v>53.333333333333329</v>
      </c>
      <c r="C217" s="3" t="s">
        <v>1792</v>
      </c>
      <c r="D217" s="3" t="s">
        <v>647</v>
      </c>
      <c r="E217" s="1">
        <v>2017</v>
      </c>
      <c r="F217" s="38">
        <v>36863</v>
      </c>
      <c r="G217" s="239">
        <v>4</v>
      </c>
      <c r="H217" s="1">
        <v>0</v>
      </c>
      <c r="I217" s="1">
        <v>0</v>
      </c>
      <c r="J217" s="1">
        <v>1</v>
      </c>
      <c r="K217" s="1">
        <v>3</v>
      </c>
      <c r="L217" s="1">
        <v>2</v>
      </c>
      <c r="M217" s="1">
        <v>1</v>
      </c>
      <c r="N217" s="1">
        <v>0</v>
      </c>
      <c r="O217" s="1">
        <v>0</v>
      </c>
      <c r="P217" s="239"/>
      <c r="Q217" s="1"/>
      <c r="R217" s="241">
        <v>1</v>
      </c>
      <c r="S217" s="1">
        <v>1</v>
      </c>
      <c r="T217" s="1"/>
      <c r="U217" s="1"/>
      <c r="V217" s="239"/>
      <c r="W217" s="241"/>
    </row>
    <row r="218" spans="1:23" ht="15.6" x14ac:dyDescent="0.3">
      <c r="A218" s="238">
        <v>215</v>
      </c>
      <c r="B218" s="39">
        <f t="shared" si="7"/>
        <v>53</v>
      </c>
      <c r="C218" s="3" t="s">
        <v>3149</v>
      </c>
      <c r="D218" s="3" t="s">
        <v>3064</v>
      </c>
      <c r="E218" s="1">
        <v>2001</v>
      </c>
      <c r="F218" s="38">
        <v>31103</v>
      </c>
      <c r="G218" s="239">
        <v>5</v>
      </c>
      <c r="H218" s="1">
        <v>0</v>
      </c>
      <c r="I218" s="1">
        <v>0</v>
      </c>
      <c r="J218" s="1">
        <v>0</v>
      </c>
      <c r="K218" s="1">
        <v>4</v>
      </c>
      <c r="L218" s="1">
        <v>0</v>
      </c>
      <c r="M218" s="1">
        <v>3</v>
      </c>
      <c r="N218" s="1">
        <v>1</v>
      </c>
      <c r="O218" s="1">
        <v>0</v>
      </c>
      <c r="P218" s="239"/>
      <c r="Q218" s="1"/>
      <c r="R218" s="241">
        <v>2</v>
      </c>
      <c r="S218" s="1"/>
      <c r="T218" s="1"/>
      <c r="U218" s="1"/>
      <c r="V218" s="239"/>
      <c r="W218" s="241"/>
    </row>
    <row r="219" spans="1:23" ht="15.6" x14ac:dyDescent="0.3">
      <c r="A219" s="238">
        <v>216</v>
      </c>
      <c r="B219" s="39">
        <f t="shared" si="7"/>
        <v>52.666666666666671</v>
      </c>
      <c r="C219" s="3" t="s">
        <v>831</v>
      </c>
      <c r="D219" s="3" t="s">
        <v>2613</v>
      </c>
      <c r="E219" s="1">
        <v>1988</v>
      </c>
      <c r="F219" s="38">
        <v>25968</v>
      </c>
      <c r="G219" s="239">
        <v>14</v>
      </c>
      <c r="H219" s="1">
        <v>1</v>
      </c>
      <c r="I219" s="1">
        <v>6</v>
      </c>
      <c r="J219" s="1">
        <v>8</v>
      </c>
      <c r="K219" s="1">
        <v>31</v>
      </c>
      <c r="L219" s="1">
        <v>12</v>
      </c>
      <c r="M219" s="1">
        <v>10</v>
      </c>
      <c r="N219" s="1">
        <v>2</v>
      </c>
      <c r="O219" s="1">
        <v>7</v>
      </c>
      <c r="P219" s="239"/>
      <c r="Q219" s="1"/>
      <c r="R219" s="241">
        <v>1</v>
      </c>
      <c r="S219" s="1"/>
      <c r="T219" s="1"/>
      <c r="U219" s="1"/>
      <c r="V219" s="239"/>
      <c r="W219" s="241"/>
    </row>
    <row r="220" spans="1:23" ht="15.6" x14ac:dyDescent="0.3">
      <c r="A220" s="238">
        <v>217</v>
      </c>
      <c r="B220" s="39">
        <f t="shared" si="7"/>
        <v>52.333333333333336</v>
      </c>
      <c r="C220" s="3" t="s">
        <v>1925</v>
      </c>
      <c r="D220" s="3" t="s">
        <v>3276</v>
      </c>
      <c r="E220" s="1">
        <v>2021</v>
      </c>
      <c r="F220" s="38">
        <v>38162</v>
      </c>
      <c r="G220" s="239">
        <v>18</v>
      </c>
      <c r="H220" s="1">
        <v>0</v>
      </c>
      <c r="I220" s="1">
        <v>9</v>
      </c>
      <c r="J220" s="1">
        <v>4</v>
      </c>
      <c r="K220" s="1">
        <v>34</v>
      </c>
      <c r="L220" s="1">
        <v>6</v>
      </c>
      <c r="M220" s="1">
        <v>7</v>
      </c>
      <c r="N220" s="1">
        <v>12</v>
      </c>
      <c r="O220" s="1">
        <v>9</v>
      </c>
      <c r="P220" s="239"/>
      <c r="Q220" s="1"/>
      <c r="R220" s="241">
        <v>1</v>
      </c>
      <c r="S220" s="1"/>
      <c r="T220" s="1"/>
      <c r="U220" s="1"/>
      <c r="V220" s="239"/>
      <c r="W220" s="241"/>
    </row>
    <row r="221" spans="1:23" ht="15.6" x14ac:dyDescent="0.3">
      <c r="A221" s="238">
        <v>218</v>
      </c>
      <c r="B221" s="39">
        <f t="shared" si="7"/>
        <v>51.666666666666671</v>
      </c>
      <c r="C221" s="3" t="s">
        <v>3204</v>
      </c>
      <c r="D221" s="3" t="s">
        <v>3347</v>
      </c>
      <c r="E221" s="1">
        <v>2006</v>
      </c>
      <c r="F221" s="38">
        <v>32729</v>
      </c>
      <c r="G221" s="239">
        <v>1</v>
      </c>
      <c r="H221" s="1">
        <v>0</v>
      </c>
      <c r="I221" s="1">
        <v>0</v>
      </c>
      <c r="J221" s="1">
        <v>1</v>
      </c>
      <c r="K221" s="1">
        <v>1</v>
      </c>
      <c r="L221" s="1">
        <v>1</v>
      </c>
      <c r="M221" s="1">
        <v>0</v>
      </c>
      <c r="N221" s="1">
        <v>0</v>
      </c>
      <c r="O221" s="1">
        <v>0</v>
      </c>
      <c r="P221" s="239"/>
      <c r="Q221" s="1"/>
      <c r="R221" s="241">
        <v>1</v>
      </c>
      <c r="S221" s="1">
        <v>1</v>
      </c>
      <c r="T221" s="1"/>
      <c r="U221" s="1"/>
      <c r="V221" s="239"/>
      <c r="W221" s="241"/>
    </row>
    <row r="222" spans="1:23" ht="15.6" x14ac:dyDescent="0.3">
      <c r="A222" s="238">
        <v>219</v>
      </c>
      <c r="B222" s="39">
        <f t="shared" si="7"/>
        <v>51.666666666666664</v>
      </c>
      <c r="C222" s="3" t="s">
        <v>1835</v>
      </c>
      <c r="D222" s="3" t="s">
        <v>3276</v>
      </c>
      <c r="E222" s="1">
        <v>2018</v>
      </c>
      <c r="F222" s="50">
        <v>37386</v>
      </c>
      <c r="G222" s="239">
        <v>24</v>
      </c>
      <c r="H222" s="1">
        <v>0</v>
      </c>
      <c r="I222" s="1">
        <v>5</v>
      </c>
      <c r="J222" s="1">
        <v>3</v>
      </c>
      <c r="K222" s="1">
        <v>37</v>
      </c>
      <c r="L222" s="1">
        <v>16</v>
      </c>
      <c r="M222" s="1">
        <v>7</v>
      </c>
      <c r="N222" s="1">
        <v>9</v>
      </c>
      <c r="O222" s="1">
        <v>5</v>
      </c>
      <c r="P222" s="239"/>
      <c r="Q222" s="1"/>
      <c r="R222" s="241">
        <v>1</v>
      </c>
      <c r="S222" s="1"/>
      <c r="T222" s="1"/>
      <c r="U222" s="1"/>
      <c r="V222" s="239"/>
      <c r="W222" s="241"/>
    </row>
    <row r="223" spans="1:23" ht="15.6" x14ac:dyDescent="0.3">
      <c r="A223" s="238">
        <v>220</v>
      </c>
      <c r="B223" s="39">
        <f t="shared" si="7"/>
        <v>50.333333333333336</v>
      </c>
      <c r="C223" s="3" t="s">
        <v>3034</v>
      </c>
      <c r="D223" s="3" t="s">
        <v>2613</v>
      </c>
      <c r="E223" s="1">
        <v>1996</v>
      </c>
      <c r="F223" s="38">
        <v>28938</v>
      </c>
      <c r="G223" s="239">
        <v>1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239"/>
      <c r="Q223" s="1"/>
      <c r="R223" s="241">
        <v>2</v>
      </c>
      <c r="S223" s="1"/>
      <c r="T223" s="1"/>
      <c r="U223" s="1"/>
      <c r="V223" s="239"/>
      <c r="W223" s="241"/>
    </row>
    <row r="224" spans="1:23" ht="15.6" x14ac:dyDescent="0.3">
      <c r="A224" s="238">
        <v>221</v>
      </c>
      <c r="B224" s="39">
        <f t="shared" si="7"/>
        <v>50.333333333333329</v>
      </c>
      <c r="C224" s="3" t="s">
        <v>1747</v>
      </c>
      <c r="D224" s="3" t="s">
        <v>68</v>
      </c>
      <c r="E224" s="1">
        <v>2016</v>
      </c>
      <c r="F224" s="38">
        <v>36429</v>
      </c>
      <c r="G224" s="239">
        <v>15</v>
      </c>
      <c r="H224" s="1">
        <v>0</v>
      </c>
      <c r="I224" s="1">
        <v>14</v>
      </c>
      <c r="J224" s="1">
        <v>1</v>
      </c>
      <c r="K224" s="1">
        <v>30</v>
      </c>
      <c r="L224" s="1">
        <v>7</v>
      </c>
      <c r="M224" s="1">
        <v>5</v>
      </c>
      <c r="N224" s="1">
        <v>4</v>
      </c>
      <c r="O224" s="1">
        <v>14</v>
      </c>
      <c r="P224" s="239"/>
      <c r="Q224" s="1"/>
      <c r="R224" s="241">
        <v>1</v>
      </c>
      <c r="S224" s="1"/>
      <c r="T224" s="1"/>
      <c r="U224" s="1"/>
      <c r="V224" s="239"/>
      <c r="W224" s="241"/>
    </row>
    <row r="225" spans="1:23" ht="15.6" x14ac:dyDescent="0.3">
      <c r="A225" s="238">
        <v>222</v>
      </c>
      <c r="B225" s="39">
        <f>PRODUCT(G225/3+H225*1.6666+I225*1.6666+J225*1.6666+P225*25+Q225*25+R225*25+S225*25+T225*20+U225*15+V225*10+W225*15)</f>
        <v>49.664866666666668</v>
      </c>
      <c r="C225" s="3" t="s">
        <v>3522</v>
      </c>
      <c r="D225" s="3" t="s">
        <v>2592</v>
      </c>
      <c r="E225" s="1">
        <v>1972</v>
      </c>
      <c r="F225" s="38">
        <v>20944</v>
      </c>
      <c r="G225" s="239">
        <v>14</v>
      </c>
      <c r="H225" s="1">
        <v>0</v>
      </c>
      <c r="I225" s="1">
        <v>16</v>
      </c>
      <c r="J225" s="1">
        <v>11</v>
      </c>
      <c r="K225" s="1"/>
      <c r="L225" s="1"/>
      <c r="M225" s="1"/>
      <c r="N225" s="1"/>
      <c r="O225" s="1"/>
      <c r="P225" s="239"/>
      <c r="Q225" s="1"/>
      <c r="R225" s="241"/>
      <c r="S225" s="1"/>
      <c r="T225" s="1"/>
      <c r="U225" s="1"/>
      <c r="V225" s="239"/>
      <c r="W225" s="241"/>
    </row>
    <row r="226" spans="1:23" ht="15.6" x14ac:dyDescent="0.3">
      <c r="A226" s="238">
        <v>223</v>
      </c>
      <c r="B226" s="39">
        <f>PRODUCT(G226/3+H226+I226+J226+(K226-I226-H226)/3+P226*25+Q226*25+R226*25+S226*25+T226*20+U226*15+V226*10+W226*15)</f>
        <v>49.333333333333336</v>
      </c>
      <c r="C226" s="3" t="s">
        <v>905</v>
      </c>
      <c r="D226" s="3" t="s">
        <v>647</v>
      </c>
      <c r="E226" s="1">
        <v>1992</v>
      </c>
      <c r="F226" s="38">
        <v>27783</v>
      </c>
      <c r="G226" s="239">
        <v>21</v>
      </c>
      <c r="H226" s="1">
        <v>0</v>
      </c>
      <c r="I226" s="1">
        <v>1</v>
      </c>
      <c r="J226" s="1">
        <v>7</v>
      </c>
      <c r="K226" s="1">
        <v>29</v>
      </c>
      <c r="L226" s="1">
        <v>20</v>
      </c>
      <c r="M226" s="1">
        <v>6</v>
      </c>
      <c r="N226" s="1">
        <v>2</v>
      </c>
      <c r="O226" s="1">
        <v>1</v>
      </c>
      <c r="P226" s="239"/>
      <c r="Q226" s="1"/>
      <c r="R226" s="241">
        <v>1</v>
      </c>
      <c r="S226" s="1"/>
      <c r="T226" s="1"/>
      <c r="U226" s="1"/>
      <c r="V226" s="239"/>
      <c r="W226" s="241"/>
    </row>
    <row r="227" spans="1:23" ht="15.6" x14ac:dyDescent="0.3">
      <c r="A227" s="238">
        <v>224</v>
      </c>
      <c r="B227" s="39">
        <f>PRODUCT(G227/3+H227+I227+J227+(K227-I227-H227)/3+P227*25+Q227*25+R227*25+S227*25+T227*20+U227*15+V227*10+W227*15)</f>
        <v>49.333333333333336</v>
      </c>
      <c r="C227" s="3" t="s">
        <v>1846</v>
      </c>
      <c r="D227" s="3" t="s">
        <v>3276</v>
      </c>
      <c r="E227" s="1">
        <v>2018</v>
      </c>
      <c r="F227" s="38">
        <v>36999</v>
      </c>
      <c r="G227" s="239">
        <v>23</v>
      </c>
      <c r="H227" s="1">
        <v>0</v>
      </c>
      <c r="I227" s="1">
        <v>6</v>
      </c>
      <c r="J227" s="1">
        <v>3</v>
      </c>
      <c r="K227" s="1">
        <v>29</v>
      </c>
      <c r="L227" s="1">
        <v>11</v>
      </c>
      <c r="M227" s="1">
        <v>7</v>
      </c>
      <c r="N227" s="1">
        <v>5</v>
      </c>
      <c r="O227" s="1">
        <v>6</v>
      </c>
      <c r="P227" s="239"/>
      <c r="Q227" s="1"/>
      <c r="R227" s="241">
        <v>1</v>
      </c>
      <c r="S227" s="1"/>
      <c r="T227" s="1"/>
      <c r="U227" s="1"/>
      <c r="V227" s="239"/>
      <c r="W227" s="241"/>
    </row>
    <row r="228" spans="1:23" ht="15.6" x14ac:dyDescent="0.3">
      <c r="A228" s="238">
        <v>225</v>
      </c>
      <c r="B228" s="39">
        <f>PRODUCT(G228/3+H228+I228+J228+(K228-I228-H228)/3+P228*25+Q228*25+R228*25+S228*25+T228*20+U228*15+V228*10+W228*15)</f>
        <v>49</v>
      </c>
      <c r="C228" s="3" t="s">
        <v>1138</v>
      </c>
      <c r="D228" s="3" t="s">
        <v>68</v>
      </c>
      <c r="E228" s="1">
        <v>2000</v>
      </c>
      <c r="F228" s="38">
        <v>31488</v>
      </c>
      <c r="G228" s="239">
        <v>22</v>
      </c>
      <c r="H228" s="1">
        <v>0</v>
      </c>
      <c r="I228" s="1">
        <v>2</v>
      </c>
      <c r="J228" s="1">
        <v>3</v>
      </c>
      <c r="K228" s="1">
        <v>37</v>
      </c>
      <c r="L228" s="1">
        <v>25</v>
      </c>
      <c r="M228" s="1">
        <v>5</v>
      </c>
      <c r="N228" s="1">
        <v>5</v>
      </c>
      <c r="O228" s="1">
        <v>2</v>
      </c>
      <c r="P228" s="239"/>
      <c r="Q228" s="1"/>
      <c r="R228" s="241">
        <v>1</v>
      </c>
      <c r="S228" s="1"/>
      <c r="T228" s="1"/>
      <c r="U228" s="1"/>
      <c r="V228" s="239"/>
      <c r="W228" s="241"/>
    </row>
    <row r="229" spans="1:23" ht="15.6" x14ac:dyDescent="0.3">
      <c r="A229" s="238">
        <v>226</v>
      </c>
      <c r="B229" s="39">
        <f>PRODUCT(G229/3+H229+I229+J229+(K229-I229-H229)/3+P229*25+Q229*25+R229*25+S229*25+T229*20+U229*15+V229*10+W229*15)</f>
        <v>48.666666666666664</v>
      </c>
      <c r="C229" s="3" t="s">
        <v>1833</v>
      </c>
      <c r="D229" s="3" t="s">
        <v>3276</v>
      </c>
      <c r="E229" s="1">
        <v>2018</v>
      </c>
      <c r="F229" s="38">
        <v>37022</v>
      </c>
      <c r="G229" s="239">
        <v>19</v>
      </c>
      <c r="H229" s="1">
        <v>0</v>
      </c>
      <c r="I229" s="1">
        <v>5</v>
      </c>
      <c r="J229" s="1">
        <v>3</v>
      </c>
      <c r="K229" s="1">
        <v>33</v>
      </c>
      <c r="L229" s="1">
        <v>14</v>
      </c>
      <c r="M229" s="1">
        <v>10</v>
      </c>
      <c r="N229" s="1">
        <v>4</v>
      </c>
      <c r="O229" s="1">
        <v>5</v>
      </c>
      <c r="P229" s="239"/>
      <c r="Q229" s="1"/>
      <c r="R229" s="241">
        <v>1</v>
      </c>
      <c r="S229" s="1"/>
      <c r="T229" s="1"/>
      <c r="U229" s="1"/>
      <c r="V229" s="239"/>
      <c r="W229" s="241"/>
    </row>
    <row r="230" spans="1:23" ht="15.6" x14ac:dyDescent="0.3">
      <c r="A230" s="238">
        <v>227</v>
      </c>
      <c r="B230" s="39">
        <f>PRODUCT(G230/3+H230*1.6666+I230*1.6666+J230*1.6666+P230*25+Q230*25+R230*25+S230*25+T230*20+U230*15+V230*10+W230*15)</f>
        <v>48.665533333333329</v>
      </c>
      <c r="C230" s="3" t="s">
        <v>3523</v>
      </c>
      <c r="D230" s="3" t="s">
        <v>2613</v>
      </c>
      <c r="E230" s="1">
        <v>1959</v>
      </c>
      <c r="F230" s="38">
        <v>15928</v>
      </c>
      <c r="G230" s="239">
        <v>16</v>
      </c>
      <c r="H230" s="1">
        <v>0</v>
      </c>
      <c r="I230" s="1">
        <v>6</v>
      </c>
      <c r="J230" s="1">
        <v>11</v>
      </c>
      <c r="K230" s="1"/>
      <c r="L230" s="1"/>
      <c r="M230" s="1"/>
      <c r="N230" s="1"/>
      <c r="O230" s="1"/>
      <c r="P230" s="239"/>
      <c r="Q230" s="1"/>
      <c r="R230" s="241"/>
      <c r="S230" s="1"/>
      <c r="T230" s="1"/>
      <c r="U230" s="1">
        <v>1</v>
      </c>
      <c r="V230" s="239"/>
      <c r="W230" s="241"/>
    </row>
    <row r="231" spans="1:23" ht="15.6" x14ac:dyDescent="0.3">
      <c r="A231" s="238">
        <v>228</v>
      </c>
      <c r="B231" s="39">
        <f>PRODUCT(G231/3+H231*1.6666+I231*1.6666+J231*1.6666+P231*25+Q231*25+R231*25+S231*25+T231*20+U231*15+V231*10+W231*15)</f>
        <v>48.665066666666668</v>
      </c>
      <c r="C231" s="3" t="s">
        <v>3524</v>
      </c>
      <c r="D231" s="3" t="s">
        <v>2613</v>
      </c>
      <c r="E231" s="1">
        <v>1971</v>
      </c>
      <c r="F231" s="38">
        <v>20700</v>
      </c>
      <c r="G231" s="239">
        <v>26</v>
      </c>
      <c r="H231" s="1">
        <v>0</v>
      </c>
      <c r="I231" s="1">
        <v>10</v>
      </c>
      <c r="J231" s="1">
        <v>14</v>
      </c>
      <c r="K231" s="1"/>
      <c r="L231" s="1"/>
      <c r="M231" s="1"/>
      <c r="N231" s="1"/>
      <c r="O231" s="1"/>
      <c r="P231" s="239"/>
      <c r="Q231" s="1"/>
      <c r="R231" s="241"/>
      <c r="S231" s="1"/>
      <c r="T231" s="1"/>
      <c r="U231" s="1"/>
      <c r="V231" s="239"/>
      <c r="W231" s="241"/>
    </row>
    <row r="232" spans="1:23" ht="15.6" x14ac:dyDescent="0.3">
      <c r="A232" s="238">
        <v>229</v>
      </c>
      <c r="B232" s="39">
        <f>PRODUCT(G232/3+H232+I232+J232+(K232-I232-H232)/3+P232*25+Q232*25+R232*25+S232*25+T232*20+U232*15+V232*10+W232*15)</f>
        <v>47</v>
      </c>
      <c r="C232" s="3" t="s">
        <v>3525</v>
      </c>
      <c r="D232" s="3" t="s">
        <v>647</v>
      </c>
      <c r="E232" s="1">
        <v>1997</v>
      </c>
      <c r="F232" s="38">
        <v>29317</v>
      </c>
      <c r="G232" s="239">
        <v>14</v>
      </c>
      <c r="H232" s="1">
        <v>0</v>
      </c>
      <c r="I232" s="1">
        <v>2</v>
      </c>
      <c r="J232" s="1">
        <v>7</v>
      </c>
      <c r="K232" s="1">
        <v>27</v>
      </c>
      <c r="L232" s="1">
        <v>20</v>
      </c>
      <c r="M232" s="1">
        <v>2</v>
      </c>
      <c r="N232" s="1">
        <v>3</v>
      </c>
      <c r="O232" s="1">
        <v>2</v>
      </c>
      <c r="P232" s="239"/>
      <c r="Q232" s="1"/>
      <c r="R232" s="241">
        <v>1</v>
      </c>
      <c r="S232" s="1"/>
      <c r="T232" s="1"/>
      <c r="U232" s="1"/>
      <c r="V232" s="239"/>
      <c r="W232" s="241"/>
    </row>
    <row r="233" spans="1:23" ht="15.6" x14ac:dyDescent="0.3">
      <c r="A233" s="238">
        <v>230</v>
      </c>
      <c r="B233" s="39">
        <f>PRODUCT(G233/3+H233+I233+J233+(K233-I233-H233)/3+P233*25+Q233*25+R233*25+S233*25+T233*20+U233*15+V233*10+W233*15)</f>
        <v>46.666666666666671</v>
      </c>
      <c r="C233" s="3" t="s">
        <v>1251</v>
      </c>
      <c r="D233" s="3" t="s">
        <v>2630</v>
      </c>
      <c r="E233" s="1">
        <v>2003</v>
      </c>
      <c r="F233" s="38">
        <v>31858</v>
      </c>
      <c r="G233" s="239">
        <v>17</v>
      </c>
      <c r="H233" s="1">
        <v>0</v>
      </c>
      <c r="I233" s="1">
        <v>1</v>
      </c>
      <c r="J233" s="1">
        <v>5</v>
      </c>
      <c r="K233" s="1">
        <v>31</v>
      </c>
      <c r="L233" s="1">
        <v>21</v>
      </c>
      <c r="M233" s="1">
        <v>8</v>
      </c>
      <c r="N233" s="1">
        <v>1</v>
      </c>
      <c r="O233" s="1">
        <v>1</v>
      </c>
      <c r="P233" s="239"/>
      <c r="Q233" s="1"/>
      <c r="R233" s="241">
        <v>1</v>
      </c>
      <c r="S233" s="1"/>
      <c r="T233" s="1"/>
      <c r="U233" s="1"/>
      <c r="V233" s="239"/>
      <c r="W233" s="241"/>
    </row>
    <row r="234" spans="1:23" ht="15.6" x14ac:dyDescent="0.3">
      <c r="A234" s="238">
        <v>231</v>
      </c>
      <c r="B234" s="39">
        <f>PRODUCT(G234/3+H234*1.6666+I234*1.6666+J234*1.6666+P234*25+Q234*25+R234*25+S234*25+T234*20+U234*15+V234*10+W234*15)</f>
        <v>46.665866666666666</v>
      </c>
      <c r="C234" s="3" t="s">
        <v>2674</v>
      </c>
      <c r="D234" s="3" t="s">
        <v>2603</v>
      </c>
      <c r="E234" s="1">
        <v>1978</v>
      </c>
      <c r="F234" s="38">
        <v>22769</v>
      </c>
      <c r="G234" s="239">
        <v>5</v>
      </c>
      <c r="H234" s="1">
        <v>0</v>
      </c>
      <c r="I234" s="1">
        <v>5</v>
      </c>
      <c r="J234" s="1">
        <v>7</v>
      </c>
      <c r="K234" s="1"/>
      <c r="L234" s="1"/>
      <c r="M234" s="1"/>
      <c r="N234" s="1"/>
      <c r="O234" s="1"/>
      <c r="P234" s="239"/>
      <c r="Q234" s="1"/>
      <c r="R234" s="241">
        <v>1</v>
      </c>
      <c r="S234" s="1"/>
      <c r="T234" s="1"/>
      <c r="U234" s="1"/>
      <c r="V234" s="239"/>
      <c r="W234" s="241"/>
    </row>
    <row r="235" spans="1:23" ht="15.6" x14ac:dyDescent="0.3">
      <c r="A235" s="238">
        <v>232</v>
      </c>
      <c r="B235" s="39">
        <f>PRODUCT(G235/3+H235+I235+J235+(K235-I235-H235)/3+P235*25+Q235*25+R235*25+S235*25+T235*20+U235*15+V235*10+W235*15)</f>
        <v>46.333333333333329</v>
      </c>
      <c r="C235" s="3" t="s">
        <v>3526</v>
      </c>
      <c r="D235" s="3" t="s">
        <v>3453</v>
      </c>
      <c r="E235" s="1">
        <v>1988</v>
      </c>
      <c r="F235" s="38" t="s">
        <v>820</v>
      </c>
      <c r="G235" s="239">
        <v>11</v>
      </c>
      <c r="H235" s="1">
        <v>2</v>
      </c>
      <c r="I235" s="1">
        <v>10</v>
      </c>
      <c r="J235" s="1">
        <v>7</v>
      </c>
      <c r="K235" s="1">
        <v>38</v>
      </c>
      <c r="L235" s="1">
        <v>3</v>
      </c>
      <c r="M235" s="1">
        <v>12</v>
      </c>
      <c r="N235" s="1">
        <v>11</v>
      </c>
      <c r="O235" s="1">
        <v>12</v>
      </c>
      <c r="P235" s="239"/>
      <c r="Q235" s="1"/>
      <c r="R235" s="241"/>
      <c r="S235" s="1"/>
      <c r="T235" s="1"/>
      <c r="U235" s="1"/>
      <c r="V235" s="239"/>
      <c r="W235" s="241">
        <v>1</v>
      </c>
    </row>
    <row r="236" spans="1:23" ht="15.6" x14ac:dyDescent="0.3">
      <c r="A236" s="238">
        <v>233</v>
      </c>
      <c r="B236" s="39">
        <f>PRODUCT(G236/3+H236+I236+J236+(K236-I236-H236)/3+P236*25+Q236*25+R236*25+S236*25+T236*20+U236*15+V236*10+W236*15)</f>
        <v>46</v>
      </c>
      <c r="C236" s="3" t="s">
        <v>3527</v>
      </c>
      <c r="D236" s="3" t="s">
        <v>2592</v>
      </c>
      <c r="E236" s="1">
        <v>1981</v>
      </c>
      <c r="F236" s="38">
        <v>23623</v>
      </c>
      <c r="G236" s="239">
        <v>15</v>
      </c>
      <c r="H236" s="1">
        <v>0</v>
      </c>
      <c r="I236" s="1">
        <v>12</v>
      </c>
      <c r="J236" s="1">
        <v>20</v>
      </c>
      <c r="K236" s="1">
        <v>39</v>
      </c>
      <c r="L236" s="1">
        <v>17</v>
      </c>
      <c r="M236" s="1">
        <v>10</v>
      </c>
      <c r="N236" s="1">
        <v>6</v>
      </c>
      <c r="O236" s="1">
        <v>12</v>
      </c>
      <c r="P236" s="239"/>
      <c r="Q236" s="1"/>
      <c r="R236" s="241"/>
      <c r="S236" s="1"/>
      <c r="T236" s="1"/>
      <c r="U236" s="1"/>
      <c r="V236" s="239"/>
      <c r="W236" s="241"/>
    </row>
    <row r="237" spans="1:23" ht="15.6" x14ac:dyDescent="0.3">
      <c r="A237" s="238">
        <v>234</v>
      </c>
      <c r="B237" s="39">
        <f>PRODUCT(G237/3+H237+I237+J237+(K237-I237-H237)/3+P237*25+Q237*25+R237*25+S237*25+T237*20+U237*15+V237*10+W237*15)</f>
        <v>46</v>
      </c>
      <c r="C237" s="3" t="s">
        <v>3153</v>
      </c>
      <c r="D237" s="3" t="s">
        <v>66</v>
      </c>
      <c r="E237" s="1">
        <v>2000</v>
      </c>
      <c r="F237" s="38">
        <v>30755</v>
      </c>
      <c r="G237" s="239">
        <v>16</v>
      </c>
      <c r="H237" s="1">
        <v>0</v>
      </c>
      <c r="I237" s="1">
        <v>0</v>
      </c>
      <c r="J237" s="1">
        <v>0</v>
      </c>
      <c r="K237" s="1">
        <v>2</v>
      </c>
      <c r="L237" s="1">
        <v>1</v>
      </c>
      <c r="M237" s="1">
        <v>0</v>
      </c>
      <c r="N237" s="1">
        <v>1</v>
      </c>
      <c r="O237" s="1">
        <v>0</v>
      </c>
      <c r="P237" s="239"/>
      <c r="Q237" s="1"/>
      <c r="R237" s="241">
        <v>1</v>
      </c>
      <c r="S237" s="1"/>
      <c r="T237" s="1"/>
      <c r="U237" s="1">
        <v>1</v>
      </c>
      <c r="V237" s="239"/>
      <c r="W237" s="241"/>
    </row>
    <row r="238" spans="1:23" ht="15.6" x14ac:dyDescent="0.3">
      <c r="A238" s="238">
        <v>235</v>
      </c>
      <c r="B238" s="39">
        <f>PRODUCT(G238/3+H238*1.6666+I238*1.6666+J238*1.6666+P238*25+Q238*25+R238*25+S238*25+T238*20+U238*15+V238*10+W238*15)</f>
        <v>45.998266666666666</v>
      </c>
      <c r="C238" s="3" t="s">
        <v>3528</v>
      </c>
      <c r="D238" s="3" t="s">
        <v>2661</v>
      </c>
      <c r="E238" s="1">
        <v>1960</v>
      </c>
      <c r="F238" s="38">
        <v>16402</v>
      </c>
      <c r="G238" s="239">
        <v>8</v>
      </c>
      <c r="H238" s="1">
        <v>1</v>
      </c>
      <c r="I238" s="1">
        <v>16</v>
      </c>
      <c r="J238" s="1">
        <v>9</v>
      </c>
      <c r="K238" s="1"/>
      <c r="L238" s="1"/>
      <c r="M238" s="1"/>
      <c r="N238" s="1"/>
      <c r="O238" s="1"/>
      <c r="P238" s="239"/>
      <c r="Q238" s="1"/>
      <c r="R238" s="241"/>
      <c r="S238" s="1"/>
      <c r="T238" s="1"/>
      <c r="U238" s="1"/>
      <c r="V238" s="239"/>
      <c r="W238" s="241"/>
    </row>
    <row r="239" spans="1:23" ht="15.6" x14ac:dyDescent="0.3">
      <c r="A239" s="238">
        <v>236</v>
      </c>
      <c r="B239" s="39">
        <f>PRODUCT(G239/3+H239*1.6666+I239*1.6666+J239*1.6666+P239*25+Q239*25+R239*25+S239*25+T239*20+U239*15+V239*10+W239*15)</f>
        <v>45.665999999999997</v>
      </c>
      <c r="C239" s="3" t="s">
        <v>3529</v>
      </c>
      <c r="D239" s="3" t="s">
        <v>2620</v>
      </c>
      <c r="E239" s="1">
        <v>1976</v>
      </c>
      <c r="F239" s="38">
        <v>21983</v>
      </c>
      <c r="G239" s="239">
        <v>12</v>
      </c>
      <c r="H239" s="1">
        <v>0</v>
      </c>
      <c r="I239" s="1">
        <v>8</v>
      </c>
      <c r="J239" s="1">
        <v>2</v>
      </c>
      <c r="K239" s="1"/>
      <c r="L239" s="1"/>
      <c r="M239" s="1"/>
      <c r="N239" s="1"/>
      <c r="O239" s="1"/>
      <c r="P239" s="239"/>
      <c r="Q239" s="1"/>
      <c r="R239" s="241"/>
      <c r="S239" s="1">
        <v>1</v>
      </c>
      <c r="T239" s="1"/>
      <c r="U239" s="1"/>
      <c r="V239" s="239"/>
      <c r="W239" s="241"/>
    </row>
    <row r="240" spans="1:23" ht="15.6" x14ac:dyDescent="0.3">
      <c r="A240" s="238">
        <v>237</v>
      </c>
      <c r="B240" s="39">
        <f t="shared" ref="B240:B249" si="8">PRODUCT(G240/3+H240+I240+J240+(K240-I240-H240)/3+P240*25+Q240*25+R240*25+S240*25+T240*20+U240*15+V240*10+W240*15)</f>
        <v>45.333333333333329</v>
      </c>
      <c r="C240" s="3" t="s">
        <v>1000</v>
      </c>
      <c r="D240" s="3" t="s">
        <v>2630</v>
      </c>
      <c r="E240" s="1">
        <v>1996</v>
      </c>
      <c r="F240" s="38">
        <v>29513</v>
      </c>
      <c r="G240" s="239">
        <v>1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239"/>
      <c r="Q240" s="1"/>
      <c r="R240" s="241">
        <v>1</v>
      </c>
      <c r="S240" s="1"/>
      <c r="T240" s="1">
        <v>1</v>
      </c>
      <c r="U240" s="1"/>
      <c r="V240" s="239"/>
      <c r="W240" s="241"/>
    </row>
    <row r="241" spans="1:23" ht="15.6" x14ac:dyDescent="0.3">
      <c r="A241" s="238">
        <v>238</v>
      </c>
      <c r="B241" s="39">
        <f t="shared" si="8"/>
        <v>45</v>
      </c>
      <c r="C241" s="2" t="s">
        <v>3530</v>
      </c>
      <c r="D241" s="243" t="s">
        <v>3259</v>
      </c>
      <c r="E241" s="1">
        <v>2025</v>
      </c>
      <c r="F241" s="38">
        <v>40041</v>
      </c>
      <c r="G241" s="239">
        <v>19</v>
      </c>
      <c r="H241" s="1">
        <v>1</v>
      </c>
      <c r="I241" s="1">
        <v>0</v>
      </c>
      <c r="J241" s="1">
        <v>17</v>
      </c>
      <c r="K241" s="1">
        <v>63</v>
      </c>
      <c r="L241" s="1">
        <v>44</v>
      </c>
      <c r="M241" s="1">
        <v>10</v>
      </c>
      <c r="N241" s="1">
        <v>8</v>
      </c>
      <c r="O241" s="1">
        <v>1</v>
      </c>
      <c r="P241" s="239"/>
      <c r="Q241" s="1"/>
      <c r="R241" s="241"/>
      <c r="S241" s="1"/>
      <c r="T241" s="1"/>
      <c r="U241" s="1"/>
      <c r="V241" s="239"/>
      <c r="W241" s="241"/>
    </row>
    <row r="242" spans="1:23" ht="15.6" x14ac:dyDescent="0.3">
      <c r="A242" s="238">
        <v>239</v>
      </c>
      <c r="B242" s="39">
        <f t="shared" si="8"/>
        <v>44.666666666666671</v>
      </c>
      <c r="C242" s="3" t="s">
        <v>1186</v>
      </c>
      <c r="D242" s="3" t="s">
        <v>68</v>
      </c>
      <c r="E242" s="1">
        <v>2004</v>
      </c>
      <c r="F242" s="38">
        <v>32488</v>
      </c>
      <c r="G242" s="239">
        <v>25</v>
      </c>
      <c r="H242" s="1">
        <v>1</v>
      </c>
      <c r="I242" s="1">
        <v>22</v>
      </c>
      <c r="J242" s="1">
        <v>4</v>
      </c>
      <c r="K242" s="1">
        <v>51</v>
      </c>
      <c r="L242" s="1">
        <v>7</v>
      </c>
      <c r="M242" s="1">
        <v>1</v>
      </c>
      <c r="N242" s="1">
        <v>20</v>
      </c>
      <c r="O242" s="1">
        <v>23</v>
      </c>
      <c r="P242" s="239"/>
      <c r="Q242" s="1"/>
      <c r="R242" s="241"/>
      <c r="S242" s="1"/>
      <c r="T242" s="1"/>
      <c r="U242" s="1"/>
      <c r="V242" s="239"/>
      <c r="W242" s="241"/>
    </row>
    <row r="243" spans="1:23" ht="15.6" x14ac:dyDescent="0.3">
      <c r="A243" s="238">
        <v>240</v>
      </c>
      <c r="B243" s="39">
        <f t="shared" si="8"/>
        <v>44.333333333333336</v>
      </c>
      <c r="C243" s="3" t="s">
        <v>3123</v>
      </c>
      <c r="D243" s="3" t="s">
        <v>2613</v>
      </c>
      <c r="E243" s="1">
        <v>1999</v>
      </c>
      <c r="F243" s="38">
        <v>30348</v>
      </c>
      <c r="G243" s="239">
        <v>23</v>
      </c>
      <c r="H243" s="1">
        <v>0</v>
      </c>
      <c r="I243" s="1">
        <v>4</v>
      </c>
      <c r="J243" s="1">
        <v>2</v>
      </c>
      <c r="K243" s="1">
        <v>21</v>
      </c>
      <c r="L243" s="1">
        <v>12</v>
      </c>
      <c r="M243" s="1">
        <v>1</v>
      </c>
      <c r="N243" s="1">
        <v>4</v>
      </c>
      <c r="O243" s="1">
        <v>4</v>
      </c>
      <c r="P243" s="239"/>
      <c r="Q243" s="1"/>
      <c r="R243" s="241">
        <v>1</v>
      </c>
      <c r="S243" s="1"/>
      <c r="T243" s="1"/>
      <c r="U243" s="1"/>
      <c r="V243" s="239"/>
      <c r="W243" s="241"/>
    </row>
    <row r="244" spans="1:23" ht="15.6" x14ac:dyDescent="0.3">
      <c r="A244" s="238">
        <v>241</v>
      </c>
      <c r="B244" s="39">
        <f t="shared" si="8"/>
        <v>44</v>
      </c>
      <c r="C244" s="3" t="s">
        <v>3531</v>
      </c>
      <c r="D244" s="3" t="s">
        <v>66</v>
      </c>
      <c r="E244" s="1">
        <v>1993</v>
      </c>
      <c r="F244" s="38">
        <v>27825</v>
      </c>
      <c r="G244" s="239">
        <v>24</v>
      </c>
      <c r="H244" s="1">
        <v>1</v>
      </c>
      <c r="I244" s="1">
        <v>8</v>
      </c>
      <c r="J244" s="1">
        <v>11</v>
      </c>
      <c r="K244" s="1">
        <v>57</v>
      </c>
      <c r="L244" s="1">
        <v>8</v>
      </c>
      <c r="M244" s="1">
        <v>20</v>
      </c>
      <c r="N244" s="1">
        <v>20</v>
      </c>
      <c r="O244" s="1">
        <v>9</v>
      </c>
      <c r="P244" s="239"/>
      <c r="Q244" s="1"/>
      <c r="R244" s="241"/>
      <c r="S244" s="1"/>
      <c r="T244" s="1"/>
      <c r="U244" s="1"/>
      <c r="V244" s="239"/>
      <c r="W244" s="241"/>
    </row>
    <row r="245" spans="1:23" ht="15.6" x14ac:dyDescent="0.3">
      <c r="A245" s="238">
        <v>242</v>
      </c>
      <c r="B245" s="39">
        <f t="shared" si="8"/>
        <v>43.666666666666664</v>
      </c>
      <c r="C245" s="3" t="s">
        <v>1256</v>
      </c>
      <c r="D245" s="3" t="s">
        <v>2957</v>
      </c>
      <c r="E245" s="1">
        <v>2001</v>
      </c>
      <c r="F245" s="38">
        <v>31314</v>
      </c>
      <c r="G245" s="239">
        <v>19</v>
      </c>
      <c r="H245" s="1">
        <v>0</v>
      </c>
      <c r="I245" s="1">
        <v>2</v>
      </c>
      <c r="J245" s="1">
        <v>3</v>
      </c>
      <c r="K245" s="1">
        <v>24</v>
      </c>
      <c r="L245" s="1">
        <v>20</v>
      </c>
      <c r="M245" s="1">
        <v>1</v>
      </c>
      <c r="N245" s="1">
        <v>1</v>
      </c>
      <c r="O245" s="1">
        <v>2</v>
      </c>
      <c r="P245" s="239"/>
      <c r="Q245" s="1"/>
      <c r="R245" s="241">
        <v>1</v>
      </c>
      <c r="S245" s="1"/>
      <c r="T245" s="1"/>
      <c r="U245" s="1"/>
      <c r="V245" s="239"/>
      <c r="W245" s="241"/>
    </row>
    <row r="246" spans="1:23" ht="15.6" x14ac:dyDescent="0.3">
      <c r="A246" s="238">
        <v>243</v>
      </c>
      <c r="B246" s="39">
        <f t="shared" si="8"/>
        <v>43.333333333333336</v>
      </c>
      <c r="C246" s="3" t="s">
        <v>1721</v>
      </c>
      <c r="D246" s="3" t="s">
        <v>3276</v>
      </c>
      <c r="E246" s="1">
        <v>2017</v>
      </c>
      <c r="F246" s="38">
        <v>36716</v>
      </c>
      <c r="G246" s="239">
        <v>10</v>
      </c>
      <c r="H246" s="1">
        <v>0</v>
      </c>
      <c r="I246" s="1">
        <v>0</v>
      </c>
      <c r="J246" s="1">
        <v>8</v>
      </c>
      <c r="K246" s="1">
        <v>21</v>
      </c>
      <c r="L246" s="1">
        <v>21</v>
      </c>
      <c r="M246" s="1">
        <v>0</v>
      </c>
      <c r="N246" s="1">
        <v>0</v>
      </c>
      <c r="O246" s="1">
        <v>0</v>
      </c>
      <c r="P246" s="239"/>
      <c r="Q246" s="1"/>
      <c r="R246" s="241">
        <v>1</v>
      </c>
      <c r="S246" s="1"/>
      <c r="T246" s="1"/>
      <c r="U246" s="1"/>
      <c r="V246" s="239"/>
      <c r="W246" s="241"/>
    </row>
    <row r="247" spans="1:23" ht="15.6" x14ac:dyDescent="0.3">
      <c r="A247" s="238">
        <v>244</v>
      </c>
      <c r="B247" s="39">
        <f t="shared" si="8"/>
        <v>43</v>
      </c>
      <c r="C247" s="3" t="s">
        <v>3532</v>
      </c>
      <c r="D247" s="3" t="s">
        <v>2939</v>
      </c>
      <c r="E247" s="1">
        <v>2009</v>
      </c>
      <c r="F247" s="38">
        <v>33697</v>
      </c>
      <c r="G247" s="239">
        <v>24</v>
      </c>
      <c r="H247" s="1">
        <v>3</v>
      </c>
      <c r="I247" s="1">
        <v>5</v>
      </c>
      <c r="J247" s="1">
        <v>12</v>
      </c>
      <c r="K247" s="1">
        <v>53</v>
      </c>
      <c r="L247" s="1">
        <v>36</v>
      </c>
      <c r="M247" s="1">
        <v>2</v>
      </c>
      <c r="N247" s="1">
        <v>7</v>
      </c>
      <c r="O247" s="1">
        <v>8</v>
      </c>
      <c r="P247" s="239"/>
      <c r="Q247" s="1"/>
      <c r="R247" s="241"/>
      <c r="S247" s="1"/>
      <c r="T247" s="1"/>
      <c r="U247" s="1"/>
      <c r="V247" s="239"/>
      <c r="W247" s="241"/>
    </row>
    <row r="248" spans="1:23" ht="15.6" x14ac:dyDescent="0.3">
      <c r="A248" s="238">
        <v>245</v>
      </c>
      <c r="B248" s="39">
        <f t="shared" si="8"/>
        <v>43</v>
      </c>
      <c r="C248" s="3" t="s">
        <v>2767</v>
      </c>
      <c r="D248" s="3" t="s">
        <v>2623</v>
      </c>
      <c r="E248" s="1">
        <v>1982</v>
      </c>
      <c r="F248" s="38">
        <v>24203</v>
      </c>
      <c r="G248" s="239">
        <v>15</v>
      </c>
      <c r="H248" s="1">
        <v>0</v>
      </c>
      <c r="I248" s="1">
        <v>3</v>
      </c>
      <c r="J248" s="1">
        <v>3</v>
      </c>
      <c r="K248" s="1">
        <v>24</v>
      </c>
      <c r="L248" s="1">
        <v>7</v>
      </c>
      <c r="M248" s="1">
        <v>7</v>
      </c>
      <c r="N248" s="1">
        <v>7</v>
      </c>
      <c r="O248" s="1">
        <v>3</v>
      </c>
      <c r="P248" s="239"/>
      <c r="Q248" s="1"/>
      <c r="R248" s="241">
        <v>1</v>
      </c>
      <c r="S248" s="1"/>
      <c r="T248" s="1"/>
      <c r="U248" s="1"/>
      <c r="V248" s="239"/>
      <c r="W248" s="241"/>
    </row>
    <row r="249" spans="1:23" ht="15.6" x14ac:dyDescent="0.3">
      <c r="A249" s="238">
        <v>246</v>
      </c>
      <c r="B249" s="39">
        <f t="shared" si="8"/>
        <v>42.666666666666671</v>
      </c>
      <c r="C249" s="3" t="s">
        <v>3310</v>
      </c>
      <c r="D249" s="3" t="s">
        <v>66</v>
      </c>
      <c r="E249" s="1">
        <v>2014</v>
      </c>
      <c r="F249" s="38">
        <v>35477</v>
      </c>
      <c r="G249" s="239">
        <v>3</v>
      </c>
      <c r="H249" s="1">
        <v>0</v>
      </c>
      <c r="I249" s="1">
        <v>1</v>
      </c>
      <c r="J249" s="1">
        <v>0</v>
      </c>
      <c r="K249" s="1">
        <v>3</v>
      </c>
      <c r="L249" s="1">
        <v>0</v>
      </c>
      <c r="M249" s="1">
        <v>1</v>
      </c>
      <c r="N249" s="1">
        <v>1</v>
      </c>
      <c r="O249" s="1">
        <v>1</v>
      </c>
      <c r="P249" s="239"/>
      <c r="Q249" s="1"/>
      <c r="R249" s="241">
        <v>1</v>
      </c>
      <c r="S249" s="1"/>
      <c r="T249" s="1"/>
      <c r="U249" s="1">
        <v>1</v>
      </c>
      <c r="V249" s="239"/>
      <c r="W249" s="241"/>
    </row>
    <row r="250" spans="1:23" ht="15.6" x14ac:dyDescent="0.3">
      <c r="A250" s="238">
        <v>247</v>
      </c>
      <c r="B250" s="39">
        <f>PRODUCT(G250/3+H250*1.6666+I250*1.6666+J250*1.6666+P250*25+Q250*25+R250*25+S250*25+T250*20+U250*15+V250*10+W250*15)</f>
        <v>42.33186666666667</v>
      </c>
      <c r="C250" s="3" t="s">
        <v>3533</v>
      </c>
      <c r="D250" s="3" t="s">
        <v>2613</v>
      </c>
      <c r="E250" s="1">
        <v>1969</v>
      </c>
      <c r="F250" s="38">
        <v>20755</v>
      </c>
      <c r="G250" s="239">
        <v>17</v>
      </c>
      <c r="H250" s="1">
        <v>0</v>
      </c>
      <c r="I250" s="1">
        <v>3</v>
      </c>
      <c r="J250" s="1">
        <v>19</v>
      </c>
      <c r="K250" s="1"/>
      <c r="L250" s="1"/>
      <c r="M250" s="1"/>
      <c r="N250" s="1"/>
      <c r="O250" s="1"/>
      <c r="P250" s="239"/>
      <c r="Q250" s="1"/>
      <c r="R250" s="241"/>
      <c r="S250" s="1"/>
      <c r="T250" s="1"/>
      <c r="U250" s="1"/>
      <c r="V250" s="239"/>
      <c r="W250" s="241"/>
    </row>
    <row r="251" spans="1:23" ht="15.6" x14ac:dyDescent="0.3">
      <c r="A251" s="238">
        <v>248</v>
      </c>
      <c r="B251" s="39">
        <f>PRODUCT(G251/3+H251*1.6666+I251*1.6666+J251*1.6666+P251*25+Q251*25+R251*25+S251*25+T251*20+U251*15+V251*10+W251*15)</f>
        <v>41.998599999999996</v>
      </c>
      <c r="C251" s="3" t="s">
        <v>3534</v>
      </c>
      <c r="D251" s="3" t="s">
        <v>2620</v>
      </c>
      <c r="E251" s="1">
        <v>1974</v>
      </c>
      <c r="F251" s="38">
        <v>21784</v>
      </c>
      <c r="G251" s="239">
        <v>21</v>
      </c>
      <c r="H251" s="1">
        <v>2</v>
      </c>
      <c r="I251" s="1">
        <v>9</v>
      </c>
      <c r="J251" s="1">
        <v>10</v>
      </c>
      <c r="K251" s="1"/>
      <c r="L251" s="1"/>
      <c r="M251" s="1"/>
      <c r="N251" s="1"/>
      <c r="O251" s="1"/>
      <c r="P251" s="239"/>
      <c r="Q251" s="1"/>
      <c r="R251" s="241"/>
      <c r="S251" s="1"/>
      <c r="T251" s="1"/>
      <c r="U251" s="1"/>
      <c r="V251" s="239"/>
      <c r="W251" s="241"/>
    </row>
    <row r="252" spans="1:23" ht="15.6" x14ac:dyDescent="0.3">
      <c r="A252" s="238">
        <v>249</v>
      </c>
      <c r="B252" s="39">
        <f>PRODUCT(G252/3+H252*1.6666+I252*1.6666+J252*1.6666+P252*25+Q252*25+R252*25+S252*25+T252*20+U252*15+V252*10+W252*15)</f>
        <v>41.998533333333334</v>
      </c>
      <c r="C252" s="3" t="s">
        <v>3535</v>
      </c>
      <c r="D252" s="3" t="s">
        <v>3493</v>
      </c>
      <c r="E252" s="1">
        <v>1959</v>
      </c>
      <c r="F252" s="38">
        <v>15843</v>
      </c>
      <c r="G252" s="239">
        <v>16</v>
      </c>
      <c r="H252" s="1">
        <v>0</v>
      </c>
      <c r="I252" s="1">
        <v>8</v>
      </c>
      <c r="J252" s="1">
        <v>14</v>
      </c>
      <c r="K252" s="1"/>
      <c r="L252" s="1"/>
      <c r="M252" s="1"/>
      <c r="N252" s="1"/>
      <c r="O252" s="1"/>
      <c r="P252" s="239"/>
      <c r="Q252" s="1"/>
      <c r="R252" s="241"/>
      <c r="S252" s="1"/>
      <c r="T252" s="1"/>
      <c r="U252" s="1"/>
      <c r="V252" s="239"/>
      <c r="W252" s="241"/>
    </row>
    <row r="253" spans="1:23" ht="15.6" x14ac:dyDescent="0.3">
      <c r="A253" s="238">
        <v>250</v>
      </c>
      <c r="B253" s="39">
        <f>PRODUCT(G253/3+H253+I253+J253+(K253-I253-H253)/3+P253*25+Q253*25+R253*25+S253*25+T253*20+U253*15+V253*10+W253*15)</f>
        <v>41.666666666666664</v>
      </c>
      <c r="C253" s="3" t="s">
        <v>3089</v>
      </c>
      <c r="D253" s="3" t="s">
        <v>647</v>
      </c>
      <c r="E253" s="1">
        <v>1999</v>
      </c>
      <c r="F253" s="38">
        <v>30026</v>
      </c>
      <c r="G253" s="239">
        <v>19</v>
      </c>
      <c r="H253" s="1">
        <v>0</v>
      </c>
      <c r="I253" s="1">
        <v>0</v>
      </c>
      <c r="J253" s="1">
        <v>3</v>
      </c>
      <c r="K253" s="1">
        <v>22</v>
      </c>
      <c r="L253" s="1">
        <v>21</v>
      </c>
      <c r="M253" s="1">
        <v>1</v>
      </c>
      <c r="N253" s="1">
        <v>0</v>
      </c>
      <c r="O253" s="1">
        <v>0</v>
      </c>
      <c r="P253" s="239"/>
      <c r="Q253" s="1"/>
      <c r="R253" s="241">
        <v>1</v>
      </c>
      <c r="S253" s="1"/>
      <c r="T253" s="1"/>
      <c r="U253" s="1"/>
      <c r="V253" s="239"/>
      <c r="W253" s="241"/>
    </row>
    <row r="254" spans="1:23" ht="15.6" x14ac:dyDescent="0.3">
      <c r="A254" s="238">
        <v>251</v>
      </c>
      <c r="B254" s="39">
        <f>PRODUCT(G254/3+H254*1.6666+I254*1.6666+J254*1.6666+P254*25+Q254*25+R254*25+S254*25+T254*20+U254*15+V254*10+W254*15)</f>
        <v>41.665666666666667</v>
      </c>
      <c r="C254" s="3" t="s">
        <v>2807</v>
      </c>
      <c r="D254" s="3" t="s">
        <v>2613</v>
      </c>
      <c r="E254" s="1">
        <v>1966</v>
      </c>
      <c r="F254" s="38">
        <v>18023</v>
      </c>
      <c r="G254" s="239">
        <v>5</v>
      </c>
      <c r="H254" s="1">
        <v>0</v>
      </c>
      <c r="I254" s="1">
        <v>8</v>
      </c>
      <c r="J254" s="1">
        <v>7</v>
      </c>
      <c r="K254" s="1"/>
      <c r="L254" s="1"/>
      <c r="M254" s="1"/>
      <c r="N254" s="1"/>
      <c r="O254" s="1"/>
      <c r="P254" s="239"/>
      <c r="Q254" s="1"/>
      <c r="R254" s="241"/>
      <c r="S254" s="1"/>
      <c r="T254" s="1"/>
      <c r="U254" s="1">
        <v>1</v>
      </c>
      <c r="V254" s="239"/>
      <c r="W254" s="241"/>
    </row>
    <row r="255" spans="1:23" ht="15.6" x14ac:dyDescent="0.3">
      <c r="A255" s="238">
        <v>252</v>
      </c>
      <c r="B255" s="39">
        <f>PRODUCT(G255/3+H255+I255+J255+(K255-I255-H255)/3+P255*25+Q255*25+R255*25+S255*25+T255*20+U255*15+V255*10+W255*15)</f>
        <v>41</v>
      </c>
      <c r="C255" s="3" t="s">
        <v>1254</v>
      </c>
      <c r="D255" s="3" t="s">
        <v>66</v>
      </c>
      <c r="E255" s="1">
        <v>2004</v>
      </c>
      <c r="F255" s="38">
        <v>32129</v>
      </c>
      <c r="G255" s="239">
        <v>14</v>
      </c>
      <c r="H255" s="1">
        <v>0</v>
      </c>
      <c r="I255" s="1">
        <v>1</v>
      </c>
      <c r="J255" s="1">
        <v>11</v>
      </c>
      <c r="K255" s="1">
        <v>29</v>
      </c>
      <c r="L255" s="1">
        <v>27</v>
      </c>
      <c r="M255" s="1">
        <v>1</v>
      </c>
      <c r="N255" s="1">
        <v>0</v>
      </c>
      <c r="O255" s="1">
        <v>1</v>
      </c>
      <c r="P255" s="239"/>
      <c r="Q255" s="1"/>
      <c r="R255" s="241"/>
      <c r="S255" s="1"/>
      <c r="T255" s="1"/>
      <c r="U255" s="1">
        <v>1</v>
      </c>
      <c r="V255" s="239"/>
      <c r="W255" s="241"/>
    </row>
    <row r="256" spans="1:23" ht="15.6" x14ac:dyDescent="0.3">
      <c r="A256" s="238">
        <v>253</v>
      </c>
      <c r="B256" s="39">
        <f>PRODUCT(G256/3+H256*1.6666+I256*1.6666+J256*1.6666+P256*25+Q256*25+R256*25+S256*25+T256*20+U256*15+V256*10+W256*15)</f>
        <v>40.331933333333332</v>
      </c>
      <c r="C256" s="3" t="s">
        <v>3536</v>
      </c>
      <c r="D256" s="3" t="s">
        <v>3493</v>
      </c>
      <c r="E256" s="1">
        <v>1959</v>
      </c>
      <c r="F256" s="38">
        <v>15808</v>
      </c>
      <c r="G256" s="239">
        <v>16</v>
      </c>
      <c r="H256" s="1">
        <v>0</v>
      </c>
      <c r="I256" s="1">
        <v>7</v>
      </c>
      <c r="J256" s="1">
        <v>14</v>
      </c>
      <c r="K256" s="1"/>
      <c r="L256" s="1"/>
      <c r="M256" s="1"/>
      <c r="N256" s="1"/>
      <c r="O256" s="1"/>
      <c r="P256" s="239"/>
      <c r="Q256" s="1"/>
      <c r="R256" s="241"/>
      <c r="S256" s="1"/>
      <c r="T256" s="1"/>
      <c r="U256" s="1"/>
      <c r="V256" s="239"/>
      <c r="W256" s="241"/>
    </row>
    <row r="257" spans="1:23" ht="15.6" x14ac:dyDescent="0.3">
      <c r="A257" s="238">
        <v>254</v>
      </c>
      <c r="B257" s="39">
        <f>PRODUCT(G257/3+H257+I257+J257+(K257-I257-H257)/3+P257*25+Q257*25+R257*25+S257*25+T257*20+U257*15+V257*10+W257*15)</f>
        <v>40</v>
      </c>
      <c r="C257" s="3" t="s">
        <v>2800</v>
      </c>
      <c r="D257" s="3" t="s">
        <v>2661</v>
      </c>
      <c r="E257" s="1">
        <v>1984</v>
      </c>
      <c r="F257" s="38" t="s">
        <v>732</v>
      </c>
      <c r="G257" s="239">
        <v>8</v>
      </c>
      <c r="H257" s="1">
        <v>1</v>
      </c>
      <c r="I257" s="1">
        <v>3</v>
      </c>
      <c r="J257" s="1">
        <v>3</v>
      </c>
      <c r="K257" s="1">
        <v>20</v>
      </c>
      <c r="L257" s="1">
        <v>2</v>
      </c>
      <c r="M257" s="1">
        <v>5</v>
      </c>
      <c r="N257" s="1">
        <v>9</v>
      </c>
      <c r="O257" s="1">
        <v>4</v>
      </c>
      <c r="P257" s="239"/>
      <c r="Q257" s="1"/>
      <c r="R257" s="241">
        <v>1</v>
      </c>
      <c r="S257" s="1"/>
      <c r="T257" s="1"/>
      <c r="U257" s="1"/>
      <c r="V257" s="239"/>
      <c r="W257" s="241"/>
    </row>
    <row r="258" spans="1:23" ht="15.6" x14ac:dyDescent="0.3">
      <c r="A258" s="238">
        <v>255</v>
      </c>
      <c r="B258" s="39">
        <f>PRODUCT(G258/3+H258+I258+J258+(K258-I258-H258)/3+P258*25+Q258*25+R258*25+S258*25+T258*20+U258*15+V258*10+W258*15)</f>
        <v>39.333333333333336</v>
      </c>
      <c r="C258" s="3" t="s">
        <v>1664</v>
      </c>
      <c r="D258" s="3" t="s">
        <v>3318</v>
      </c>
      <c r="E258" s="1">
        <v>2017</v>
      </c>
      <c r="F258" s="38">
        <v>36570</v>
      </c>
      <c r="G258" s="239">
        <v>14</v>
      </c>
      <c r="H258" s="1">
        <v>0</v>
      </c>
      <c r="I258" s="1">
        <v>0</v>
      </c>
      <c r="J258" s="1">
        <v>3</v>
      </c>
      <c r="K258" s="1">
        <v>20</v>
      </c>
      <c r="L258" s="1">
        <v>7</v>
      </c>
      <c r="M258" s="1">
        <v>8</v>
      </c>
      <c r="N258" s="1">
        <v>5</v>
      </c>
      <c r="O258" s="1">
        <v>0</v>
      </c>
      <c r="P258" s="239"/>
      <c r="Q258" s="1"/>
      <c r="R258" s="241">
        <v>1</v>
      </c>
      <c r="S258" s="1"/>
      <c r="T258" s="1"/>
      <c r="U258" s="1"/>
      <c r="V258" s="239"/>
      <c r="W258" s="241"/>
    </row>
    <row r="259" spans="1:23" ht="15.6" x14ac:dyDescent="0.3">
      <c r="A259" s="238">
        <v>256</v>
      </c>
      <c r="B259" s="39">
        <f>PRODUCT(G259/3+H259*1.6666+I259*1.6666+J259*1.6666+P259*25+Q259*25+R259*25+S259*25+T259*20+U259*15+V259*10+W259*15)</f>
        <v>39.331933333333332</v>
      </c>
      <c r="C259" s="3" t="s">
        <v>3537</v>
      </c>
      <c r="D259" s="3" t="s">
        <v>44</v>
      </c>
      <c r="E259" s="1">
        <v>1975</v>
      </c>
      <c r="F259" s="38">
        <v>22356</v>
      </c>
      <c r="G259" s="239">
        <v>13</v>
      </c>
      <c r="H259" s="1">
        <v>0</v>
      </c>
      <c r="I259" s="1">
        <v>4</v>
      </c>
      <c r="J259" s="1">
        <v>17</v>
      </c>
      <c r="K259" s="1"/>
      <c r="L259" s="1"/>
      <c r="M259" s="1"/>
      <c r="N259" s="1"/>
      <c r="O259" s="1"/>
      <c r="P259" s="239"/>
      <c r="Q259" s="1"/>
      <c r="R259" s="241"/>
      <c r="S259" s="1"/>
      <c r="T259" s="1"/>
      <c r="U259" s="1"/>
      <c r="V259" s="239"/>
      <c r="W259" s="241"/>
    </row>
    <row r="260" spans="1:23" ht="15.6" x14ac:dyDescent="0.3">
      <c r="A260" s="238">
        <v>257</v>
      </c>
      <c r="B260" s="39">
        <f>PRODUCT(G260/3+H260+I260+J260+(K260-I260-H260)/3+P260*25+Q260*25+R260*25+S260*25+T260*20+U260*15+V260*10+W260*15)</f>
        <v>38.666666666666671</v>
      </c>
      <c r="C260" s="3" t="s">
        <v>814</v>
      </c>
      <c r="D260" s="3" t="s">
        <v>2759</v>
      </c>
      <c r="E260" s="1">
        <v>1988</v>
      </c>
      <c r="F260" s="38" t="s">
        <v>820</v>
      </c>
      <c r="G260" s="239">
        <v>12</v>
      </c>
      <c r="H260" s="1">
        <v>0</v>
      </c>
      <c r="I260" s="1">
        <v>5</v>
      </c>
      <c r="J260" s="1">
        <v>0</v>
      </c>
      <c r="K260" s="1">
        <v>19</v>
      </c>
      <c r="L260" s="1">
        <v>5</v>
      </c>
      <c r="M260" s="1">
        <v>6</v>
      </c>
      <c r="N260" s="1">
        <v>3</v>
      </c>
      <c r="O260" s="1">
        <v>5</v>
      </c>
      <c r="P260" s="239"/>
      <c r="Q260" s="1"/>
      <c r="R260" s="241">
        <v>1</v>
      </c>
      <c r="S260" s="1"/>
      <c r="T260" s="1"/>
      <c r="U260" s="1"/>
      <c r="V260" s="239"/>
      <c r="W260" s="241"/>
    </row>
    <row r="261" spans="1:23" ht="15.6" x14ac:dyDescent="0.3">
      <c r="A261" s="238">
        <v>258</v>
      </c>
      <c r="B261" s="39">
        <f>PRODUCT(G261/3+H261+I261+J261+(K261-I261-H261)/3+P261*25+Q261*25+R261*25+S261*25+T261*20+U261*15+V261*10+W261*15)</f>
        <v>38.666666666666671</v>
      </c>
      <c r="C261" s="3" t="s">
        <v>1584</v>
      </c>
      <c r="D261" s="3" t="s">
        <v>3347</v>
      </c>
      <c r="E261" s="1">
        <v>2012</v>
      </c>
      <c r="F261" s="38">
        <v>35198</v>
      </c>
      <c r="G261" s="239">
        <v>3</v>
      </c>
      <c r="H261" s="1">
        <v>0</v>
      </c>
      <c r="I261" s="1">
        <v>2</v>
      </c>
      <c r="J261" s="1">
        <v>0</v>
      </c>
      <c r="K261" s="1">
        <v>4</v>
      </c>
      <c r="L261" s="1">
        <v>0</v>
      </c>
      <c r="M261" s="1">
        <v>1</v>
      </c>
      <c r="N261" s="1">
        <v>1</v>
      </c>
      <c r="O261" s="1">
        <v>2</v>
      </c>
      <c r="P261" s="239"/>
      <c r="Q261" s="1"/>
      <c r="R261" s="241"/>
      <c r="S261" s="1"/>
      <c r="T261" s="1">
        <v>1</v>
      </c>
      <c r="U261" s="1">
        <v>1</v>
      </c>
      <c r="V261" s="239"/>
      <c r="W261" s="241"/>
    </row>
    <row r="262" spans="1:23" ht="15.6" x14ac:dyDescent="0.3">
      <c r="A262" s="238">
        <v>259</v>
      </c>
      <c r="B262" s="39">
        <f>PRODUCT(G262/3+H262*1.6666+I262*1.6666+J262*1.6666+P262*25+Q262*25+R262*25+S262*25+T262*20+U262*15+V262*10+W262*15)</f>
        <v>38.666200000000003</v>
      </c>
      <c r="C262" s="3" t="s">
        <v>3538</v>
      </c>
      <c r="D262" s="3" t="s">
        <v>2592</v>
      </c>
      <c r="E262" s="1">
        <v>1976</v>
      </c>
      <c r="F262" s="38">
        <v>21944</v>
      </c>
      <c r="G262" s="239">
        <v>6</v>
      </c>
      <c r="H262" s="1">
        <v>0</v>
      </c>
      <c r="I262" s="1">
        <v>2</v>
      </c>
      <c r="J262" s="1">
        <v>5</v>
      </c>
      <c r="K262" s="1"/>
      <c r="L262" s="1"/>
      <c r="M262" s="1"/>
      <c r="N262" s="1"/>
      <c r="O262" s="1"/>
      <c r="P262" s="239"/>
      <c r="Q262" s="1"/>
      <c r="R262" s="241">
        <v>1</v>
      </c>
      <c r="S262" s="1"/>
      <c r="T262" s="1"/>
      <c r="U262" s="1"/>
      <c r="V262" s="239"/>
      <c r="W262" s="241"/>
    </row>
    <row r="263" spans="1:23" ht="15.6" x14ac:dyDescent="0.3">
      <c r="A263" s="238">
        <v>260</v>
      </c>
      <c r="B263" s="39">
        <f>PRODUCT(G263/3+H263+I263+J263+(K263-I263-H263)/3+P263*25+Q263*25+R263*25+S263*25+T263*20+U263*15+V263*10+W263*15)</f>
        <v>37.666666666666671</v>
      </c>
      <c r="C263" s="3" t="s">
        <v>2915</v>
      </c>
      <c r="D263" s="3" t="s">
        <v>647</v>
      </c>
      <c r="E263" s="1">
        <v>1989</v>
      </c>
      <c r="F263" s="38" t="s">
        <v>3514</v>
      </c>
      <c r="G263" s="239">
        <v>10</v>
      </c>
      <c r="H263" s="1">
        <v>0</v>
      </c>
      <c r="I263" s="1">
        <v>1</v>
      </c>
      <c r="J263" s="1">
        <v>2</v>
      </c>
      <c r="K263" s="1">
        <v>20</v>
      </c>
      <c r="L263" s="1">
        <v>12</v>
      </c>
      <c r="M263" s="1">
        <v>4</v>
      </c>
      <c r="N263" s="1">
        <v>3</v>
      </c>
      <c r="O263" s="1">
        <v>1</v>
      </c>
      <c r="P263" s="239"/>
      <c r="Q263" s="1"/>
      <c r="R263" s="241">
        <v>1</v>
      </c>
      <c r="S263" s="1"/>
      <c r="T263" s="1"/>
      <c r="U263" s="1"/>
      <c r="V263" s="239"/>
      <c r="W263" s="241"/>
    </row>
    <row r="264" spans="1:23" ht="15.6" x14ac:dyDescent="0.3">
      <c r="A264" s="238">
        <v>261</v>
      </c>
      <c r="B264" s="39">
        <f>PRODUCT(G264/3+H264+I264+J264+(K264-I264-H264)/3+P264*25+Q264*25+R264*25+S264*25+T264*20+U264*15+V264*10+W264*15)</f>
        <v>37.666666666666664</v>
      </c>
      <c r="C264" s="3" t="s">
        <v>1717</v>
      </c>
      <c r="D264" s="3" t="s">
        <v>3276</v>
      </c>
      <c r="E264" s="1">
        <v>2016</v>
      </c>
      <c r="F264" s="38">
        <v>36483</v>
      </c>
      <c r="G264" s="239">
        <v>22</v>
      </c>
      <c r="H264" s="1">
        <v>0</v>
      </c>
      <c r="I264" s="1">
        <v>6</v>
      </c>
      <c r="J264" s="1">
        <v>11</v>
      </c>
      <c r="K264" s="1">
        <v>46</v>
      </c>
      <c r="L264" s="1">
        <v>32</v>
      </c>
      <c r="M264" s="1">
        <v>2</v>
      </c>
      <c r="N264" s="1">
        <v>6</v>
      </c>
      <c r="O264" s="1">
        <v>6</v>
      </c>
      <c r="P264" s="239"/>
      <c r="Q264" s="1"/>
      <c r="R264" s="241"/>
      <c r="S264" s="1"/>
      <c r="T264" s="1"/>
      <c r="U264" s="1"/>
      <c r="V264" s="239"/>
      <c r="W264" s="241"/>
    </row>
    <row r="265" spans="1:23" ht="15.6" x14ac:dyDescent="0.3">
      <c r="A265" s="238">
        <v>262</v>
      </c>
      <c r="B265" s="39">
        <f>PRODUCT(G265/3+H265+I265+J265+(K265-I265-H265)/3+P265*25+Q265*25+R265*25+S265*25+T265*20+U265*15+V265*10+W265*15)</f>
        <v>37.333333333333329</v>
      </c>
      <c r="C265" s="2" t="s">
        <v>3381</v>
      </c>
      <c r="D265" s="2" t="s">
        <v>522</v>
      </c>
      <c r="E265" s="1">
        <v>2022</v>
      </c>
      <c r="F265" s="38">
        <v>38479</v>
      </c>
      <c r="G265" s="239">
        <v>24</v>
      </c>
      <c r="H265" s="1">
        <v>0</v>
      </c>
      <c r="I265" s="1">
        <v>5</v>
      </c>
      <c r="J265" s="1">
        <v>5</v>
      </c>
      <c r="K265" s="1">
        <v>63</v>
      </c>
      <c r="L265" s="1">
        <v>10</v>
      </c>
      <c r="M265" s="1">
        <v>26</v>
      </c>
      <c r="N265" s="1">
        <v>22</v>
      </c>
      <c r="O265" s="1">
        <v>5</v>
      </c>
      <c r="P265" s="239"/>
      <c r="Q265" s="1"/>
      <c r="R265" s="241"/>
      <c r="S265" s="1"/>
      <c r="T265" s="1"/>
      <c r="U265" s="1"/>
      <c r="V265" s="239"/>
      <c r="W265" s="241"/>
    </row>
    <row r="266" spans="1:23" ht="15.6" x14ac:dyDescent="0.3">
      <c r="A266" s="238">
        <v>263</v>
      </c>
      <c r="B266" s="39">
        <f>PRODUCT(G266/3+H266*1.6666+I266*1.6666+J266*1.6666+P266*25+Q266*25+R266*25+S266*25+T266*20+U266*15+V266*10+W266*15)</f>
        <v>37.332000000000001</v>
      </c>
      <c r="C266" s="3" t="s">
        <v>3539</v>
      </c>
      <c r="D266" s="3" t="s">
        <v>44</v>
      </c>
      <c r="E266" s="1">
        <v>1972</v>
      </c>
      <c r="F266" s="38">
        <v>20643</v>
      </c>
      <c r="G266" s="239">
        <v>12</v>
      </c>
      <c r="H266" s="1">
        <v>1</v>
      </c>
      <c r="I266" s="1">
        <v>5</v>
      </c>
      <c r="J266" s="1">
        <v>14</v>
      </c>
      <c r="K266" s="1"/>
      <c r="L266" s="1"/>
      <c r="M266" s="1"/>
      <c r="N266" s="1"/>
      <c r="O266" s="1"/>
      <c r="P266" s="239"/>
      <c r="Q266" s="1"/>
      <c r="R266" s="241"/>
      <c r="S266" s="1"/>
      <c r="T266" s="1"/>
      <c r="U266" s="1"/>
      <c r="V266" s="239"/>
      <c r="W266" s="241"/>
    </row>
    <row r="267" spans="1:23" ht="15.6" x14ac:dyDescent="0.3">
      <c r="A267" s="238">
        <v>264</v>
      </c>
      <c r="B267" s="39">
        <f>PRODUCT(G267/3+H267*1.6666+I267*1.6666+J267*1.6666+P267*25+Q267*25+R267*25+S267*25+T267*20+U267*15+V267*10+W267*15)</f>
        <v>36.998800000000003</v>
      </c>
      <c r="C267" s="3" t="s">
        <v>3540</v>
      </c>
      <c r="D267" s="3" t="s">
        <v>2603</v>
      </c>
      <c r="E267" s="1">
        <v>1974</v>
      </c>
      <c r="F267" s="38">
        <v>21799</v>
      </c>
      <c r="G267" s="239">
        <v>21</v>
      </c>
      <c r="H267" s="1">
        <v>0</v>
      </c>
      <c r="I267" s="1">
        <v>3</v>
      </c>
      <c r="J267" s="1">
        <v>15</v>
      </c>
      <c r="K267" s="1"/>
      <c r="L267" s="1"/>
      <c r="M267" s="1"/>
      <c r="N267" s="1"/>
      <c r="O267" s="1"/>
      <c r="P267" s="239"/>
      <c r="Q267" s="1"/>
      <c r="R267" s="241"/>
      <c r="S267" s="1"/>
      <c r="T267" s="1"/>
      <c r="U267" s="1"/>
      <c r="V267" s="239"/>
      <c r="W267" s="241"/>
    </row>
    <row r="268" spans="1:23" ht="15.6" x14ac:dyDescent="0.3">
      <c r="A268" s="238">
        <v>265</v>
      </c>
      <c r="B268" s="39">
        <f t="shared" ref="B268:B274" si="9">PRODUCT(G268/3+H268+I268+J268+(K268-I268-H268)/3+P268*25+Q268*25+R268*25+S268*25+T268*20+U268*15+V268*10+W268*15)</f>
        <v>36.333333333333336</v>
      </c>
      <c r="C268" s="3" t="s">
        <v>1212</v>
      </c>
      <c r="D268" s="3" t="s">
        <v>3152</v>
      </c>
      <c r="E268" s="1">
        <v>2003</v>
      </c>
      <c r="F268" s="38">
        <v>32003</v>
      </c>
      <c r="G268" s="239">
        <v>10</v>
      </c>
      <c r="H268" s="1">
        <v>0</v>
      </c>
      <c r="I268" s="1">
        <v>1</v>
      </c>
      <c r="J268" s="1">
        <v>1</v>
      </c>
      <c r="K268" s="1">
        <v>19</v>
      </c>
      <c r="L268" s="1">
        <v>5</v>
      </c>
      <c r="M268" s="1">
        <v>7</v>
      </c>
      <c r="N268" s="1">
        <v>6</v>
      </c>
      <c r="O268" s="1">
        <v>1</v>
      </c>
      <c r="P268" s="239"/>
      <c r="Q268" s="1"/>
      <c r="R268" s="241">
        <v>1</v>
      </c>
      <c r="S268" s="1"/>
      <c r="T268" s="1"/>
      <c r="U268" s="1"/>
      <c r="V268" s="239"/>
      <c r="W268" s="241"/>
    </row>
    <row r="269" spans="1:23" ht="15.6" x14ac:dyDescent="0.3">
      <c r="A269" s="238">
        <v>266</v>
      </c>
      <c r="B269" s="39">
        <f t="shared" si="9"/>
        <v>35.666666666666671</v>
      </c>
      <c r="C269" s="3" t="s">
        <v>3541</v>
      </c>
      <c r="D269" s="3" t="s">
        <v>647</v>
      </c>
      <c r="E269" s="1">
        <v>1990</v>
      </c>
      <c r="F269" s="38">
        <v>26819</v>
      </c>
      <c r="G269" s="239">
        <v>20</v>
      </c>
      <c r="H269" s="1">
        <v>1</v>
      </c>
      <c r="I269" s="1">
        <v>8</v>
      </c>
      <c r="J269" s="1">
        <v>6</v>
      </c>
      <c r="K269" s="1">
        <v>51</v>
      </c>
      <c r="L269" s="1">
        <v>14</v>
      </c>
      <c r="M269" s="1">
        <v>15</v>
      </c>
      <c r="N269" s="1">
        <v>13</v>
      </c>
      <c r="O269" s="1">
        <v>9</v>
      </c>
      <c r="P269" s="239"/>
      <c r="Q269" s="1"/>
      <c r="R269" s="241"/>
      <c r="S269" s="1"/>
      <c r="T269" s="1"/>
      <c r="U269" s="1"/>
      <c r="V269" s="239"/>
      <c r="W269" s="241"/>
    </row>
    <row r="270" spans="1:23" ht="15.6" x14ac:dyDescent="0.3">
      <c r="A270" s="238">
        <v>267</v>
      </c>
      <c r="B270" s="39">
        <f t="shared" si="9"/>
        <v>35.333333333333336</v>
      </c>
      <c r="C270" s="3" t="s">
        <v>3542</v>
      </c>
      <c r="D270" s="3" t="s">
        <v>647</v>
      </c>
      <c r="E270" s="1">
        <v>1991</v>
      </c>
      <c r="F270" s="38">
        <v>27128</v>
      </c>
      <c r="G270" s="239">
        <v>17</v>
      </c>
      <c r="H270" s="1">
        <v>1</v>
      </c>
      <c r="I270" s="1">
        <v>6</v>
      </c>
      <c r="J270" s="1">
        <v>9</v>
      </c>
      <c r="K270" s="1">
        <v>48</v>
      </c>
      <c r="L270" s="1">
        <v>15</v>
      </c>
      <c r="M270" s="1">
        <v>15</v>
      </c>
      <c r="N270" s="1">
        <v>11</v>
      </c>
      <c r="O270" s="1">
        <v>7</v>
      </c>
      <c r="P270" s="239"/>
      <c r="Q270" s="1"/>
      <c r="R270" s="241"/>
      <c r="S270" s="1"/>
      <c r="T270" s="1"/>
      <c r="U270" s="1"/>
      <c r="V270" s="239"/>
      <c r="W270" s="241"/>
    </row>
    <row r="271" spans="1:23" ht="15.6" x14ac:dyDescent="0.3">
      <c r="A271" s="238">
        <v>268</v>
      </c>
      <c r="B271" s="39">
        <f t="shared" si="9"/>
        <v>35</v>
      </c>
      <c r="C271" s="3" t="s">
        <v>1544</v>
      </c>
      <c r="D271" s="3" t="s">
        <v>68</v>
      </c>
      <c r="E271" s="1">
        <v>2016</v>
      </c>
      <c r="F271" s="38">
        <v>36268</v>
      </c>
      <c r="G271" s="239">
        <v>5</v>
      </c>
      <c r="H271" s="1">
        <v>0</v>
      </c>
      <c r="I271" s="1">
        <v>1</v>
      </c>
      <c r="J271" s="1">
        <v>2</v>
      </c>
      <c r="K271" s="1">
        <v>17</v>
      </c>
      <c r="L271" s="1">
        <v>6</v>
      </c>
      <c r="M271" s="1">
        <v>5</v>
      </c>
      <c r="N271" s="1">
        <v>5</v>
      </c>
      <c r="O271" s="1">
        <v>1</v>
      </c>
      <c r="P271" s="239"/>
      <c r="Q271" s="1"/>
      <c r="R271" s="241">
        <v>1</v>
      </c>
      <c r="S271" s="1"/>
      <c r="T271" s="1"/>
      <c r="U271" s="1"/>
      <c r="V271" s="239"/>
      <c r="W271" s="241"/>
    </row>
    <row r="272" spans="1:23" ht="15.6" x14ac:dyDescent="0.3">
      <c r="A272" s="238">
        <v>269</v>
      </c>
      <c r="B272" s="39">
        <f t="shared" si="9"/>
        <v>35</v>
      </c>
      <c r="C272" s="3" t="s">
        <v>3543</v>
      </c>
      <c r="D272" s="3" t="s">
        <v>647</v>
      </c>
      <c r="E272" s="1">
        <v>1984</v>
      </c>
      <c r="F272" s="38">
        <v>24484</v>
      </c>
      <c r="G272" s="239">
        <v>10</v>
      </c>
      <c r="H272" s="1">
        <v>0</v>
      </c>
      <c r="I272" s="1">
        <v>2</v>
      </c>
      <c r="J272" s="1">
        <v>1</v>
      </c>
      <c r="K272" s="1">
        <v>13</v>
      </c>
      <c r="L272" s="1">
        <v>3</v>
      </c>
      <c r="M272" s="1">
        <v>4</v>
      </c>
      <c r="N272" s="1">
        <v>4</v>
      </c>
      <c r="O272" s="1">
        <v>2</v>
      </c>
      <c r="P272" s="239"/>
      <c r="Q272" s="1"/>
      <c r="R272" s="241"/>
      <c r="S272" s="1">
        <v>1</v>
      </c>
      <c r="T272" s="1"/>
      <c r="U272" s="1"/>
      <c r="V272" s="239"/>
      <c r="W272" s="241"/>
    </row>
    <row r="273" spans="1:23" ht="15.6" x14ac:dyDescent="0.3">
      <c r="A273" s="238">
        <v>270</v>
      </c>
      <c r="B273" s="39">
        <f t="shared" si="9"/>
        <v>34.333333333333336</v>
      </c>
      <c r="C273" s="3" t="s">
        <v>1435</v>
      </c>
      <c r="D273" s="3" t="s">
        <v>347</v>
      </c>
      <c r="E273" s="1">
        <v>2008</v>
      </c>
      <c r="F273" s="38">
        <v>33461</v>
      </c>
      <c r="G273" s="239">
        <v>17</v>
      </c>
      <c r="H273" s="1">
        <v>1</v>
      </c>
      <c r="I273" s="1">
        <v>1</v>
      </c>
      <c r="J273" s="1">
        <v>17</v>
      </c>
      <c r="K273" s="1">
        <v>31</v>
      </c>
      <c r="L273" s="1">
        <v>26</v>
      </c>
      <c r="M273" s="1">
        <v>2</v>
      </c>
      <c r="N273" s="1">
        <v>1</v>
      </c>
      <c r="O273" s="1">
        <v>2</v>
      </c>
      <c r="P273" s="239"/>
      <c r="Q273" s="1"/>
      <c r="R273" s="241"/>
      <c r="S273" s="1"/>
      <c r="T273" s="1"/>
      <c r="U273" s="1"/>
      <c r="V273" s="239"/>
      <c r="W273" s="241"/>
    </row>
    <row r="274" spans="1:23" ht="15.6" x14ac:dyDescent="0.3">
      <c r="A274" s="238">
        <v>271</v>
      </c>
      <c r="B274" s="39">
        <f t="shared" si="9"/>
        <v>34</v>
      </c>
      <c r="C274" s="3" t="s">
        <v>3544</v>
      </c>
      <c r="D274" s="3" t="s">
        <v>2826</v>
      </c>
      <c r="E274" s="1">
        <v>1986</v>
      </c>
      <c r="F274" s="38">
        <v>26384</v>
      </c>
      <c r="G274" s="239">
        <v>20</v>
      </c>
      <c r="H274" s="1">
        <v>1</v>
      </c>
      <c r="I274" s="1">
        <v>4</v>
      </c>
      <c r="J274" s="1">
        <v>6</v>
      </c>
      <c r="K274" s="1">
        <v>54</v>
      </c>
      <c r="L274" s="1">
        <v>20</v>
      </c>
      <c r="M274" s="1">
        <v>19</v>
      </c>
      <c r="N274" s="1">
        <v>10</v>
      </c>
      <c r="O274" s="1">
        <v>5</v>
      </c>
      <c r="P274" s="239"/>
      <c r="Q274" s="1"/>
      <c r="R274" s="241"/>
      <c r="S274" s="1"/>
      <c r="T274" s="1"/>
      <c r="U274" s="1"/>
      <c r="V274" s="239"/>
      <c r="W274" s="241"/>
    </row>
    <row r="275" spans="1:23" ht="15.6" x14ac:dyDescent="0.3">
      <c r="A275" s="238">
        <v>272</v>
      </c>
      <c r="B275" s="39">
        <f>PRODUCT(G275/3+H275*1.6666+I275*1.6666+J275*1.6666+P275*25+Q275*25+R275*25+S275*25+T275*20+U275*15+V275*10+W275*15)</f>
        <v>33.998800000000003</v>
      </c>
      <c r="C275" s="3" t="s">
        <v>3545</v>
      </c>
      <c r="D275" s="3" t="s">
        <v>2603</v>
      </c>
      <c r="E275" s="1">
        <v>1969</v>
      </c>
      <c r="F275" s="38">
        <v>19658</v>
      </c>
      <c r="G275" s="239">
        <v>12</v>
      </c>
      <c r="H275" s="1">
        <v>0</v>
      </c>
      <c r="I275" s="1">
        <v>5</v>
      </c>
      <c r="J275" s="1">
        <v>13</v>
      </c>
      <c r="K275" s="1"/>
      <c r="L275" s="1"/>
      <c r="M275" s="1"/>
      <c r="N275" s="1"/>
      <c r="O275" s="1"/>
      <c r="P275" s="239"/>
      <c r="Q275" s="1"/>
      <c r="R275" s="241"/>
      <c r="S275" s="1"/>
      <c r="T275" s="1"/>
      <c r="U275" s="1"/>
      <c r="V275" s="239"/>
      <c r="W275" s="241"/>
    </row>
    <row r="276" spans="1:23" ht="15.6" x14ac:dyDescent="0.3">
      <c r="A276" s="238">
        <v>273</v>
      </c>
      <c r="B276" s="39">
        <f t="shared" ref="B276:B289" si="10">PRODUCT(G276/3+H276+I276+J276+(K276-I276-H276)/3+P276*25+Q276*25+R276*25+S276*25+T276*20+U276*15+V276*10+W276*15)</f>
        <v>33</v>
      </c>
      <c r="C276" s="3" t="s">
        <v>1503</v>
      </c>
      <c r="D276" s="3" t="s">
        <v>66</v>
      </c>
      <c r="E276" s="1">
        <v>2009</v>
      </c>
      <c r="F276" s="38">
        <v>33807</v>
      </c>
      <c r="G276" s="239">
        <v>12</v>
      </c>
      <c r="H276" s="1">
        <v>0</v>
      </c>
      <c r="I276" s="1">
        <v>2</v>
      </c>
      <c r="J276" s="1">
        <v>4</v>
      </c>
      <c r="K276" s="1">
        <v>26</v>
      </c>
      <c r="L276" s="1">
        <v>13</v>
      </c>
      <c r="M276" s="1">
        <v>7</v>
      </c>
      <c r="N276" s="1">
        <v>4</v>
      </c>
      <c r="O276" s="1">
        <v>2</v>
      </c>
      <c r="P276" s="239"/>
      <c r="Q276" s="1"/>
      <c r="R276" s="241"/>
      <c r="S276" s="1"/>
      <c r="T276" s="1"/>
      <c r="U276" s="1">
        <v>1</v>
      </c>
      <c r="V276" s="239"/>
      <c r="W276" s="241"/>
    </row>
    <row r="277" spans="1:23" ht="15.6" x14ac:dyDescent="0.3">
      <c r="A277" s="238">
        <v>274</v>
      </c>
      <c r="B277" s="39">
        <f t="shared" si="10"/>
        <v>32</v>
      </c>
      <c r="C277" s="3" t="s">
        <v>3316</v>
      </c>
      <c r="D277" s="3" t="s">
        <v>66</v>
      </c>
      <c r="E277" s="1">
        <v>2014</v>
      </c>
      <c r="F277" s="38">
        <v>35871</v>
      </c>
      <c r="G277" s="239">
        <v>6</v>
      </c>
      <c r="H277" s="1">
        <v>0</v>
      </c>
      <c r="I277" s="1">
        <v>0</v>
      </c>
      <c r="J277" s="1">
        <v>1</v>
      </c>
      <c r="K277" s="1">
        <v>12</v>
      </c>
      <c r="L277" s="1">
        <v>9</v>
      </c>
      <c r="M277" s="1">
        <v>3</v>
      </c>
      <c r="N277" s="1">
        <v>0</v>
      </c>
      <c r="O277" s="1">
        <v>0</v>
      </c>
      <c r="P277" s="239"/>
      <c r="Q277" s="1"/>
      <c r="R277" s="241">
        <v>1</v>
      </c>
      <c r="S277" s="1"/>
      <c r="T277" s="1"/>
      <c r="U277" s="1"/>
      <c r="V277" s="239"/>
      <c r="W277" s="241"/>
    </row>
    <row r="278" spans="1:23" ht="15.6" x14ac:dyDescent="0.3">
      <c r="A278" s="238">
        <v>275</v>
      </c>
      <c r="B278" s="39">
        <f t="shared" si="10"/>
        <v>32</v>
      </c>
      <c r="C278" s="3" t="s">
        <v>2859</v>
      </c>
      <c r="D278" s="3" t="s">
        <v>2661</v>
      </c>
      <c r="E278" s="1">
        <v>1984</v>
      </c>
      <c r="F278" s="38">
        <v>25380</v>
      </c>
      <c r="G278" s="239">
        <v>5</v>
      </c>
      <c r="H278" s="1">
        <v>0</v>
      </c>
      <c r="I278" s="1">
        <v>0</v>
      </c>
      <c r="J278" s="1">
        <v>3</v>
      </c>
      <c r="K278" s="1">
        <v>7</v>
      </c>
      <c r="L278" s="1">
        <v>0</v>
      </c>
      <c r="M278" s="1">
        <v>7</v>
      </c>
      <c r="N278" s="1">
        <v>0</v>
      </c>
      <c r="O278" s="1">
        <v>0</v>
      </c>
      <c r="P278" s="239"/>
      <c r="Q278" s="1"/>
      <c r="R278" s="241">
        <v>1</v>
      </c>
      <c r="S278" s="1"/>
      <c r="T278" s="1"/>
      <c r="U278" s="1"/>
      <c r="V278" s="239"/>
      <c r="W278" s="241"/>
    </row>
    <row r="279" spans="1:23" ht="15.6" x14ac:dyDescent="0.3">
      <c r="A279" s="238">
        <v>276</v>
      </c>
      <c r="B279" s="39">
        <f t="shared" si="10"/>
        <v>31.666666666666664</v>
      </c>
      <c r="C279" s="3" t="s">
        <v>3283</v>
      </c>
      <c r="D279" s="3" t="s">
        <v>2939</v>
      </c>
      <c r="E279" s="1">
        <v>2011</v>
      </c>
      <c r="F279" s="38">
        <v>34961</v>
      </c>
      <c r="G279" s="239">
        <v>11</v>
      </c>
      <c r="H279" s="1">
        <v>0</v>
      </c>
      <c r="I279" s="1">
        <v>0</v>
      </c>
      <c r="J279" s="1">
        <v>0</v>
      </c>
      <c r="K279" s="1">
        <v>9</v>
      </c>
      <c r="L279" s="1">
        <v>8</v>
      </c>
      <c r="M279" s="1">
        <v>0</v>
      </c>
      <c r="N279" s="1">
        <v>1</v>
      </c>
      <c r="O279" s="1">
        <v>0</v>
      </c>
      <c r="P279" s="239"/>
      <c r="Q279" s="1"/>
      <c r="R279" s="241">
        <v>1</v>
      </c>
      <c r="S279" s="1"/>
      <c r="T279" s="1"/>
      <c r="U279" s="1"/>
      <c r="V279" s="239"/>
      <c r="W279" s="241"/>
    </row>
    <row r="280" spans="1:23" ht="15.6" x14ac:dyDescent="0.3">
      <c r="A280" s="238">
        <v>277</v>
      </c>
      <c r="B280" s="39">
        <f t="shared" si="10"/>
        <v>31.333333333333336</v>
      </c>
      <c r="C280" s="3" t="s">
        <v>2817</v>
      </c>
      <c r="D280" s="3" t="s">
        <v>2623</v>
      </c>
      <c r="E280" s="1">
        <v>1982</v>
      </c>
      <c r="F280" s="38">
        <v>24601</v>
      </c>
      <c r="G280" s="239">
        <v>7</v>
      </c>
      <c r="H280" s="1">
        <v>0</v>
      </c>
      <c r="I280" s="1">
        <v>1</v>
      </c>
      <c r="J280" s="1">
        <v>0</v>
      </c>
      <c r="K280" s="1">
        <v>10</v>
      </c>
      <c r="L280" s="1">
        <v>3</v>
      </c>
      <c r="M280" s="1">
        <v>1</v>
      </c>
      <c r="N280" s="1">
        <v>5</v>
      </c>
      <c r="O280" s="1">
        <v>1</v>
      </c>
      <c r="P280" s="239"/>
      <c r="Q280" s="1"/>
      <c r="R280" s="241">
        <v>1</v>
      </c>
      <c r="S280" s="1"/>
      <c r="T280" s="1"/>
      <c r="U280" s="1"/>
      <c r="V280" s="239"/>
      <c r="W280" s="241"/>
    </row>
    <row r="281" spans="1:23" ht="15.6" x14ac:dyDescent="0.3">
      <c r="A281" s="238">
        <v>278</v>
      </c>
      <c r="B281" s="39">
        <f t="shared" si="10"/>
        <v>31.333333333333332</v>
      </c>
      <c r="C281" s="3" t="s">
        <v>2777</v>
      </c>
      <c r="D281" s="3" t="s">
        <v>2630</v>
      </c>
      <c r="E281" s="1">
        <v>1981</v>
      </c>
      <c r="F281" s="38">
        <v>23882</v>
      </c>
      <c r="G281" s="239">
        <v>2</v>
      </c>
      <c r="H281" s="1">
        <v>0</v>
      </c>
      <c r="I281" s="1">
        <v>1</v>
      </c>
      <c r="J281" s="1">
        <v>3</v>
      </c>
      <c r="K281" s="1">
        <v>6</v>
      </c>
      <c r="L281" s="1">
        <v>2</v>
      </c>
      <c r="M281" s="1">
        <v>2</v>
      </c>
      <c r="N281" s="1">
        <v>1</v>
      </c>
      <c r="O281" s="1">
        <v>1</v>
      </c>
      <c r="P281" s="239"/>
      <c r="Q281" s="1"/>
      <c r="R281" s="241">
        <v>1</v>
      </c>
      <c r="S281" s="1"/>
      <c r="T281" s="1"/>
      <c r="U281" s="1"/>
      <c r="V281" s="239"/>
      <c r="W281" s="241"/>
    </row>
    <row r="282" spans="1:23" ht="15.6" x14ac:dyDescent="0.3">
      <c r="A282" s="238">
        <v>279</v>
      </c>
      <c r="B282" s="39">
        <f t="shared" si="10"/>
        <v>31</v>
      </c>
      <c r="C282" s="3" t="s">
        <v>3267</v>
      </c>
      <c r="D282" s="3" t="s">
        <v>2957</v>
      </c>
      <c r="E282" s="1">
        <v>2008</v>
      </c>
      <c r="F282" s="38">
        <v>33775</v>
      </c>
      <c r="G282" s="239">
        <v>30</v>
      </c>
      <c r="H282" s="1">
        <v>1</v>
      </c>
      <c r="I282" s="1">
        <v>2</v>
      </c>
      <c r="J282" s="1">
        <v>6</v>
      </c>
      <c r="K282" s="1">
        <v>39</v>
      </c>
      <c r="L282" s="1">
        <v>24</v>
      </c>
      <c r="M282" s="1">
        <v>3</v>
      </c>
      <c r="N282" s="1">
        <v>9</v>
      </c>
      <c r="O282" s="1">
        <v>3</v>
      </c>
      <c r="P282" s="239"/>
      <c r="Q282" s="1"/>
      <c r="R282" s="241"/>
      <c r="S282" s="1"/>
      <c r="T282" s="1"/>
      <c r="U282" s="1"/>
      <c r="V282" s="239"/>
      <c r="W282" s="241"/>
    </row>
    <row r="283" spans="1:23" ht="15.6" x14ac:dyDescent="0.3">
      <c r="A283" s="238">
        <v>280</v>
      </c>
      <c r="B283" s="39">
        <f t="shared" si="10"/>
        <v>31</v>
      </c>
      <c r="C283" s="3" t="s">
        <v>3253</v>
      </c>
      <c r="D283" s="3" t="s">
        <v>80</v>
      </c>
      <c r="E283" s="1">
        <v>2010</v>
      </c>
      <c r="F283" s="38">
        <v>34132</v>
      </c>
      <c r="G283" s="239">
        <v>6</v>
      </c>
      <c r="H283" s="1">
        <v>0</v>
      </c>
      <c r="I283" s="1">
        <v>1</v>
      </c>
      <c r="J283" s="1">
        <v>1</v>
      </c>
      <c r="K283" s="1">
        <v>7</v>
      </c>
      <c r="L283" s="1">
        <v>3</v>
      </c>
      <c r="M283" s="1">
        <v>2</v>
      </c>
      <c r="N283" s="1">
        <v>1</v>
      </c>
      <c r="O283" s="1">
        <v>1</v>
      </c>
      <c r="P283" s="239"/>
      <c r="Q283" s="1"/>
      <c r="R283" s="241">
        <v>1</v>
      </c>
      <c r="S283" s="1"/>
      <c r="T283" s="1"/>
      <c r="U283" s="1"/>
      <c r="V283" s="239"/>
      <c r="W283" s="241"/>
    </row>
    <row r="284" spans="1:23" ht="15.6" x14ac:dyDescent="0.3">
      <c r="A284" s="238">
        <v>281</v>
      </c>
      <c r="B284" s="39">
        <f t="shared" si="10"/>
        <v>30.666666666666668</v>
      </c>
      <c r="C284" s="3" t="s">
        <v>1844</v>
      </c>
      <c r="D284" s="3" t="s">
        <v>647</v>
      </c>
      <c r="E284" s="1">
        <v>2016</v>
      </c>
      <c r="F284" s="38">
        <v>36546</v>
      </c>
      <c r="G284" s="239">
        <v>5</v>
      </c>
      <c r="H284" s="1">
        <v>0</v>
      </c>
      <c r="I284" s="1">
        <v>0</v>
      </c>
      <c r="J284" s="1">
        <v>1</v>
      </c>
      <c r="K284" s="1">
        <v>9</v>
      </c>
      <c r="L284" s="1">
        <v>9</v>
      </c>
      <c r="M284" s="1">
        <v>0</v>
      </c>
      <c r="N284" s="1">
        <v>0</v>
      </c>
      <c r="O284" s="1">
        <v>0</v>
      </c>
      <c r="P284" s="239"/>
      <c r="Q284" s="1"/>
      <c r="R284" s="241"/>
      <c r="S284" s="1">
        <v>1</v>
      </c>
      <c r="T284" s="1"/>
      <c r="U284" s="1"/>
      <c r="V284" s="239"/>
      <c r="W284" s="241"/>
    </row>
    <row r="285" spans="1:23" ht="15.6" x14ac:dyDescent="0.3">
      <c r="A285" s="238">
        <v>282</v>
      </c>
      <c r="B285" s="39">
        <f t="shared" si="10"/>
        <v>30.666666666666664</v>
      </c>
      <c r="C285" s="3" t="s">
        <v>3546</v>
      </c>
      <c r="D285" s="3" t="s">
        <v>2657</v>
      </c>
      <c r="E285" s="1">
        <v>1981</v>
      </c>
      <c r="F285" s="38">
        <v>24260</v>
      </c>
      <c r="G285" s="239">
        <v>19</v>
      </c>
      <c r="H285" s="1">
        <v>0</v>
      </c>
      <c r="I285" s="1">
        <v>2</v>
      </c>
      <c r="J285" s="1">
        <v>10</v>
      </c>
      <c r="K285" s="1">
        <v>39</v>
      </c>
      <c r="L285" s="1">
        <v>12</v>
      </c>
      <c r="M285" s="1">
        <v>16</v>
      </c>
      <c r="N285" s="1">
        <v>9</v>
      </c>
      <c r="O285" s="1">
        <v>2</v>
      </c>
      <c r="P285" s="239"/>
      <c r="Q285" s="1"/>
      <c r="R285" s="241"/>
      <c r="S285" s="1"/>
      <c r="T285" s="1"/>
      <c r="U285" s="1"/>
      <c r="V285" s="239"/>
      <c r="W285" s="241"/>
    </row>
    <row r="286" spans="1:23" ht="15.6" x14ac:dyDescent="0.3">
      <c r="A286" s="238">
        <v>283</v>
      </c>
      <c r="B286" s="39">
        <f t="shared" si="10"/>
        <v>30.333333333333336</v>
      </c>
      <c r="C286" s="3" t="s">
        <v>1408</v>
      </c>
      <c r="D286" s="3" t="s">
        <v>68</v>
      </c>
      <c r="E286" s="1">
        <v>2010</v>
      </c>
      <c r="F286" s="38">
        <v>34003</v>
      </c>
      <c r="G286" s="239">
        <v>23</v>
      </c>
      <c r="H286" s="1">
        <v>0</v>
      </c>
      <c r="I286" s="1">
        <v>10</v>
      </c>
      <c r="J286" s="1">
        <v>1</v>
      </c>
      <c r="K286" s="1">
        <v>45</v>
      </c>
      <c r="L286" s="1">
        <v>15</v>
      </c>
      <c r="M286" s="1">
        <v>14</v>
      </c>
      <c r="N286" s="1">
        <v>6</v>
      </c>
      <c r="O286" s="1">
        <v>10</v>
      </c>
      <c r="P286" s="239"/>
      <c r="Q286" s="1"/>
      <c r="R286" s="241"/>
      <c r="S286" s="1"/>
      <c r="T286" s="1"/>
      <c r="U286" s="1"/>
      <c r="V286" s="239"/>
      <c r="W286" s="241"/>
    </row>
    <row r="287" spans="1:23" ht="15.6" x14ac:dyDescent="0.3">
      <c r="A287" s="238">
        <v>284</v>
      </c>
      <c r="B287" s="39">
        <f t="shared" si="10"/>
        <v>30.333333333333336</v>
      </c>
      <c r="C287" s="3" t="s">
        <v>1350</v>
      </c>
      <c r="D287" s="3" t="s">
        <v>68</v>
      </c>
      <c r="E287" s="1">
        <v>2005</v>
      </c>
      <c r="F287" s="38">
        <v>33088</v>
      </c>
      <c r="G287" s="239">
        <v>20</v>
      </c>
      <c r="H287" s="1">
        <v>1</v>
      </c>
      <c r="I287" s="1">
        <v>4</v>
      </c>
      <c r="J287" s="1">
        <v>7</v>
      </c>
      <c r="K287" s="1">
        <v>40</v>
      </c>
      <c r="L287" s="1">
        <v>8</v>
      </c>
      <c r="M287" s="1">
        <v>19</v>
      </c>
      <c r="N287" s="1">
        <v>8</v>
      </c>
      <c r="O287" s="1">
        <v>5</v>
      </c>
      <c r="P287" s="239"/>
      <c r="Q287" s="1"/>
      <c r="R287" s="241"/>
      <c r="S287" s="1"/>
      <c r="T287" s="1"/>
      <c r="U287" s="1"/>
      <c r="V287" s="239"/>
      <c r="W287" s="241"/>
    </row>
    <row r="288" spans="1:23" ht="15.6" x14ac:dyDescent="0.3">
      <c r="A288" s="238">
        <v>285</v>
      </c>
      <c r="B288" s="39">
        <f t="shared" si="10"/>
        <v>30.333333333333332</v>
      </c>
      <c r="C288" s="3" t="s">
        <v>1536</v>
      </c>
      <c r="D288" s="3" t="s">
        <v>2623</v>
      </c>
      <c r="E288" s="1">
        <v>2012</v>
      </c>
      <c r="F288" s="38">
        <v>34731</v>
      </c>
      <c r="G288" s="239">
        <v>2</v>
      </c>
      <c r="H288" s="1">
        <v>0</v>
      </c>
      <c r="I288" s="1">
        <v>1</v>
      </c>
      <c r="J288" s="1">
        <v>2</v>
      </c>
      <c r="K288" s="1">
        <v>6</v>
      </c>
      <c r="L288" s="1">
        <v>2</v>
      </c>
      <c r="M288" s="1">
        <v>1</v>
      </c>
      <c r="N288" s="1">
        <v>2</v>
      </c>
      <c r="O288" s="1">
        <v>1</v>
      </c>
      <c r="P288" s="239"/>
      <c r="Q288" s="1"/>
      <c r="R288" s="241">
        <v>1</v>
      </c>
      <c r="S288" s="1"/>
      <c r="T288" s="1"/>
      <c r="U288" s="1"/>
      <c r="V288" s="239"/>
      <c r="W288" s="241"/>
    </row>
    <row r="289" spans="1:23" ht="15.6" x14ac:dyDescent="0.3">
      <c r="A289" s="238">
        <v>286</v>
      </c>
      <c r="B289" s="39">
        <f t="shared" si="10"/>
        <v>30</v>
      </c>
      <c r="C289" s="3" t="s">
        <v>2703</v>
      </c>
      <c r="D289" s="3" t="s">
        <v>2630</v>
      </c>
      <c r="E289" s="1">
        <v>1979</v>
      </c>
      <c r="F289" s="38">
        <v>23477</v>
      </c>
      <c r="G289" s="239">
        <v>19</v>
      </c>
      <c r="H289" s="1">
        <v>0</v>
      </c>
      <c r="I289" s="1">
        <v>4</v>
      </c>
      <c r="J289" s="1">
        <v>13</v>
      </c>
      <c r="K289" s="1">
        <v>24</v>
      </c>
      <c r="L289" s="1">
        <v>8</v>
      </c>
      <c r="M289" s="1">
        <v>10</v>
      </c>
      <c r="N289" s="1">
        <v>4</v>
      </c>
      <c r="O289" s="1">
        <v>2</v>
      </c>
      <c r="P289" s="239"/>
      <c r="Q289" s="1"/>
      <c r="R289" s="241"/>
      <c r="S289" s="1"/>
      <c r="T289" s="1"/>
      <c r="U289" s="1"/>
      <c r="V289" s="239"/>
      <c r="W289" s="241"/>
    </row>
    <row r="290" spans="1:23" ht="15.6" x14ac:dyDescent="0.3">
      <c r="A290" s="238">
        <v>287</v>
      </c>
      <c r="B290" s="39">
        <f>PRODUCT(G290/3+H290*1.6666+I290*1.6666+J290*1.6666+P290*25+Q290*25+R290*25+S290*25+T290*20+U290*15+V290*10+W290*15)</f>
        <v>29.999066666666664</v>
      </c>
      <c r="C290" s="3" t="s">
        <v>3547</v>
      </c>
      <c r="D290" s="3" t="s">
        <v>2620</v>
      </c>
      <c r="E290" s="1">
        <v>1969</v>
      </c>
      <c r="F290" s="38">
        <v>19527</v>
      </c>
      <c r="G290" s="239">
        <v>20</v>
      </c>
      <c r="H290" s="1">
        <v>1</v>
      </c>
      <c r="I290" s="1">
        <v>5</v>
      </c>
      <c r="J290" s="1">
        <v>8</v>
      </c>
      <c r="K290" s="1"/>
      <c r="L290" s="1"/>
      <c r="M290" s="1"/>
      <c r="N290" s="1"/>
      <c r="O290" s="1"/>
      <c r="P290" s="239"/>
      <c r="Q290" s="1"/>
      <c r="R290" s="241"/>
      <c r="S290" s="1"/>
      <c r="T290" s="1"/>
      <c r="U290" s="1"/>
      <c r="V290" s="239"/>
      <c r="W290" s="241"/>
    </row>
    <row r="291" spans="1:23" ht="15.6" x14ac:dyDescent="0.3">
      <c r="A291" s="238">
        <v>288</v>
      </c>
      <c r="B291" s="39">
        <f>PRODUCT(G291/3+H291*1.6666+I291*1.6666+J291*1.6666+P291*25+Q291*25+R291*25+S291*25+T291*20+U291*15+V291*10+W291*15)</f>
        <v>29.998933333333333</v>
      </c>
      <c r="C291" s="3" t="s">
        <v>3548</v>
      </c>
      <c r="D291" s="3" t="s">
        <v>2655</v>
      </c>
      <c r="E291" s="1">
        <v>1976</v>
      </c>
      <c r="F291" s="38">
        <v>21820</v>
      </c>
      <c r="G291" s="239">
        <v>10</v>
      </c>
      <c r="H291" s="1">
        <v>0</v>
      </c>
      <c r="I291" s="1">
        <v>5</v>
      </c>
      <c r="J291" s="1">
        <v>11</v>
      </c>
      <c r="K291" s="1"/>
      <c r="L291" s="1"/>
      <c r="M291" s="1"/>
      <c r="N291" s="1"/>
      <c r="O291" s="1"/>
      <c r="P291" s="239"/>
      <c r="Q291" s="1"/>
      <c r="R291" s="241"/>
      <c r="S291" s="1"/>
      <c r="T291" s="1"/>
      <c r="U291" s="1"/>
      <c r="V291" s="239"/>
      <c r="W291" s="241"/>
    </row>
    <row r="292" spans="1:23" ht="15.6" x14ac:dyDescent="0.3">
      <c r="A292" s="238">
        <v>289</v>
      </c>
      <c r="B292" s="39">
        <f>PRODUCT(G292/3+H292*1.6666+I292*1.6666+J292*1.6666+P292*25+Q292*25+R292*25+S292*25+T292*20+U292*15+V292*10+W292*15)</f>
        <v>29.665599999999998</v>
      </c>
      <c r="C292" s="3" t="s">
        <v>3549</v>
      </c>
      <c r="D292" s="3" t="s">
        <v>2598</v>
      </c>
      <c r="E292" s="1">
        <v>1963</v>
      </c>
      <c r="F292" s="38">
        <v>16856</v>
      </c>
      <c r="G292" s="239">
        <v>9</v>
      </c>
      <c r="H292" s="1">
        <v>2</v>
      </c>
      <c r="I292" s="1">
        <v>9</v>
      </c>
      <c r="J292" s="1">
        <v>5</v>
      </c>
      <c r="K292" s="1"/>
      <c r="L292" s="1"/>
      <c r="M292" s="1"/>
      <c r="N292" s="1"/>
      <c r="O292" s="1"/>
      <c r="P292" s="239"/>
      <c r="Q292" s="1"/>
      <c r="R292" s="241"/>
      <c r="S292" s="1"/>
      <c r="T292" s="1"/>
      <c r="U292" s="1"/>
      <c r="V292" s="239"/>
      <c r="W292" s="241"/>
    </row>
    <row r="293" spans="1:23" ht="15.6" x14ac:dyDescent="0.3">
      <c r="A293" s="238">
        <v>290</v>
      </c>
      <c r="B293" s="39">
        <f>PRODUCT(G293/3+H293+I293+J293+(K293-I293-H293)/3+P293*25+Q293*25+R293*25+S293*25+T293*20+U293*15+V293*10+W293*15)</f>
        <v>29.333333333333332</v>
      </c>
      <c r="C293" s="3" t="s">
        <v>1719</v>
      </c>
      <c r="D293" s="3" t="s">
        <v>3276</v>
      </c>
      <c r="E293" s="1">
        <v>2016</v>
      </c>
      <c r="F293" s="38">
        <v>36945</v>
      </c>
      <c r="G293" s="239">
        <v>15</v>
      </c>
      <c r="H293" s="1">
        <v>0</v>
      </c>
      <c r="I293" s="1">
        <v>16</v>
      </c>
      <c r="J293" s="1">
        <v>1</v>
      </c>
      <c r="K293" s="1">
        <v>38</v>
      </c>
      <c r="L293" s="1">
        <v>7</v>
      </c>
      <c r="M293" s="1">
        <v>4</v>
      </c>
      <c r="N293" s="1">
        <v>11</v>
      </c>
      <c r="O293" s="1">
        <v>16</v>
      </c>
      <c r="P293" s="239"/>
      <c r="Q293" s="1"/>
      <c r="R293" s="241"/>
      <c r="S293" s="1"/>
      <c r="T293" s="1"/>
      <c r="U293" s="1"/>
      <c r="V293" s="239"/>
      <c r="W293" s="241"/>
    </row>
    <row r="294" spans="1:23" ht="15.6" x14ac:dyDescent="0.3">
      <c r="A294" s="238">
        <v>291</v>
      </c>
      <c r="B294" s="39">
        <f>PRODUCT(G294/3+H294+I294+J294+(K294-I294-H294)/3+P294*25+Q294*25+R294*25+S294*25+T294*20+U294*15+V294*10+W294*15)</f>
        <v>29.333333333333332</v>
      </c>
      <c r="C294" s="2" t="s">
        <v>3397</v>
      </c>
      <c r="D294" s="2" t="s">
        <v>2657</v>
      </c>
      <c r="E294" s="1">
        <v>2022</v>
      </c>
      <c r="F294" s="38">
        <v>38616</v>
      </c>
      <c r="G294" s="239">
        <v>4</v>
      </c>
      <c r="H294" s="1">
        <v>0</v>
      </c>
      <c r="I294" s="1">
        <v>0</v>
      </c>
      <c r="J294" s="1">
        <v>1</v>
      </c>
      <c r="K294" s="1">
        <v>6</v>
      </c>
      <c r="L294" s="1">
        <v>6</v>
      </c>
      <c r="M294" s="1">
        <v>0</v>
      </c>
      <c r="N294" s="1">
        <v>0</v>
      </c>
      <c r="O294" s="1">
        <v>0</v>
      </c>
      <c r="P294" s="239"/>
      <c r="Q294" s="1"/>
      <c r="R294" s="241">
        <v>1</v>
      </c>
      <c r="S294" s="1"/>
      <c r="T294" s="1"/>
      <c r="U294" s="1"/>
      <c r="V294" s="239"/>
      <c r="W294" s="241"/>
    </row>
    <row r="295" spans="1:23" ht="15.6" x14ac:dyDescent="0.3">
      <c r="A295" s="238">
        <v>292</v>
      </c>
      <c r="B295" s="39">
        <f>PRODUCT(G295/3+H295*1.6666+I295*1.6666+J295*1.6666+P295*25+Q295*25+R295*25+S295*25+T295*20+U295*15+V295*10+W295*15)</f>
        <v>29.333199999999998</v>
      </c>
      <c r="C295" s="3" t="s">
        <v>3550</v>
      </c>
      <c r="D295" s="3" t="s">
        <v>2630</v>
      </c>
      <c r="E295" s="1">
        <v>1976</v>
      </c>
      <c r="F295" s="38">
        <v>22457</v>
      </c>
      <c r="G295" s="239">
        <v>3</v>
      </c>
      <c r="H295" s="1">
        <v>0</v>
      </c>
      <c r="I295" s="1">
        <v>1</v>
      </c>
      <c r="J295" s="1">
        <v>1</v>
      </c>
      <c r="K295" s="1"/>
      <c r="L295" s="1"/>
      <c r="M295" s="1"/>
      <c r="N295" s="1"/>
      <c r="O295" s="1"/>
      <c r="P295" s="239"/>
      <c r="Q295" s="1"/>
      <c r="R295" s="241">
        <v>1</v>
      </c>
      <c r="S295" s="1"/>
      <c r="T295" s="1"/>
      <c r="U295" s="1"/>
      <c r="V295" s="239"/>
      <c r="W295" s="241"/>
    </row>
    <row r="296" spans="1:23" ht="15.6" x14ac:dyDescent="0.3">
      <c r="A296" s="238">
        <v>293</v>
      </c>
      <c r="B296" s="39">
        <f>PRODUCT(G296/3+H296*1.6666+I296*1.6666+J296*1.6666+P296*25+Q296*25+R296*25+S296*25+T296*20+U296*15+V296*10+W296*15)</f>
        <v>29.332266666666666</v>
      </c>
      <c r="C296" s="3" t="s">
        <v>3551</v>
      </c>
      <c r="D296" s="3" t="s">
        <v>3552</v>
      </c>
      <c r="E296" s="1">
        <v>1962</v>
      </c>
      <c r="F296" s="38">
        <v>16655</v>
      </c>
      <c r="G296" s="239">
        <v>8</v>
      </c>
      <c r="H296" s="1">
        <v>1</v>
      </c>
      <c r="I296" s="1">
        <v>4</v>
      </c>
      <c r="J296" s="1">
        <v>11</v>
      </c>
      <c r="K296" s="1"/>
      <c r="L296" s="1"/>
      <c r="M296" s="1"/>
      <c r="N296" s="1"/>
      <c r="O296" s="1"/>
      <c r="P296" s="239"/>
      <c r="Q296" s="1"/>
      <c r="R296" s="241"/>
      <c r="S296" s="1"/>
      <c r="T296" s="1"/>
      <c r="U296" s="1"/>
      <c r="V296" s="239"/>
      <c r="W296" s="241"/>
    </row>
    <row r="297" spans="1:23" ht="15.6" x14ac:dyDescent="0.3">
      <c r="A297" s="238">
        <v>294</v>
      </c>
      <c r="B297" s="39">
        <f>PRODUCT(G297/3+H297+I297+J297+(K297-I297-H297)/3+P297*25+Q297*25+R297*25+S297*25+T297*20+U297*15+V297*10+W297*15)</f>
        <v>29</v>
      </c>
      <c r="C297" s="3" t="s">
        <v>1748</v>
      </c>
      <c r="D297" s="3" t="s">
        <v>68</v>
      </c>
      <c r="E297" s="1">
        <v>2017</v>
      </c>
      <c r="F297" s="38">
        <v>36551</v>
      </c>
      <c r="G297" s="239">
        <v>4</v>
      </c>
      <c r="H297" s="1">
        <v>0</v>
      </c>
      <c r="I297" s="1">
        <v>0</v>
      </c>
      <c r="J297" s="1">
        <v>0</v>
      </c>
      <c r="K297" s="1">
        <v>8</v>
      </c>
      <c r="L297" s="1">
        <v>5</v>
      </c>
      <c r="M297" s="1">
        <v>3</v>
      </c>
      <c r="N297" s="1">
        <v>0</v>
      </c>
      <c r="O297" s="1">
        <v>0</v>
      </c>
      <c r="P297" s="239"/>
      <c r="Q297" s="1"/>
      <c r="R297" s="241">
        <v>1</v>
      </c>
      <c r="S297" s="1"/>
      <c r="T297" s="1"/>
      <c r="U297" s="1"/>
      <c r="V297" s="239"/>
      <c r="W297" s="241"/>
    </row>
    <row r="298" spans="1:23" ht="15.6" x14ac:dyDescent="0.3">
      <c r="A298" s="238">
        <v>295</v>
      </c>
      <c r="B298" s="39">
        <f>PRODUCT(G298/3+H298*1.6666+I298*1.6666+J298*1.6666+P298*25+Q298*25+R298*25+S298*25+T298*20+U298*15+V298*10+W298*15)</f>
        <v>28.998933333333333</v>
      </c>
      <c r="C298" s="3" t="s">
        <v>3553</v>
      </c>
      <c r="D298" s="3" t="s">
        <v>3554</v>
      </c>
      <c r="E298" s="1">
        <v>1962</v>
      </c>
      <c r="F298" s="38">
        <v>16697</v>
      </c>
      <c r="G298" s="239">
        <v>7</v>
      </c>
      <c r="H298" s="1">
        <v>2</v>
      </c>
      <c r="I298" s="1">
        <v>9</v>
      </c>
      <c r="J298" s="1">
        <v>5</v>
      </c>
      <c r="K298" s="1"/>
      <c r="L298" s="1"/>
      <c r="M298" s="1"/>
      <c r="N298" s="1"/>
      <c r="O298" s="1"/>
      <c r="P298" s="239"/>
      <c r="Q298" s="1"/>
      <c r="R298" s="241"/>
      <c r="S298" s="1"/>
      <c r="T298" s="1"/>
      <c r="U298" s="1"/>
      <c r="V298" s="239"/>
      <c r="W298" s="241"/>
    </row>
    <row r="299" spans="1:23" ht="15.6" x14ac:dyDescent="0.3">
      <c r="A299" s="238">
        <v>296</v>
      </c>
      <c r="B299" s="39">
        <f>PRODUCT(G299/3+H299+I299+J299+(K299-I299-H299)/3+P299*25+Q299*25+R299*25+S299*25+T299*20+U299*15+V299*10+W299*15)</f>
        <v>28.666666666666668</v>
      </c>
      <c r="C299" s="3" t="s">
        <v>3319</v>
      </c>
      <c r="D299" s="3" t="s">
        <v>66</v>
      </c>
      <c r="E299" s="1">
        <v>2015</v>
      </c>
      <c r="F299" s="38">
        <v>35871</v>
      </c>
      <c r="G299" s="239">
        <v>2</v>
      </c>
      <c r="H299" s="1">
        <v>0</v>
      </c>
      <c r="I299" s="1">
        <v>1</v>
      </c>
      <c r="J299" s="1">
        <v>1</v>
      </c>
      <c r="K299" s="1">
        <v>4</v>
      </c>
      <c r="L299" s="1">
        <v>2</v>
      </c>
      <c r="M299" s="1">
        <v>0</v>
      </c>
      <c r="N299" s="1">
        <v>1</v>
      </c>
      <c r="O299" s="1">
        <v>1</v>
      </c>
      <c r="P299" s="239"/>
      <c r="Q299" s="1"/>
      <c r="R299" s="241">
        <v>1</v>
      </c>
      <c r="S299" s="1"/>
      <c r="T299" s="1"/>
      <c r="U299" s="1"/>
      <c r="V299" s="239"/>
      <c r="W299" s="241"/>
    </row>
    <row r="300" spans="1:23" ht="15.6" x14ac:dyDescent="0.3">
      <c r="A300" s="238">
        <v>297</v>
      </c>
      <c r="B300" s="39">
        <f>PRODUCT(G300/3+H300*1.6666+I300*1.6666+J300*1.6666+P300*25+Q300*25+R300*25+S300*25+T300*20+U300*15+V300*10+W300*15)</f>
        <v>28.666533333333334</v>
      </c>
      <c r="C300" s="3" t="s">
        <v>2668</v>
      </c>
      <c r="D300" s="3" t="s">
        <v>2592</v>
      </c>
      <c r="E300" s="1">
        <v>1979</v>
      </c>
      <c r="F300" s="38">
        <v>22945</v>
      </c>
      <c r="G300" s="239">
        <v>1</v>
      </c>
      <c r="H300" s="1">
        <v>0</v>
      </c>
      <c r="I300" s="1">
        <v>2</v>
      </c>
      <c r="J300" s="1">
        <v>0</v>
      </c>
      <c r="K300" s="1"/>
      <c r="L300" s="1"/>
      <c r="M300" s="1"/>
      <c r="N300" s="1"/>
      <c r="O300" s="1"/>
      <c r="P300" s="239"/>
      <c r="Q300" s="1"/>
      <c r="R300" s="241">
        <v>1</v>
      </c>
      <c r="S300" s="1"/>
      <c r="T300" s="1"/>
      <c r="U300" s="1"/>
      <c r="V300" s="239"/>
      <c r="W300" s="241"/>
    </row>
    <row r="301" spans="1:23" ht="15.6" x14ac:dyDescent="0.3">
      <c r="A301" s="238">
        <v>298</v>
      </c>
      <c r="B301" s="39">
        <f>PRODUCT(G301/3+H301*1.6666+I301*1.6666+J301*1.6666+P301*25+Q301*25+R301*25+S301*25+T301*20+U301*15+V301*10+W301*15)</f>
        <v>28.332866666666668</v>
      </c>
      <c r="C301" s="3" t="s">
        <v>3555</v>
      </c>
      <c r="D301" s="3" t="s">
        <v>3461</v>
      </c>
      <c r="E301" s="1">
        <v>1965</v>
      </c>
      <c r="F301" s="38">
        <v>17672</v>
      </c>
      <c r="G301" s="239">
        <v>5</v>
      </c>
      <c r="H301" s="1">
        <v>0</v>
      </c>
      <c r="I301" s="1">
        <v>5</v>
      </c>
      <c r="J301" s="1">
        <v>2</v>
      </c>
      <c r="K301" s="1"/>
      <c r="L301" s="1"/>
      <c r="M301" s="1"/>
      <c r="N301" s="1"/>
      <c r="O301" s="1"/>
      <c r="P301" s="239"/>
      <c r="Q301" s="1"/>
      <c r="R301" s="241"/>
      <c r="S301" s="1"/>
      <c r="T301" s="1"/>
      <c r="U301" s="1">
        <v>1</v>
      </c>
      <c r="V301" s="239"/>
      <c r="W301" s="241"/>
    </row>
    <row r="302" spans="1:23" ht="15.6" x14ac:dyDescent="0.3">
      <c r="A302" s="238">
        <v>299</v>
      </c>
      <c r="B302" s="39">
        <f t="shared" ref="B302:B310" si="11">PRODUCT(G302/3+H302+I302+J302+(K302-I302-H302)/3+P302*25+Q302*25+R302*25+S302*25+T302*20+U302*15+V302*10+W302*15)</f>
        <v>28</v>
      </c>
      <c r="C302" s="3" t="s">
        <v>2934</v>
      </c>
      <c r="D302" s="3" t="s">
        <v>3453</v>
      </c>
      <c r="E302" s="1">
        <v>1990</v>
      </c>
      <c r="F302" s="38">
        <v>26759</v>
      </c>
      <c r="G302" s="239">
        <v>2</v>
      </c>
      <c r="H302" s="1">
        <v>0</v>
      </c>
      <c r="I302" s="1">
        <v>1</v>
      </c>
      <c r="J302" s="1">
        <v>1</v>
      </c>
      <c r="K302" s="1">
        <v>2</v>
      </c>
      <c r="L302" s="1">
        <v>0</v>
      </c>
      <c r="M302" s="1">
        <v>1</v>
      </c>
      <c r="N302" s="1">
        <v>0</v>
      </c>
      <c r="O302" s="1">
        <v>1</v>
      </c>
      <c r="P302" s="239"/>
      <c r="Q302" s="1"/>
      <c r="R302" s="241">
        <v>1</v>
      </c>
      <c r="S302" s="1"/>
      <c r="T302" s="1"/>
      <c r="U302" s="1"/>
      <c r="V302" s="239"/>
      <c r="W302" s="241"/>
    </row>
    <row r="303" spans="1:23" ht="15.6" x14ac:dyDescent="0.3">
      <c r="A303" s="238">
        <v>300</v>
      </c>
      <c r="B303" s="39">
        <f t="shared" si="11"/>
        <v>27.666666666666668</v>
      </c>
      <c r="C303" s="3" t="s">
        <v>3320</v>
      </c>
      <c r="D303" s="3" t="s">
        <v>2595</v>
      </c>
      <c r="E303" s="1">
        <v>2015</v>
      </c>
      <c r="F303" s="38">
        <v>35974</v>
      </c>
      <c r="G303" s="239">
        <v>3</v>
      </c>
      <c r="H303" s="1">
        <v>0</v>
      </c>
      <c r="I303" s="1">
        <v>0</v>
      </c>
      <c r="J303" s="1">
        <v>0</v>
      </c>
      <c r="K303" s="1">
        <v>5</v>
      </c>
      <c r="L303" s="1">
        <v>3</v>
      </c>
      <c r="M303" s="1">
        <v>1</v>
      </c>
      <c r="N303" s="1">
        <v>1</v>
      </c>
      <c r="O303" s="1">
        <v>0</v>
      </c>
      <c r="P303" s="239"/>
      <c r="Q303" s="1"/>
      <c r="R303" s="241">
        <v>1</v>
      </c>
      <c r="S303" s="1"/>
      <c r="T303" s="1"/>
      <c r="U303" s="1"/>
      <c r="V303" s="239"/>
      <c r="W303" s="241"/>
    </row>
    <row r="304" spans="1:23" ht="15.6" x14ac:dyDescent="0.3">
      <c r="A304" s="238">
        <v>301</v>
      </c>
      <c r="B304" s="39">
        <f t="shared" si="11"/>
        <v>27.666666666666668</v>
      </c>
      <c r="C304" s="3" t="s">
        <v>1547</v>
      </c>
      <c r="D304" s="3" t="s">
        <v>2623</v>
      </c>
      <c r="E304" s="1">
        <v>2010</v>
      </c>
      <c r="F304" s="38">
        <v>34437</v>
      </c>
      <c r="G304" s="239">
        <v>4</v>
      </c>
      <c r="H304" s="1">
        <v>0</v>
      </c>
      <c r="I304" s="1">
        <v>0</v>
      </c>
      <c r="J304" s="1">
        <v>0</v>
      </c>
      <c r="K304" s="1">
        <v>4</v>
      </c>
      <c r="L304" s="1">
        <v>2</v>
      </c>
      <c r="M304" s="1">
        <v>0</v>
      </c>
      <c r="N304" s="1">
        <v>2</v>
      </c>
      <c r="O304" s="1">
        <v>0</v>
      </c>
      <c r="P304" s="239"/>
      <c r="Q304" s="1"/>
      <c r="R304" s="241">
        <v>1</v>
      </c>
      <c r="S304" s="1"/>
      <c r="T304" s="1"/>
      <c r="U304" s="1"/>
      <c r="V304" s="239"/>
      <c r="W304" s="241"/>
    </row>
    <row r="305" spans="1:23" ht="15.6" x14ac:dyDescent="0.3">
      <c r="A305" s="238">
        <v>302</v>
      </c>
      <c r="B305" s="39">
        <f t="shared" si="11"/>
        <v>27.666666666666668</v>
      </c>
      <c r="C305" s="3" t="s">
        <v>1096</v>
      </c>
      <c r="D305" s="3" t="s">
        <v>68</v>
      </c>
      <c r="E305" s="1">
        <v>1999</v>
      </c>
      <c r="F305" s="38">
        <v>30057</v>
      </c>
      <c r="G305" s="239">
        <v>2</v>
      </c>
      <c r="H305" s="1">
        <v>0</v>
      </c>
      <c r="I305" s="1">
        <v>0</v>
      </c>
      <c r="J305" s="1">
        <v>1</v>
      </c>
      <c r="K305" s="1">
        <v>3</v>
      </c>
      <c r="L305" s="1">
        <v>0</v>
      </c>
      <c r="M305" s="1">
        <v>2</v>
      </c>
      <c r="N305" s="1">
        <v>1</v>
      </c>
      <c r="O305" s="1">
        <v>0</v>
      </c>
      <c r="P305" s="239"/>
      <c r="Q305" s="1"/>
      <c r="R305" s="241">
        <v>1</v>
      </c>
      <c r="S305" s="1"/>
      <c r="T305" s="1"/>
      <c r="U305" s="1"/>
      <c r="V305" s="239"/>
      <c r="W305" s="241"/>
    </row>
    <row r="306" spans="1:23" ht="15.6" x14ac:dyDescent="0.3">
      <c r="A306" s="238">
        <v>303</v>
      </c>
      <c r="B306" s="39">
        <f t="shared" si="11"/>
        <v>27.666666666666668</v>
      </c>
      <c r="C306" s="3" t="s">
        <v>1082</v>
      </c>
      <c r="D306" s="3" t="s">
        <v>66</v>
      </c>
      <c r="E306" s="1">
        <v>1998</v>
      </c>
      <c r="F306" s="38">
        <v>29593</v>
      </c>
      <c r="G306" s="239">
        <v>3</v>
      </c>
      <c r="H306" s="1">
        <v>0</v>
      </c>
      <c r="I306" s="1">
        <v>1</v>
      </c>
      <c r="J306" s="1">
        <v>0</v>
      </c>
      <c r="K306" s="1">
        <v>3</v>
      </c>
      <c r="L306" s="1">
        <v>2</v>
      </c>
      <c r="M306" s="1">
        <v>0</v>
      </c>
      <c r="N306" s="1">
        <v>0</v>
      </c>
      <c r="O306" s="1">
        <v>1</v>
      </c>
      <c r="P306" s="239"/>
      <c r="Q306" s="1"/>
      <c r="R306" s="241">
        <v>1</v>
      </c>
      <c r="S306" s="1"/>
      <c r="T306" s="1"/>
      <c r="U306" s="1"/>
      <c r="V306" s="239"/>
      <c r="W306" s="241"/>
    </row>
    <row r="307" spans="1:23" ht="15.6" x14ac:dyDescent="0.3">
      <c r="A307" s="238">
        <v>304</v>
      </c>
      <c r="B307" s="39">
        <f t="shared" si="11"/>
        <v>27.666666666666668</v>
      </c>
      <c r="C307" s="3" t="s">
        <v>3254</v>
      </c>
      <c r="D307" s="3" t="s">
        <v>3347</v>
      </c>
      <c r="E307" s="1">
        <v>2009</v>
      </c>
      <c r="F307" s="38">
        <v>34090</v>
      </c>
      <c r="G307" s="239">
        <v>4</v>
      </c>
      <c r="H307" s="1">
        <v>0</v>
      </c>
      <c r="I307" s="1">
        <v>1</v>
      </c>
      <c r="J307" s="1">
        <v>0</v>
      </c>
      <c r="K307" s="1">
        <v>2</v>
      </c>
      <c r="L307" s="1">
        <v>1</v>
      </c>
      <c r="M307" s="1">
        <v>0</v>
      </c>
      <c r="N307" s="1">
        <v>0</v>
      </c>
      <c r="O307" s="1">
        <v>1</v>
      </c>
      <c r="P307" s="239"/>
      <c r="Q307" s="1"/>
      <c r="R307" s="241">
        <v>1</v>
      </c>
      <c r="S307" s="1"/>
      <c r="T307" s="1"/>
      <c r="U307" s="1"/>
      <c r="V307" s="239"/>
      <c r="W307" s="241"/>
    </row>
    <row r="308" spans="1:23" ht="15.6" x14ac:dyDescent="0.3">
      <c r="A308" s="238">
        <v>305</v>
      </c>
      <c r="B308" s="39">
        <f t="shared" si="11"/>
        <v>27.333333333333332</v>
      </c>
      <c r="C308" s="2" t="s">
        <v>2088</v>
      </c>
      <c r="D308" s="2" t="s">
        <v>2690</v>
      </c>
      <c r="E308" s="1">
        <v>2023</v>
      </c>
      <c r="F308" s="38">
        <v>39359</v>
      </c>
      <c r="G308" s="239">
        <v>3</v>
      </c>
      <c r="H308" s="1">
        <v>0</v>
      </c>
      <c r="I308" s="1">
        <v>0</v>
      </c>
      <c r="J308" s="1">
        <v>0</v>
      </c>
      <c r="K308" s="1">
        <v>4</v>
      </c>
      <c r="L308" s="1">
        <v>3</v>
      </c>
      <c r="M308" s="1">
        <v>1</v>
      </c>
      <c r="N308" s="1">
        <v>0</v>
      </c>
      <c r="O308" s="1">
        <v>0</v>
      </c>
      <c r="P308" s="239"/>
      <c r="Q308" s="1"/>
      <c r="R308" s="241">
        <v>1</v>
      </c>
      <c r="S308" s="1"/>
      <c r="T308" s="1"/>
      <c r="U308" s="1"/>
      <c r="V308" s="239"/>
      <c r="W308" s="241"/>
    </row>
    <row r="309" spans="1:23" ht="15.6" x14ac:dyDescent="0.3">
      <c r="A309" s="238">
        <v>306</v>
      </c>
      <c r="B309" s="39">
        <f t="shared" si="11"/>
        <v>27.333333333333332</v>
      </c>
      <c r="C309" s="3" t="s">
        <v>2830</v>
      </c>
      <c r="D309" s="3" t="s">
        <v>2613</v>
      </c>
      <c r="E309" s="1">
        <v>1985</v>
      </c>
      <c r="F309" s="38" t="s">
        <v>776</v>
      </c>
      <c r="G309" s="239">
        <v>4</v>
      </c>
      <c r="H309" s="1">
        <v>0</v>
      </c>
      <c r="I309" s="1">
        <v>0</v>
      </c>
      <c r="J309" s="1">
        <v>0</v>
      </c>
      <c r="K309" s="1">
        <v>3</v>
      </c>
      <c r="L309" s="1">
        <v>0</v>
      </c>
      <c r="M309" s="1">
        <v>3</v>
      </c>
      <c r="N309" s="1">
        <v>0</v>
      </c>
      <c r="O309" s="1">
        <v>0</v>
      </c>
      <c r="P309" s="239"/>
      <c r="Q309" s="1"/>
      <c r="R309" s="241">
        <v>1</v>
      </c>
      <c r="S309" s="1"/>
      <c r="T309" s="1"/>
      <c r="U309" s="1"/>
      <c r="V309" s="239"/>
      <c r="W309" s="241"/>
    </row>
    <row r="310" spans="1:23" ht="15.6" x14ac:dyDescent="0.3">
      <c r="A310" s="238">
        <v>307</v>
      </c>
      <c r="B310" s="39">
        <f t="shared" si="11"/>
        <v>26.666666666666668</v>
      </c>
      <c r="C310" s="3" t="s">
        <v>3270</v>
      </c>
      <c r="D310" s="3" t="s">
        <v>80</v>
      </c>
      <c r="E310" s="1">
        <v>2011</v>
      </c>
      <c r="F310" s="38">
        <v>34607</v>
      </c>
      <c r="G310" s="239">
        <v>1</v>
      </c>
      <c r="H310" s="1">
        <v>0</v>
      </c>
      <c r="I310" s="1">
        <v>1</v>
      </c>
      <c r="J310" s="1">
        <v>0</v>
      </c>
      <c r="K310" s="1">
        <v>2</v>
      </c>
      <c r="L310" s="1">
        <v>0</v>
      </c>
      <c r="M310" s="1">
        <v>0</v>
      </c>
      <c r="N310" s="1">
        <v>1</v>
      </c>
      <c r="O310" s="1">
        <v>1</v>
      </c>
      <c r="P310" s="239"/>
      <c r="Q310" s="1"/>
      <c r="R310" s="241">
        <v>1</v>
      </c>
      <c r="S310" s="1"/>
      <c r="T310" s="1"/>
      <c r="U310" s="1"/>
      <c r="V310" s="239"/>
      <c r="W310" s="241"/>
    </row>
    <row r="311" spans="1:23" ht="15.6" x14ac:dyDescent="0.3">
      <c r="A311" s="238">
        <v>308</v>
      </c>
      <c r="B311" s="39">
        <f>PRODUCT(G311/3+H311*1.6666+I311*1.6666+J311*1.6666+P311*25+Q311*25+R311*25+S311*25+T311*20+U311*15+V311*10+W311*15)</f>
        <v>26.665800000000001</v>
      </c>
      <c r="C311" s="3" t="s">
        <v>3556</v>
      </c>
      <c r="D311" s="3" t="s">
        <v>2620</v>
      </c>
      <c r="E311" s="1">
        <v>1975</v>
      </c>
      <c r="F311" s="38">
        <v>21950</v>
      </c>
      <c r="G311" s="239">
        <v>15</v>
      </c>
      <c r="H311" s="1">
        <v>1</v>
      </c>
      <c r="I311" s="1">
        <v>3</v>
      </c>
      <c r="J311" s="1">
        <v>9</v>
      </c>
      <c r="K311" s="1"/>
      <c r="L311" s="1"/>
      <c r="M311" s="1"/>
      <c r="N311" s="1"/>
      <c r="O311" s="1"/>
      <c r="P311" s="239"/>
      <c r="Q311" s="1"/>
      <c r="R311" s="241"/>
      <c r="S311" s="1"/>
      <c r="T311" s="1"/>
      <c r="U311" s="1"/>
      <c r="V311" s="239"/>
      <c r="W311" s="241"/>
    </row>
    <row r="312" spans="1:23" ht="15.6" x14ac:dyDescent="0.3">
      <c r="A312" s="238">
        <v>309</v>
      </c>
      <c r="B312" s="39">
        <f>PRODUCT(G312/3+H312+I312+J312+(K312-I312-H312)/3+P312*25+Q312*25+R312*25+S312*25+T312*20+U312*15+V312*10+W312*15)</f>
        <v>26.333333333333336</v>
      </c>
      <c r="C312" s="3" t="s">
        <v>1221</v>
      </c>
      <c r="D312" s="3" t="s">
        <v>2620</v>
      </c>
      <c r="E312" s="1">
        <v>1984</v>
      </c>
      <c r="F312" s="38">
        <v>24865</v>
      </c>
      <c r="G312" s="239">
        <v>18</v>
      </c>
      <c r="H312" s="1">
        <v>0</v>
      </c>
      <c r="I312" s="1">
        <v>6</v>
      </c>
      <c r="J312" s="1">
        <v>4</v>
      </c>
      <c r="K312" s="1">
        <v>37</v>
      </c>
      <c r="L312" s="1">
        <v>8</v>
      </c>
      <c r="M312" s="1">
        <v>11</v>
      </c>
      <c r="N312" s="1">
        <v>12</v>
      </c>
      <c r="O312" s="1">
        <v>6</v>
      </c>
      <c r="P312" s="239"/>
      <c r="Q312" s="1"/>
      <c r="R312" s="241"/>
      <c r="S312" s="1"/>
      <c r="T312" s="1"/>
      <c r="U312" s="1"/>
      <c r="V312" s="239"/>
      <c r="W312" s="241"/>
    </row>
    <row r="313" spans="1:23" ht="15.6" x14ac:dyDescent="0.3">
      <c r="A313" s="238">
        <v>310</v>
      </c>
      <c r="B313" s="39">
        <f>PRODUCT(G313/3+H313+I313+J313+(K313-I313-H313)/3+P313*25+Q313*25+R313*25+S313*25+T313*20+U313*15+V313*10+W313*15)</f>
        <v>26.333333333333332</v>
      </c>
      <c r="C313" s="3" t="s">
        <v>3351</v>
      </c>
      <c r="D313" s="3" t="s">
        <v>2657</v>
      </c>
      <c r="E313" s="1">
        <v>2018</v>
      </c>
      <c r="F313" s="38">
        <v>37135</v>
      </c>
      <c r="G313" s="239">
        <v>1</v>
      </c>
      <c r="H313" s="1">
        <v>0</v>
      </c>
      <c r="I313" s="1">
        <v>0</v>
      </c>
      <c r="J313" s="1">
        <v>0</v>
      </c>
      <c r="K313" s="1">
        <v>3</v>
      </c>
      <c r="L313" s="1">
        <v>1</v>
      </c>
      <c r="M313" s="1">
        <v>1</v>
      </c>
      <c r="N313" s="1">
        <v>1</v>
      </c>
      <c r="O313" s="1">
        <v>0</v>
      </c>
      <c r="P313" s="239"/>
      <c r="Q313" s="1"/>
      <c r="R313" s="241">
        <v>1</v>
      </c>
      <c r="S313" s="1"/>
      <c r="T313" s="1"/>
      <c r="U313" s="1"/>
      <c r="V313" s="239"/>
      <c r="W313" s="241"/>
    </row>
    <row r="314" spans="1:23" ht="15.6" x14ac:dyDescent="0.3">
      <c r="A314" s="238">
        <v>311</v>
      </c>
      <c r="B314" s="39">
        <f>PRODUCT(G314/3+H314+I314+J314+(K314-I314-H314)/3+P314*25+Q314*25+R314*25+S314*25+T314*20+U314*15+V314*10+W314*15)</f>
        <v>26.333333333333332</v>
      </c>
      <c r="C314" s="3" t="s">
        <v>773</v>
      </c>
      <c r="D314" s="3" t="s">
        <v>2655</v>
      </c>
      <c r="E314" s="1">
        <v>1981</v>
      </c>
      <c r="F314" s="38">
        <v>25170</v>
      </c>
      <c r="G314" s="239">
        <v>1</v>
      </c>
      <c r="H314" s="1">
        <v>0</v>
      </c>
      <c r="I314" s="1">
        <v>0</v>
      </c>
      <c r="J314" s="1">
        <v>0</v>
      </c>
      <c r="K314" s="1">
        <v>3</v>
      </c>
      <c r="L314" s="1">
        <v>1</v>
      </c>
      <c r="M314" s="1">
        <v>0</v>
      </c>
      <c r="N314" s="1">
        <v>2</v>
      </c>
      <c r="O314" s="1">
        <v>0</v>
      </c>
      <c r="P314" s="239"/>
      <c r="Q314" s="1"/>
      <c r="R314" s="241">
        <v>1</v>
      </c>
      <c r="S314" s="1"/>
      <c r="T314" s="1"/>
      <c r="U314" s="1"/>
      <c r="V314" s="239"/>
      <c r="W314" s="241"/>
    </row>
    <row r="315" spans="1:23" ht="15.6" x14ac:dyDescent="0.3">
      <c r="A315" s="238">
        <v>312</v>
      </c>
      <c r="B315" s="39">
        <f>PRODUCT(G315/3+H315+I315+J315+(K315-I315-H315)/3+P315*25+Q315*25+R315*25+S315*25+T315*20+U315*15+V315*10+W315*15)</f>
        <v>26</v>
      </c>
      <c r="C315" s="3" t="s">
        <v>3014</v>
      </c>
      <c r="D315" s="3" t="s">
        <v>44</v>
      </c>
      <c r="E315" s="1">
        <v>1994</v>
      </c>
      <c r="F315" s="38">
        <v>28337</v>
      </c>
      <c r="G315" s="239">
        <v>2</v>
      </c>
      <c r="H315" s="1">
        <v>0</v>
      </c>
      <c r="I315" s="1">
        <v>0</v>
      </c>
      <c r="J315" s="1">
        <v>0</v>
      </c>
      <c r="K315" s="1">
        <v>1</v>
      </c>
      <c r="L315" s="1">
        <v>0</v>
      </c>
      <c r="M315" s="1">
        <v>0</v>
      </c>
      <c r="N315" s="1">
        <v>1</v>
      </c>
      <c r="O315" s="1">
        <v>0</v>
      </c>
      <c r="P315" s="239"/>
      <c r="Q315" s="1"/>
      <c r="R315" s="241">
        <v>1</v>
      </c>
      <c r="S315" s="1"/>
      <c r="T315" s="1"/>
      <c r="U315" s="1"/>
      <c r="V315" s="239"/>
      <c r="W315" s="241"/>
    </row>
    <row r="316" spans="1:23" ht="15.6" x14ac:dyDescent="0.3">
      <c r="A316" s="238">
        <v>313</v>
      </c>
      <c r="B316" s="39">
        <f>PRODUCT(G316/3+H316*1.6666+I316*1.6666+J316*1.6666+P316*25+Q316*25+R316*25+S316*25+T316*20+U316*15+V316*10+W316*15)</f>
        <v>25.9998</v>
      </c>
      <c r="C316" s="3" t="s">
        <v>3557</v>
      </c>
      <c r="D316" s="3" t="s">
        <v>3456</v>
      </c>
      <c r="E316" s="1">
        <v>1960</v>
      </c>
      <c r="F316" s="38">
        <v>15760</v>
      </c>
      <c r="G316" s="239">
        <v>3</v>
      </c>
      <c r="H316" s="1">
        <v>0</v>
      </c>
      <c r="I316" s="1">
        <v>2</v>
      </c>
      <c r="J316" s="1">
        <v>1</v>
      </c>
      <c r="K316" s="1"/>
      <c r="L316" s="1"/>
      <c r="M316" s="1"/>
      <c r="N316" s="1"/>
      <c r="O316" s="1"/>
      <c r="P316" s="239"/>
      <c r="Q316" s="1"/>
      <c r="R316" s="241"/>
      <c r="S316" s="1"/>
      <c r="T316" s="1">
        <v>1</v>
      </c>
      <c r="U316" s="1"/>
      <c r="V316" s="239"/>
      <c r="W316" s="241"/>
    </row>
    <row r="317" spans="1:23" ht="15.6" x14ac:dyDescent="0.3">
      <c r="A317" s="238">
        <v>314</v>
      </c>
      <c r="B317" s="39">
        <f t="shared" ref="B317:B326" si="12">PRODUCT(G317/3+H317+I317+J317+(K317-I317-H317)/3+P317*25+Q317*25+R317*25+S317*25+T317*20+U317*15+V317*10+W317*15)</f>
        <v>25.666666666666668</v>
      </c>
      <c r="C317" s="3" t="s">
        <v>3558</v>
      </c>
      <c r="D317" s="3" t="s">
        <v>2630</v>
      </c>
      <c r="E317" s="1">
        <v>1994</v>
      </c>
      <c r="F317" s="38">
        <v>28153</v>
      </c>
      <c r="G317" s="239">
        <v>1</v>
      </c>
      <c r="H317" s="1">
        <v>0</v>
      </c>
      <c r="I317" s="1">
        <v>0</v>
      </c>
      <c r="J317" s="1">
        <v>0</v>
      </c>
      <c r="K317" s="1">
        <v>1</v>
      </c>
      <c r="L317" s="1">
        <v>0</v>
      </c>
      <c r="M317" s="1">
        <v>0</v>
      </c>
      <c r="N317" s="1">
        <v>1</v>
      </c>
      <c r="O317" s="1">
        <v>0</v>
      </c>
      <c r="P317" s="239"/>
      <c r="Q317" s="1"/>
      <c r="R317" s="241"/>
      <c r="S317" s="1">
        <v>1</v>
      </c>
      <c r="T317" s="1"/>
      <c r="U317" s="1"/>
      <c r="V317" s="239"/>
      <c r="W317" s="241"/>
    </row>
    <row r="318" spans="1:23" ht="15.6" x14ac:dyDescent="0.3">
      <c r="A318" s="238">
        <v>315</v>
      </c>
      <c r="B318" s="39">
        <f t="shared" si="12"/>
        <v>25.666666666666668</v>
      </c>
      <c r="C318" s="3" t="s">
        <v>890</v>
      </c>
      <c r="D318" s="3" t="s">
        <v>2598</v>
      </c>
      <c r="E318" s="1">
        <v>1994</v>
      </c>
      <c r="F318" s="38">
        <v>28198</v>
      </c>
      <c r="G318" s="239">
        <v>2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239"/>
      <c r="Q318" s="1"/>
      <c r="R318" s="241">
        <v>1</v>
      </c>
      <c r="S318" s="1"/>
      <c r="T318" s="1"/>
      <c r="U318" s="1"/>
      <c r="V318" s="239"/>
      <c r="W318" s="241"/>
    </row>
    <row r="319" spans="1:23" ht="15.6" x14ac:dyDescent="0.3">
      <c r="A319" s="238">
        <v>316</v>
      </c>
      <c r="B319" s="39">
        <f t="shared" si="12"/>
        <v>25.666666666666668</v>
      </c>
      <c r="C319" s="3" t="s">
        <v>1923</v>
      </c>
      <c r="D319" s="3" t="s">
        <v>3347</v>
      </c>
      <c r="E319" s="1">
        <v>2020</v>
      </c>
      <c r="F319" s="38">
        <v>37954</v>
      </c>
      <c r="G319" s="239">
        <v>2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239"/>
      <c r="Q319" s="1"/>
      <c r="R319" s="241"/>
      <c r="S319" s="1">
        <v>1</v>
      </c>
      <c r="T319" s="1"/>
      <c r="U319" s="1"/>
      <c r="V319" s="239"/>
      <c r="W319" s="241"/>
    </row>
    <row r="320" spans="1:23" ht="15.6" x14ac:dyDescent="0.3">
      <c r="A320" s="238">
        <v>317</v>
      </c>
      <c r="B320" s="39">
        <f t="shared" si="12"/>
        <v>25.666666666666664</v>
      </c>
      <c r="C320" s="3" t="s">
        <v>795</v>
      </c>
      <c r="D320" s="3" t="s">
        <v>44</v>
      </c>
      <c r="E320" s="1">
        <v>1985</v>
      </c>
      <c r="F320" s="38" t="s">
        <v>776</v>
      </c>
      <c r="G320" s="239">
        <v>4</v>
      </c>
      <c r="H320" s="1">
        <v>0</v>
      </c>
      <c r="I320" s="1">
        <v>1</v>
      </c>
      <c r="J320" s="1">
        <v>1</v>
      </c>
      <c r="K320" s="1">
        <v>8</v>
      </c>
      <c r="L320" s="1">
        <v>2</v>
      </c>
      <c r="M320" s="1">
        <v>1</v>
      </c>
      <c r="N320" s="1">
        <v>4</v>
      </c>
      <c r="O320" s="1">
        <v>1</v>
      </c>
      <c r="P320" s="239"/>
      <c r="Q320" s="1"/>
      <c r="R320" s="241"/>
      <c r="S320" s="1"/>
      <c r="T320" s="1">
        <v>1</v>
      </c>
      <c r="U320" s="1"/>
      <c r="V320" s="239"/>
      <c r="W320" s="241"/>
    </row>
    <row r="321" spans="1:23" ht="15.6" x14ac:dyDescent="0.3">
      <c r="A321" s="238">
        <v>318</v>
      </c>
      <c r="B321" s="39">
        <f t="shared" si="12"/>
        <v>25.333333333333332</v>
      </c>
      <c r="C321" s="3" t="s">
        <v>764</v>
      </c>
      <c r="D321" s="3" t="s">
        <v>3453</v>
      </c>
      <c r="E321" s="1">
        <v>1986</v>
      </c>
      <c r="F321" s="38" t="s">
        <v>765</v>
      </c>
      <c r="G321" s="239">
        <v>1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239"/>
      <c r="Q321" s="1"/>
      <c r="R321" s="241">
        <v>1</v>
      </c>
      <c r="S321" s="1"/>
      <c r="T321" s="1"/>
      <c r="U321" s="1"/>
      <c r="V321" s="239"/>
      <c r="W321" s="241"/>
    </row>
    <row r="322" spans="1:23" ht="15.6" x14ac:dyDescent="0.3">
      <c r="A322" s="238">
        <v>319</v>
      </c>
      <c r="B322" s="39">
        <f t="shared" si="12"/>
        <v>25.333333333333332</v>
      </c>
      <c r="C322" s="3" t="s">
        <v>3022</v>
      </c>
      <c r="D322" s="3" t="s">
        <v>2620</v>
      </c>
      <c r="E322" s="1">
        <v>1994</v>
      </c>
      <c r="F322" s="38">
        <v>28563</v>
      </c>
      <c r="G322" s="239">
        <v>1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239"/>
      <c r="Q322" s="1"/>
      <c r="R322" s="241">
        <v>1</v>
      </c>
      <c r="S322" s="1"/>
      <c r="T322" s="1"/>
      <c r="U322" s="1"/>
      <c r="V322" s="239"/>
      <c r="W322" s="241"/>
    </row>
    <row r="323" spans="1:23" ht="15.6" x14ac:dyDescent="0.3">
      <c r="A323" s="238">
        <v>320</v>
      </c>
      <c r="B323" s="39">
        <f t="shared" si="12"/>
        <v>25.333333333333332</v>
      </c>
      <c r="C323" s="3" t="s">
        <v>3053</v>
      </c>
      <c r="D323" s="3" t="s">
        <v>2623</v>
      </c>
      <c r="E323" s="1">
        <v>1995</v>
      </c>
      <c r="F323" s="38">
        <v>29075</v>
      </c>
      <c r="G323" s="239">
        <v>1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239"/>
      <c r="Q323" s="1"/>
      <c r="R323" s="241">
        <v>1</v>
      </c>
      <c r="S323" s="1"/>
      <c r="T323" s="1"/>
      <c r="U323" s="1"/>
      <c r="V323" s="239"/>
      <c r="W323" s="241"/>
    </row>
    <row r="324" spans="1:23" ht="15.6" x14ac:dyDescent="0.3">
      <c r="A324" s="238">
        <v>321</v>
      </c>
      <c r="B324" s="39">
        <f t="shared" si="12"/>
        <v>25.333333333333332</v>
      </c>
      <c r="C324" s="3" t="s">
        <v>1074</v>
      </c>
      <c r="D324" s="3" t="s">
        <v>2865</v>
      </c>
      <c r="E324" s="1">
        <v>1997</v>
      </c>
      <c r="F324" s="38">
        <v>30204</v>
      </c>
      <c r="G324" s="239">
        <v>1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239"/>
      <c r="Q324" s="1"/>
      <c r="R324" s="241">
        <v>1</v>
      </c>
      <c r="S324" s="1"/>
      <c r="T324" s="1"/>
      <c r="U324" s="1"/>
      <c r="V324" s="239"/>
      <c r="W324" s="241"/>
    </row>
    <row r="325" spans="1:23" ht="15.6" x14ac:dyDescent="0.3">
      <c r="A325" s="238">
        <v>322</v>
      </c>
      <c r="B325" s="39">
        <f t="shared" si="12"/>
        <v>25</v>
      </c>
      <c r="C325" s="3" t="s">
        <v>3559</v>
      </c>
      <c r="D325" s="3" t="s">
        <v>2988</v>
      </c>
      <c r="E325" s="1">
        <v>1986</v>
      </c>
      <c r="F325" s="38">
        <v>26010</v>
      </c>
      <c r="G325" s="239">
        <v>19</v>
      </c>
      <c r="H325" s="1">
        <v>0</v>
      </c>
      <c r="I325" s="1">
        <v>4</v>
      </c>
      <c r="J325" s="1">
        <v>6</v>
      </c>
      <c r="K325" s="1">
        <v>30</v>
      </c>
      <c r="L325" s="1">
        <v>15</v>
      </c>
      <c r="M325" s="1">
        <v>6</v>
      </c>
      <c r="N325" s="1">
        <v>5</v>
      </c>
      <c r="O325" s="1">
        <v>4</v>
      </c>
      <c r="P325" s="239"/>
      <c r="Q325" s="1"/>
      <c r="R325" s="241"/>
      <c r="S325" s="1"/>
      <c r="T325" s="1"/>
      <c r="U325" s="1"/>
      <c r="V325" s="239"/>
      <c r="W325" s="241"/>
    </row>
    <row r="326" spans="1:23" ht="15.6" x14ac:dyDescent="0.3">
      <c r="A326" s="238">
        <v>323</v>
      </c>
      <c r="B326" s="39">
        <f t="shared" si="12"/>
        <v>24.666666666666668</v>
      </c>
      <c r="C326" s="3" t="s">
        <v>708</v>
      </c>
      <c r="D326" s="3" t="s">
        <v>2620</v>
      </c>
      <c r="E326" s="1">
        <v>1980</v>
      </c>
      <c r="F326" s="38">
        <v>23317</v>
      </c>
      <c r="G326" s="239">
        <v>14</v>
      </c>
      <c r="H326" s="1">
        <v>0</v>
      </c>
      <c r="I326" s="1">
        <v>3</v>
      </c>
      <c r="J326" s="1">
        <v>6</v>
      </c>
      <c r="K326" s="1">
        <v>36</v>
      </c>
      <c r="L326" s="1">
        <v>8</v>
      </c>
      <c r="M326" s="1">
        <v>15</v>
      </c>
      <c r="N326" s="1">
        <v>10</v>
      </c>
      <c r="O326" s="1">
        <v>3</v>
      </c>
      <c r="P326" s="239"/>
      <c r="Q326" s="1"/>
      <c r="R326" s="241"/>
      <c r="S326" s="1"/>
      <c r="T326" s="1"/>
      <c r="U326" s="1"/>
      <c r="V326" s="239"/>
      <c r="W326" s="241"/>
    </row>
    <row r="327" spans="1:23" ht="15.6" x14ac:dyDescent="0.3">
      <c r="A327" s="238">
        <v>324</v>
      </c>
      <c r="B327" s="39">
        <f>PRODUCT(G327/3+H327+I327+J327+(K327-I327-H327)/3+P327*25+Q327*25+R327*25+S327*25+T327*20+U327*15+V327*10+W327*15)+2</f>
        <v>24.666666666666668</v>
      </c>
      <c r="C327" s="3" t="s">
        <v>3560</v>
      </c>
      <c r="D327" s="3" t="s">
        <v>2655</v>
      </c>
      <c r="E327" s="1">
        <v>1978</v>
      </c>
      <c r="F327" s="38" t="s">
        <v>3561</v>
      </c>
      <c r="G327" s="239">
        <v>20</v>
      </c>
      <c r="H327" s="1">
        <v>0</v>
      </c>
      <c r="I327" s="1">
        <v>4</v>
      </c>
      <c r="J327" s="1">
        <v>6</v>
      </c>
      <c r="K327" s="1">
        <v>22</v>
      </c>
      <c r="L327" s="1">
        <v>3</v>
      </c>
      <c r="M327" s="1">
        <v>10</v>
      </c>
      <c r="N327" s="1">
        <v>7</v>
      </c>
      <c r="O327" s="1">
        <v>2</v>
      </c>
      <c r="P327" s="239"/>
      <c r="Q327" s="1"/>
      <c r="R327" s="241"/>
      <c r="S327" s="1"/>
      <c r="T327" s="1"/>
      <c r="U327" s="1"/>
      <c r="V327" s="239"/>
      <c r="W327" s="241"/>
    </row>
    <row r="328" spans="1:23" ht="15.6" x14ac:dyDescent="0.3">
      <c r="A328" s="238">
        <v>325</v>
      </c>
      <c r="B328" s="39">
        <f>PRODUCT(G328/3+H328+I328+J328+(K328-I328-H328)/3+P328*25+Q328*25+R328*25+S328*25+T328*20+U328*15+V328*10+W328*15)</f>
        <v>24.333333333333336</v>
      </c>
      <c r="C328" s="3" t="s">
        <v>3562</v>
      </c>
      <c r="D328" s="3" t="s">
        <v>2630</v>
      </c>
      <c r="E328" s="1">
        <v>1983</v>
      </c>
      <c r="F328" s="38">
        <v>24611</v>
      </c>
      <c r="G328" s="239">
        <v>14</v>
      </c>
      <c r="H328" s="1">
        <v>0</v>
      </c>
      <c r="I328" s="1">
        <v>2</v>
      </c>
      <c r="J328" s="1">
        <v>10</v>
      </c>
      <c r="K328" s="1">
        <v>25</v>
      </c>
      <c r="L328" s="1">
        <v>9</v>
      </c>
      <c r="M328" s="1">
        <v>8</v>
      </c>
      <c r="N328" s="1">
        <v>6</v>
      </c>
      <c r="O328" s="1">
        <v>2</v>
      </c>
      <c r="P328" s="239"/>
      <c r="Q328" s="1"/>
      <c r="R328" s="241"/>
      <c r="S328" s="1"/>
      <c r="T328" s="1"/>
      <c r="U328" s="1"/>
      <c r="V328" s="239"/>
      <c r="W328" s="241"/>
    </row>
    <row r="329" spans="1:23" ht="15.6" x14ac:dyDescent="0.3">
      <c r="A329" s="238">
        <v>326</v>
      </c>
      <c r="B329" s="39">
        <f>PRODUCT(G329/3+H329+I329+J329+(K329-I329-H329)/3+P329*25+Q329*25+R329*25+S329*25+T329*20+U329*15+V329*10+W329*15)</f>
        <v>24.333333333333336</v>
      </c>
      <c r="C329" s="2" t="s">
        <v>2055</v>
      </c>
      <c r="D329" s="243" t="s">
        <v>2657</v>
      </c>
      <c r="E329" s="1">
        <v>2024</v>
      </c>
      <c r="F329" s="38">
        <v>39310</v>
      </c>
      <c r="G329" s="239">
        <v>5</v>
      </c>
      <c r="H329" s="1">
        <v>0</v>
      </c>
      <c r="I329" s="1">
        <v>0</v>
      </c>
      <c r="J329" s="1">
        <v>3</v>
      </c>
      <c r="K329" s="1">
        <v>14</v>
      </c>
      <c r="L329" s="1">
        <v>12</v>
      </c>
      <c r="M329" s="1">
        <v>1</v>
      </c>
      <c r="N329" s="1">
        <v>1</v>
      </c>
      <c r="O329" s="1">
        <v>0</v>
      </c>
      <c r="P329" s="239"/>
      <c r="Q329" s="1"/>
      <c r="R329" s="241"/>
      <c r="S329" s="1"/>
      <c r="T329" s="1"/>
      <c r="U329" s="1">
        <v>1</v>
      </c>
      <c r="V329" s="239"/>
      <c r="W329" s="241"/>
    </row>
    <row r="330" spans="1:23" ht="15.6" x14ac:dyDescent="0.3">
      <c r="A330" s="238">
        <v>327</v>
      </c>
      <c r="B330" s="39">
        <f>PRODUCT(G330/3+H330+I330+J330+(K330-I330-H330)/3+P330*25+Q330*25+R330*25+S330*25+T330*20+U330*15+V330*10+W330*15)</f>
        <v>24.333333333333332</v>
      </c>
      <c r="C330" s="3" t="s">
        <v>3563</v>
      </c>
      <c r="D330" s="3" t="s">
        <v>2620</v>
      </c>
      <c r="E330" s="1">
        <v>1984</v>
      </c>
      <c r="F330" s="38" t="s">
        <v>776</v>
      </c>
      <c r="G330" s="239">
        <v>16</v>
      </c>
      <c r="H330" s="1">
        <v>1</v>
      </c>
      <c r="I330" s="1">
        <v>9</v>
      </c>
      <c r="J330" s="1">
        <v>1</v>
      </c>
      <c r="K330" s="1">
        <v>34</v>
      </c>
      <c r="L330" s="1">
        <v>6</v>
      </c>
      <c r="M330" s="1">
        <v>10</v>
      </c>
      <c r="N330" s="1">
        <v>8</v>
      </c>
      <c r="O330" s="1">
        <v>10</v>
      </c>
      <c r="P330" s="239"/>
      <c r="Q330" s="1"/>
      <c r="R330" s="241"/>
      <c r="S330" s="1"/>
      <c r="T330" s="1"/>
      <c r="U330" s="1"/>
      <c r="V330" s="239"/>
      <c r="W330" s="241"/>
    </row>
    <row r="331" spans="1:23" ht="15.6" x14ac:dyDescent="0.3">
      <c r="A331" s="238">
        <v>328</v>
      </c>
      <c r="B331" s="39">
        <f>PRODUCT(G331/3+H331*1.6666+I331*1.6666+J331*1.6666+P331*25+Q331*25+R331*25+S331*25+T331*20+U331*15+V331*10+W331*15)</f>
        <v>24.332666666666668</v>
      </c>
      <c r="C331" s="3" t="s">
        <v>3564</v>
      </c>
      <c r="D331" s="3" t="s">
        <v>2620</v>
      </c>
      <c r="E331" s="1">
        <v>1970</v>
      </c>
      <c r="F331" s="38">
        <v>20199</v>
      </c>
      <c r="G331" s="239">
        <v>23</v>
      </c>
      <c r="H331" s="1">
        <v>0</v>
      </c>
      <c r="I331" s="1">
        <v>2</v>
      </c>
      <c r="J331" s="1">
        <v>8</v>
      </c>
      <c r="K331" s="1"/>
      <c r="L331" s="1"/>
      <c r="M331" s="1"/>
      <c r="N331" s="1"/>
      <c r="O331" s="1"/>
      <c r="P331" s="239"/>
      <c r="Q331" s="1"/>
      <c r="R331" s="241"/>
      <c r="S331" s="1"/>
      <c r="T331" s="1"/>
      <c r="U331" s="1"/>
      <c r="V331" s="239"/>
      <c r="W331" s="241"/>
    </row>
    <row r="332" spans="1:23" ht="15.6" x14ac:dyDescent="0.3">
      <c r="A332" s="238">
        <v>329</v>
      </c>
      <c r="B332" s="39">
        <f>PRODUCT(G332/3+H332*1.6666+I332*1.6666+J332*1.6666+P332*25+Q332*25+R332*25+S332*25+T332*20+U332*15+V332*10+W332*15)</f>
        <v>24.3324</v>
      </c>
      <c r="C332" s="3" t="s">
        <v>3565</v>
      </c>
      <c r="D332" s="3" t="s">
        <v>3566</v>
      </c>
      <c r="E332" s="1">
        <v>1962</v>
      </c>
      <c r="F332" s="38">
        <v>17422</v>
      </c>
      <c r="G332" s="239">
        <v>3</v>
      </c>
      <c r="H332" s="1">
        <v>1</v>
      </c>
      <c r="I332" s="1">
        <v>6</v>
      </c>
      <c r="J332" s="1">
        <v>7</v>
      </c>
      <c r="K332" s="1"/>
      <c r="L332" s="1"/>
      <c r="M332" s="1"/>
      <c r="N332" s="1"/>
      <c r="O332" s="1"/>
      <c r="P332" s="239"/>
      <c r="Q332" s="1"/>
      <c r="R332" s="241"/>
      <c r="S332" s="1"/>
      <c r="T332" s="1"/>
      <c r="U332" s="1"/>
      <c r="V332" s="239"/>
      <c r="W332" s="241"/>
    </row>
    <row r="333" spans="1:23" ht="15.6" x14ac:dyDescent="0.3">
      <c r="A333" s="238">
        <v>330</v>
      </c>
      <c r="B333" s="39">
        <f>PRODUCT(G333/3+H333*1.6666+I333*1.6666+J333*1.6666+P333*25+Q333*25+R333*25+S333*25+T333*20+U333*15+V333*10+W333*15)</f>
        <v>24.3324</v>
      </c>
      <c r="C333" s="3" t="s">
        <v>3567</v>
      </c>
      <c r="D333" s="3" t="s">
        <v>2988</v>
      </c>
      <c r="E333" s="1">
        <v>1979</v>
      </c>
      <c r="F333" s="38" t="s">
        <v>3561</v>
      </c>
      <c r="G333" s="239">
        <v>3</v>
      </c>
      <c r="H333" s="1">
        <v>2</v>
      </c>
      <c r="I333" s="1">
        <v>7</v>
      </c>
      <c r="J333" s="1">
        <v>5</v>
      </c>
      <c r="K333" s="1"/>
      <c r="L333" s="1"/>
      <c r="M333" s="1"/>
      <c r="N333" s="1"/>
      <c r="O333" s="1"/>
      <c r="P333" s="239"/>
      <c r="Q333" s="1"/>
      <c r="R333" s="241"/>
      <c r="S333" s="1"/>
      <c r="T333" s="1"/>
      <c r="U333" s="1"/>
      <c r="V333" s="239"/>
      <c r="W333" s="241"/>
    </row>
    <row r="334" spans="1:23" ht="15.6" x14ac:dyDescent="0.3">
      <c r="A334" s="238">
        <v>331</v>
      </c>
      <c r="B334" s="39">
        <f>PRODUCT(G334/3+H334+I334+J334+(K334-I334-H334)/3+P334*25+Q334*25+R334*25+S334*25+T334*20+U334*15+V334*10+W334*15)</f>
        <v>23.333333333333336</v>
      </c>
      <c r="C334" s="2" t="s">
        <v>2053</v>
      </c>
      <c r="D334" s="2" t="s">
        <v>2657</v>
      </c>
      <c r="E334" s="1">
        <v>2022</v>
      </c>
      <c r="F334" s="38">
        <v>38574</v>
      </c>
      <c r="G334" s="239">
        <v>15</v>
      </c>
      <c r="H334" s="1">
        <v>0</v>
      </c>
      <c r="I334" s="1">
        <v>1</v>
      </c>
      <c r="J334" s="1">
        <v>7</v>
      </c>
      <c r="K334" s="1">
        <v>32</v>
      </c>
      <c r="L334" s="1">
        <v>15</v>
      </c>
      <c r="M334" s="1">
        <v>12</v>
      </c>
      <c r="N334" s="1">
        <v>4</v>
      </c>
      <c r="O334" s="1">
        <v>1</v>
      </c>
      <c r="P334" s="239"/>
      <c r="Q334" s="1"/>
      <c r="R334" s="241"/>
      <c r="S334" s="1"/>
      <c r="T334" s="1"/>
      <c r="U334" s="1"/>
      <c r="V334" s="239"/>
      <c r="W334" s="241"/>
    </row>
    <row r="335" spans="1:23" ht="15.6" x14ac:dyDescent="0.3">
      <c r="A335" s="238">
        <v>332</v>
      </c>
      <c r="B335" s="39">
        <f>PRODUCT(G335/3+H335+I335+J335+(K335-I335-H335)/3+P335*25+Q335*25+R335*25+S335*25+T335*20+U335*15+V335*10+W335*15)</f>
        <v>23.333333333333336</v>
      </c>
      <c r="C335" s="3" t="s">
        <v>1784</v>
      </c>
      <c r="D335" s="3" t="s">
        <v>66</v>
      </c>
      <c r="E335" s="1">
        <v>2018</v>
      </c>
      <c r="F335" s="38">
        <v>36985</v>
      </c>
      <c r="G335" s="239">
        <v>7</v>
      </c>
      <c r="H335" s="1">
        <v>0</v>
      </c>
      <c r="I335" s="1">
        <v>1</v>
      </c>
      <c r="J335" s="1">
        <v>3</v>
      </c>
      <c r="K335" s="1">
        <v>7</v>
      </c>
      <c r="L335" s="1">
        <v>3</v>
      </c>
      <c r="M335" s="1">
        <v>3</v>
      </c>
      <c r="N335" s="1">
        <v>0</v>
      </c>
      <c r="O335" s="1">
        <v>1</v>
      </c>
      <c r="P335" s="239"/>
      <c r="Q335" s="1"/>
      <c r="R335" s="241"/>
      <c r="S335" s="1"/>
      <c r="T335" s="1"/>
      <c r="U335" s="1">
        <v>1</v>
      </c>
      <c r="V335" s="239"/>
      <c r="W335" s="241"/>
    </row>
    <row r="336" spans="1:23" ht="15.6" x14ac:dyDescent="0.3">
      <c r="A336" s="238">
        <v>333</v>
      </c>
      <c r="B336" s="39">
        <f>PRODUCT(G336/3+H336*1.6666+I336*1.6666+J336*1.6666+P336*25+Q336*25+R336*25+S336*25+T336*20+U336*15+V336*10+W336*15)</f>
        <v>23.332533333333338</v>
      </c>
      <c r="C336" s="3" t="s">
        <v>3568</v>
      </c>
      <c r="D336" s="3" t="s">
        <v>2606</v>
      </c>
      <c r="E336" s="1">
        <v>1975</v>
      </c>
      <c r="F336" s="38">
        <v>21241</v>
      </c>
      <c r="G336" s="239">
        <v>10</v>
      </c>
      <c r="H336" s="1">
        <v>1</v>
      </c>
      <c r="I336" s="1">
        <v>3</v>
      </c>
      <c r="J336" s="1">
        <v>8</v>
      </c>
      <c r="K336" s="1"/>
      <c r="L336" s="1"/>
      <c r="M336" s="1"/>
      <c r="N336" s="1"/>
      <c r="O336" s="1"/>
      <c r="P336" s="239"/>
      <c r="Q336" s="1"/>
      <c r="R336" s="241"/>
      <c r="S336" s="1"/>
      <c r="T336" s="1"/>
      <c r="U336" s="1"/>
      <c r="V336" s="239"/>
      <c r="W336" s="241"/>
    </row>
    <row r="337" spans="1:23" ht="15.6" x14ac:dyDescent="0.3">
      <c r="A337" s="238">
        <v>334</v>
      </c>
      <c r="B337" s="39">
        <f>PRODUCT(G337/3+H337+I337+J337+(K337-I337-H337)/3+P337*25+Q337*25+R337*25+S337*25+T337*20+U337*15+V337*10+W337*15)</f>
        <v>23</v>
      </c>
      <c r="C337" s="3" t="s">
        <v>3569</v>
      </c>
      <c r="D337" s="3" t="s">
        <v>2630</v>
      </c>
      <c r="E337" s="1">
        <v>1987</v>
      </c>
      <c r="F337" s="38">
        <v>25639</v>
      </c>
      <c r="G337" s="239">
        <v>14</v>
      </c>
      <c r="H337" s="1">
        <v>0</v>
      </c>
      <c r="I337" s="1">
        <v>6</v>
      </c>
      <c r="J337" s="1">
        <v>4</v>
      </c>
      <c r="K337" s="1">
        <v>31</v>
      </c>
      <c r="L337" s="1">
        <v>4</v>
      </c>
      <c r="M337" s="1">
        <v>11</v>
      </c>
      <c r="N337" s="1">
        <v>10</v>
      </c>
      <c r="O337" s="1">
        <v>6</v>
      </c>
      <c r="P337" s="239"/>
      <c r="Q337" s="1"/>
      <c r="R337" s="241"/>
      <c r="S337" s="1"/>
      <c r="T337" s="1"/>
      <c r="U337" s="1"/>
      <c r="V337" s="239"/>
      <c r="W337" s="241"/>
    </row>
    <row r="338" spans="1:23" ht="15.6" x14ac:dyDescent="0.3">
      <c r="A338" s="238">
        <v>335</v>
      </c>
      <c r="B338" s="39">
        <f>PRODUCT(G338/3+H338+I338+J338+(K338-I338-H338)/3+P338*25+Q338*25+R338*25+S338*25+T338*20+U338*15+V338*10+W338*15)</f>
        <v>22.333333333333336</v>
      </c>
      <c r="C338" s="3" t="s">
        <v>3260</v>
      </c>
      <c r="D338" s="3" t="s">
        <v>89</v>
      </c>
      <c r="E338" s="1">
        <v>2008</v>
      </c>
      <c r="F338" s="38">
        <v>33358</v>
      </c>
      <c r="G338" s="239">
        <v>18</v>
      </c>
      <c r="H338" s="1">
        <v>0</v>
      </c>
      <c r="I338" s="1">
        <v>2</v>
      </c>
      <c r="J338" s="1">
        <v>6</v>
      </c>
      <c r="K338" s="1">
        <v>27</v>
      </c>
      <c r="L338" s="1">
        <v>17</v>
      </c>
      <c r="M338" s="1">
        <v>4</v>
      </c>
      <c r="N338" s="1">
        <v>4</v>
      </c>
      <c r="O338" s="1">
        <v>2</v>
      </c>
      <c r="P338" s="239"/>
      <c r="Q338" s="1"/>
      <c r="R338" s="241"/>
      <c r="S338" s="1"/>
      <c r="T338" s="1"/>
      <c r="U338" s="1"/>
      <c r="V338" s="239"/>
      <c r="W338" s="241"/>
    </row>
    <row r="339" spans="1:23" ht="15.6" x14ac:dyDescent="0.3">
      <c r="A339" s="238">
        <v>336</v>
      </c>
      <c r="B339" s="39">
        <f>PRODUCT(G339/3+H339+I339+J339+(K339-I339-H339)/3+P339*25+Q339*25+R339*25+S339*25+T339*20+U339*15+V339*10+W339*15)</f>
        <v>22</v>
      </c>
      <c r="C339" s="3" t="s">
        <v>1012</v>
      </c>
      <c r="D339" s="3" t="s">
        <v>2630</v>
      </c>
      <c r="E339" s="1">
        <v>1996</v>
      </c>
      <c r="F339" s="38">
        <v>28874</v>
      </c>
      <c r="G339" s="239">
        <v>2</v>
      </c>
      <c r="H339" s="1">
        <v>0</v>
      </c>
      <c r="I339" s="1">
        <v>0</v>
      </c>
      <c r="J339" s="1">
        <v>1</v>
      </c>
      <c r="K339" s="1">
        <v>1</v>
      </c>
      <c r="L339" s="1">
        <v>1</v>
      </c>
      <c r="M339" s="1">
        <v>0</v>
      </c>
      <c r="N339" s="1">
        <v>0</v>
      </c>
      <c r="O339" s="1">
        <v>0</v>
      </c>
      <c r="P339" s="239"/>
      <c r="Q339" s="1"/>
      <c r="R339" s="241"/>
      <c r="S339" s="1"/>
      <c r="T339" s="1">
        <v>1</v>
      </c>
      <c r="U339" s="1"/>
      <c r="V339" s="239"/>
      <c r="W339" s="241"/>
    </row>
    <row r="340" spans="1:23" ht="15.6" x14ac:dyDescent="0.3">
      <c r="A340" s="238">
        <v>337</v>
      </c>
      <c r="B340" s="39">
        <f>PRODUCT(G340/3+H340*1.6666+I340*1.6666+J340*1.6666+P340*25+Q340*25+R340*25+S340*25+T340*20+U340*15+V340*10+W340*15)</f>
        <v>21.999933333333335</v>
      </c>
      <c r="C340" s="3" t="s">
        <v>3570</v>
      </c>
      <c r="D340" s="3" t="s">
        <v>3463</v>
      </c>
      <c r="E340" s="1">
        <v>1963</v>
      </c>
      <c r="F340" s="38">
        <v>16813</v>
      </c>
      <c r="G340" s="239">
        <v>1</v>
      </c>
      <c r="H340" s="1">
        <v>0</v>
      </c>
      <c r="I340" s="1">
        <v>1</v>
      </c>
      <c r="J340" s="1">
        <v>0</v>
      </c>
      <c r="K340" s="1"/>
      <c r="L340" s="1"/>
      <c r="M340" s="1"/>
      <c r="N340" s="1"/>
      <c r="O340" s="1"/>
      <c r="P340" s="239"/>
      <c r="Q340" s="1"/>
      <c r="R340" s="241"/>
      <c r="S340" s="1"/>
      <c r="T340" s="1">
        <v>1</v>
      </c>
      <c r="U340" s="1"/>
      <c r="V340" s="239"/>
      <c r="W340" s="241"/>
    </row>
    <row r="341" spans="1:23" ht="15.6" x14ac:dyDescent="0.3">
      <c r="A341" s="238">
        <v>338</v>
      </c>
      <c r="B341" s="39">
        <f>PRODUCT(G341/3+H341+I341+J341+(K341-I341-H341)/3+P341*25+Q341*25+R341*25+S341*25+T341*20+U341*15+V341*10+W341*15)</f>
        <v>21.333333333333336</v>
      </c>
      <c r="C341" s="3" t="s">
        <v>1850</v>
      </c>
      <c r="D341" s="3" t="s">
        <v>3276</v>
      </c>
      <c r="E341" s="1">
        <v>2021</v>
      </c>
      <c r="F341" s="38">
        <v>38387</v>
      </c>
      <c r="G341" s="239">
        <v>15</v>
      </c>
      <c r="H341" s="1">
        <v>0</v>
      </c>
      <c r="I341" s="1">
        <v>0</v>
      </c>
      <c r="J341" s="1">
        <v>7</v>
      </c>
      <c r="K341" s="1">
        <v>28</v>
      </c>
      <c r="L341" s="1">
        <v>12</v>
      </c>
      <c r="M341" s="1">
        <v>13</v>
      </c>
      <c r="N341" s="1">
        <v>3</v>
      </c>
      <c r="O341" s="1">
        <v>0</v>
      </c>
      <c r="P341" s="239"/>
      <c r="Q341" s="1"/>
      <c r="R341" s="241"/>
      <c r="S341" s="1"/>
      <c r="T341" s="1"/>
      <c r="U341" s="1"/>
      <c r="V341" s="239"/>
      <c r="W341" s="241"/>
    </row>
    <row r="342" spans="1:23" ht="15.6" x14ac:dyDescent="0.3">
      <c r="A342" s="238">
        <v>339</v>
      </c>
      <c r="B342" s="39">
        <f>PRODUCT(G342/3+H342+I342+J342+(K342-I342-H342)/3+P342*25+Q342*25+R342*25+S342*25+T342*20+U342*15+V342*10+W342*15)</f>
        <v>21.333333333333332</v>
      </c>
      <c r="C342" s="3" t="s">
        <v>3305</v>
      </c>
      <c r="D342" s="3" t="s">
        <v>80</v>
      </c>
      <c r="E342" s="1">
        <v>2013</v>
      </c>
      <c r="F342" s="38">
        <v>35274</v>
      </c>
      <c r="G342" s="239">
        <v>16</v>
      </c>
      <c r="H342" s="1">
        <v>1</v>
      </c>
      <c r="I342" s="1">
        <v>1</v>
      </c>
      <c r="J342" s="1">
        <v>9</v>
      </c>
      <c r="K342" s="1">
        <v>17</v>
      </c>
      <c r="L342" s="1">
        <v>11</v>
      </c>
      <c r="M342" s="1">
        <v>2</v>
      </c>
      <c r="N342" s="1">
        <v>2</v>
      </c>
      <c r="O342" s="1">
        <v>2</v>
      </c>
      <c r="P342" s="239"/>
      <c r="Q342" s="1"/>
      <c r="R342" s="241"/>
      <c r="S342" s="1"/>
      <c r="T342" s="1"/>
      <c r="U342" s="1"/>
      <c r="V342" s="239"/>
      <c r="W342" s="241"/>
    </row>
    <row r="343" spans="1:23" ht="15.6" x14ac:dyDescent="0.3">
      <c r="A343" s="238">
        <v>340</v>
      </c>
      <c r="B343" s="39">
        <f>PRODUCT(G343/3+H343*1.6666+I343*1.6666+J343*1.6666+P343*25+Q343*25+R343*25+S343*25+T343*20+U343*15+V343*10+W343*15)</f>
        <v>21.332599999999999</v>
      </c>
      <c r="C343" s="3" t="s">
        <v>3571</v>
      </c>
      <c r="D343" s="3" t="s">
        <v>2598</v>
      </c>
      <c r="E343" s="1">
        <v>1977</v>
      </c>
      <c r="F343" s="38">
        <v>22103</v>
      </c>
      <c r="G343" s="239">
        <v>9</v>
      </c>
      <c r="H343" s="1">
        <v>0</v>
      </c>
      <c r="I343" s="1">
        <v>4</v>
      </c>
      <c r="J343" s="1">
        <v>7</v>
      </c>
      <c r="K343" s="1"/>
      <c r="L343" s="1"/>
      <c r="M343" s="1"/>
      <c r="N343" s="1"/>
      <c r="O343" s="1"/>
      <c r="P343" s="239"/>
      <c r="Q343" s="1"/>
      <c r="R343" s="241"/>
      <c r="S343" s="1"/>
      <c r="T343" s="1"/>
      <c r="U343" s="1"/>
      <c r="V343" s="239"/>
      <c r="W343" s="241"/>
    </row>
    <row r="344" spans="1:23" ht="15.6" x14ac:dyDescent="0.3">
      <c r="A344" s="238">
        <v>341</v>
      </c>
      <c r="B344" s="39">
        <f t="shared" ref="B344:B351" si="13">PRODUCT(G344/3+H344+I344+J344+(K344-I344-H344)/3+P344*25+Q344*25+R344*25+S344*25+T344*20+U344*15+V344*10+W344*15)</f>
        <v>21</v>
      </c>
      <c r="C344" s="3" t="s">
        <v>805</v>
      </c>
      <c r="D344" s="3" t="s">
        <v>2759</v>
      </c>
      <c r="E344" s="1">
        <v>1988</v>
      </c>
      <c r="F344" s="38">
        <v>26051</v>
      </c>
      <c r="G344" s="239">
        <v>11</v>
      </c>
      <c r="H344" s="1">
        <v>0</v>
      </c>
      <c r="I344" s="1">
        <v>3</v>
      </c>
      <c r="J344" s="1">
        <v>4</v>
      </c>
      <c r="K344" s="1">
        <v>34</v>
      </c>
      <c r="L344" s="1">
        <v>8</v>
      </c>
      <c r="M344" s="1">
        <v>17</v>
      </c>
      <c r="N344" s="1">
        <v>6</v>
      </c>
      <c r="O344" s="1">
        <v>3</v>
      </c>
      <c r="P344" s="239"/>
      <c r="Q344" s="1"/>
      <c r="R344" s="241"/>
      <c r="S344" s="1"/>
      <c r="T344" s="1"/>
      <c r="U344" s="1"/>
      <c r="V344" s="239"/>
      <c r="W344" s="241"/>
    </row>
    <row r="345" spans="1:23" ht="15.6" x14ac:dyDescent="0.3">
      <c r="A345" s="238">
        <v>342</v>
      </c>
      <c r="B345" s="39">
        <f t="shared" si="13"/>
        <v>21</v>
      </c>
      <c r="C345" s="3" t="s">
        <v>3572</v>
      </c>
      <c r="D345" s="3" t="s">
        <v>347</v>
      </c>
      <c r="E345" s="1">
        <v>2012</v>
      </c>
      <c r="F345" s="38">
        <v>34899</v>
      </c>
      <c r="G345" s="239">
        <v>15</v>
      </c>
      <c r="H345" s="1">
        <v>0</v>
      </c>
      <c r="I345" s="1">
        <v>5</v>
      </c>
      <c r="J345" s="1">
        <v>3</v>
      </c>
      <c r="K345" s="1">
        <v>29</v>
      </c>
      <c r="L345" s="1">
        <v>17</v>
      </c>
      <c r="M345" s="1">
        <v>2</v>
      </c>
      <c r="N345" s="1">
        <v>5</v>
      </c>
      <c r="O345" s="1">
        <v>5</v>
      </c>
      <c r="P345" s="239"/>
      <c r="Q345" s="1"/>
      <c r="R345" s="241"/>
      <c r="S345" s="1"/>
      <c r="T345" s="1"/>
      <c r="U345" s="1"/>
      <c r="V345" s="239"/>
      <c r="W345" s="241"/>
    </row>
    <row r="346" spans="1:23" ht="15.6" x14ac:dyDescent="0.3">
      <c r="A346" s="238">
        <v>343</v>
      </c>
      <c r="B346" s="39">
        <f t="shared" si="13"/>
        <v>21</v>
      </c>
      <c r="C346" s="3" t="s">
        <v>1793</v>
      </c>
      <c r="D346" s="3" t="s">
        <v>66</v>
      </c>
      <c r="E346" s="1">
        <v>2017</v>
      </c>
      <c r="F346" s="38">
        <v>36576</v>
      </c>
      <c r="G346" s="239">
        <v>1</v>
      </c>
      <c r="H346" s="1">
        <v>0</v>
      </c>
      <c r="I346" s="1">
        <v>0</v>
      </c>
      <c r="J346" s="1">
        <v>0</v>
      </c>
      <c r="K346" s="1">
        <v>2</v>
      </c>
      <c r="L346" s="1">
        <v>0</v>
      </c>
      <c r="M346" s="1">
        <v>2</v>
      </c>
      <c r="N346" s="1">
        <v>0</v>
      </c>
      <c r="O346" s="1">
        <v>0</v>
      </c>
      <c r="P346" s="239"/>
      <c r="Q346" s="1"/>
      <c r="R346" s="241"/>
      <c r="S346" s="1"/>
      <c r="T346" s="1">
        <v>1</v>
      </c>
      <c r="U346" s="1"/>
      <c r="V346" s="239"/>
      <c r="W346" s="241"/>
    </row>
    <row r="347" spans="1:23" ht="15.6" x14ac:dyDescent="0.3">
      <c r="A347" s="238">
        <v>344</v>
      </c>
      <c r="B347" s="39">
        <f t="shared" si="13"/>
        <v>20.666666666666668</v>
      </c>
      <c r="C347" s="3" t="s">
        <v>3573</v>
      </c>
      <c r="D347" s="3" t="s">
        <v>647</v>
      </c>
      <c r="E347" s="1">
        <v>1990</v>
      </c>
      <c r="F347" s="38">
        <v>26889</v>
      </c>
      <c r="G347" s="239">
        <v>18</v>
      </c>
      <c r="H347" s="1">
        <v>0</v>
      </c>
      <c r="I347" s="1">
        <v>1</v>
      </c>
      <c r="J347" s="1">
        <v>7</v>
      </c>
      <c r="K347" s="1">
        <v>21</v>
      </c>
      <c r="L347" s="1">
        <v>12</v>
      </c>
      <c r="M347" s="1">
        <v>5</v>
      </c>
      <c r="N347" s="1">
        <v>3</v>
      </c>
      <c r="O347" s="1">
        <v>1</v>
      </c>
      <c r="P347" s="239"/>
      <c r="Q347" s="1"/>
      <c r="R347" s="241"/>
      <c r="S347" s="1"/>
      <c r="T347" s="1"/>
      <c r="U347" s="1"/>
      <c r="V347" s="239"/>
      <c r="W347" s="241"/>
    </row>
    <row r="348" spans="1:23" ht="15.6" x14ac:dyDescent="0.3">
      <c r="A348" s="238">
        <v>345</v>
      </c>
      <c r="B348" s="39">
        <f t="shared" si="13"/>
        <v>20.666666666666664</v>
      </c>
      <c r="C348" s="3" t="s">
        <v>3301</v>
      </c>
      <c r="D348" s="3" t="s">
        <v>3276</v>
      </c>
      <c r="E348" s="1">
        <v>2012</v>
      </c>
      <c r="F348" s="38">
        <v>34949</v>
      </c>
      <c r="G348" s="239">
        <v>22</v>
      </c>
      <c r="H348" s="1">
        <v>0</v>
      </c>
      <c r="I348" s="1">
        <v>2</v>
      </c>
      <c r="J348" s="1">
        <v>0</v>
      </c>
      <c r="K348" s="1">
        <v>36</v>
      </c>
      <c r="L348" s="1">
        <v>9</v>
      </c>
      <c r="M348" s="1">
        <v>15</v>
      </c>
      <c r="N348" s="1">
        <v>10</v>
      </c>
      <c r="O348" s="1">
        <v>2</v>
      </c>
      <c r="P348" s="239"/>
      <c r="Q348" s="1"/>
      <c r="R348" s="241"/>
      <c r="S348" s="1"/>
      <c r="T348" s="1"/>
      <c r="U348" s="1"/>
      <c r="V348" s="239"/>
      <c r="W348" s="241"/>
    </row>
    <row r="349" spans="1:23" ht="15.6" x14ac:dyDescent="0.3">
      <c r="A349" s="238">
        <v>346</v>
      </c>
      <c r="B349" s="39">
        <f t="shared" si="13"/>
        <v>20.666666666666664</v>
      </c>
      <c r="C349" s="3" t="s">
        <v>3574</v>
      </c>
      <c r="D349" s="3" t="s">
        <v>80</v>
      </c>
      <c r="E349" s="1">
        <v>2015</v>
      </c>
      <c r="F349" s="38">
        <v>37357</v>
      </c>
      <c r="G349" s="239">
        <v>16</v>
      </c>
      <c r="H349" s="1">
        <v>0</v>
      </c>
      <c r="I349" s="1">
        <v>4</v>
      </c>
      <c r="J349" s="1">
        <v>2</v>
      </c>
      <c r="K349" s="1">
        <v>32</v>
      </c>
      <c r="L349" s="1">
        <v>19</v>
      </c>
      <c r="M349" s="1">
        <v>3</v>
      </c>
      <c r="N349" s="1">
        <v>6</v>
      </c>
      <c r="O349" s="1">
        <v>4</v>
      </c>
      <c r="P349" s="239"/>
      <c r="Q349" s="1"/>
      <c r="R349" s="241"/>
      <c r="S349" s="1"/>
      <c r="T349" s="1"/>
      <c r="U349" s="1"/>
      <c r="V349" s="239"/>
      <c r="W349" s="241"/>
    </row>
    <row r="350" spans="1:23" ht="15.6" x14ac:dyDescent="0.3">
      <c r="A350" s="238">
        <v>347</v>
      </c>
      <c r="B350" s="39">
        <f t="shared" si="13"/>
        <v>20.666666666666664</v>
      </c>
      <c r="C350" s="3" t="s">
        <v>1443</v>
      </c>
      <c r="D350" s="3" t="s">
        <v>2957</v>
      </c>
      <c r="E350" s="1">
        <v>2006</v>
      </c>
      <c r="F350" s="38">
        <v>33308</v>
      </c>
      <c r="G350" s="239">
        <v>18</v>
      </c>
      <c r="H350" s="1">
        <v>0</v>
      </c>
      <c r="I350" s="1">
        <v>1</v>
      </c>
      <c r="J350" s="1">
        <v>5</v>
      </c>
      <c r="K350" s="1">
        <v>27</v>
      </c>
      <c r="L350" s="1">
        <v>12</v>
      </c>
      <c r="M350" s="1">
        <v>11</v>
      </c>
      <c r="N350" s="1">
        <v>3</v>
      </c>
      <c r="O350" s="1">
        <v>1</v>
      </c>
      <c r="P350" s="239"/>
      <c r="Q350" s="1"/>
      <c r="R350" s="241"/>
      <c r="S350" s="1"/>
      <c r="T350" s="1"/>
      <c r="U350" s="1"/>
      <c r="V350" s="239"/>
      <c r="W350" s="241"/>
    </row>
    <row r="351" spans="1:23" ht="15.6" x14ac:dyDescent="0.3">
      <c r="A351" s="238">
        <v>348</v>
      </c>
      <c r="B351" s="39">
        <f t="shared" si="13"/>
        <v>20.666666666666664</v>
      </c>
      <c r="C351" s="3" t="s">
        <v>892</v>
      </c>
      <c r="D351" s="3" t="s">
        <v>2598</v>
      </c>
      <c r="E351" s="1">
        <v>1992</v>
      </c>
      <c r="F351" s="38">
        <v>27853</v>
      </c>
      <c r="G351" s="239">
        <v>26</v>
      </c>
      <c r="H351" s="1">
        <v>0</v>
      </c>
      <c r="I351" s="1">
        <v>0</v>
      </c>
      <c r="J351" s="1">
        <v>5</v>
      </c>
      <c r="K351" s="1">
        <v>21</v>
      </c>
      <c r="L351" s="1">
        <v>21</v>
      </c>
      <c r="M351" s="1">
        <v>0</v>
      </c>
      <c r="N351" s="1">
        <v>0</v>
      </c>
      <c r="O351" s="1">
        <v>0</v>
      </c>
      <c r="P351" s="239"/>
      <c r="Q351" s="1"/>
      <c r="R351" s="241"/>
      <c r="S351" s="1"/>
      <c r="T351" s="1"/>
      <c r="U351" s="1"/>
      <c r="V351" s="239"/>
      <c r="W351" s="241"/>
    </row>
    <row r="352" spans="1:23" ht="15.6" x14ac:dyDescent="0.3">
      <c r="A352" s="238">
        <v>349</v>
      </c>
      <c r="B352" s="39">
        <f>PRODUCT(G352/3+H352*1.6666+I352*1.6666+J352*1.6666+P352*25+Q352*25+R352*25+S352*25+T352*20+U352*15+V352*10+W352*15)</f>
        <v>20.666</v>
      </c>
      <c r="C352" s="3" t="s">
        <v>3575</v>
      </c>
      <c r="D352" s="3" t="s">
        <v>2592</v>
      </c>
      <c r="E352" s="1">
        <v>1976</v>
      </c>
      <c r="F352" s="38">
        <v>22612</v>
      </c>
      <c r="G352" s="239">
        <v>12</v>
      </c>
      <c r="H352" s="1">
        <v>0</v>
      </c>
      <c r="I352" s="1">
        <v>4</v>
      </c>
      <c r="J352" s="1">
        <v>6</v>
      </c>
      <c r="K352" s="1"/>
      <c r="L352" s="1"/>
      <c r="M352" s="1"/>
      <c r="N352" s="1"/>
      <c r="O352" s="1"/>
      <c r="P352" s="239"/>
      <c r="Q352" s="1"/>
      <c r="R352" s="241"/>
      <c r="S352" s="1"/>
      <c r="T352" s="1"/>
      <c r="U352" s="1"/>
      <c r="V352" s="239"/>
      <c r="W352" s="241"/>
    </row>
    <row r="353" spans="1:23" ht="15.6" x14ac:dyDescent="0.3">
      <c r="A353" s="238">
        <v>350</v>
      </c>
      <c r="B353" s="39">
        <f>PRODUCT(G353/3+H353+I353+J353+(K353-I353-H353)/3+P353*25+Q353*25+R353*25+S353*25+T353*20+U353*15+V353*10+W353*15)</f>
        <v>20</v>
      </c>
      <c r="C353" s="3" t="s">
        <v>3576</v>
      </c>
      <c r="D353" s="3" t="s">
        <v>44</v>
      </c>
      <c r="E353" s="1">
        <v>2021</v>
      </c>
      <c r="F353" s="38">
        <v>38886</v>
      </c>
      <c r="G353" s="239">
        <v>14</v>
      </c>
      <c r="H353" s="1">
        <v>0</v>
      </c>
      <c r="I353" s="1">
        <v>1</v>
      </c>
      <c r="J353" s="1">
        <v>4</v>
      </c>
      <c r="K353" s="1">
        <v>32</v>
      </c>
      <c r="L353" s="1">
        <v>28</v>
      </c>
      <c r="M353" s="1">
        <v>1</v>
      </c>
      <c r="N353" s="1">
        <v>2</v>
      </c>
      <c r="O353" s="1">
        <v>1</v>
      </c>
      <c r="P353" s="239"/>
      <c r="Q353" s="1"/>
      <c r="R353" s="241"/>
      <c r="S353" s="1"/>
      <c r="T353" s="1"/>
      <c r="U353" s="1"/>
      <c r="V353" s="239"/>
      <c r="W353" s="241"/>
    </row>
    <row r="354" spans="1:23" ht="15.6" x14ac:dyDescent="0.3">
      <c r="A354" s="238">
        <v>351</v>
      </c>
      <c r="B354" s="39">
        <f>PRODUCT(G354/3+H354+I354+J354+(K354-I354-H354)/3+P354*25+Q354*25+R354*25+S354*25+T354*20+U354*15+V354*10+W354*15)</f>
        <v>19.666666666666668</v>
      </c>
      <c r="C354" s="3" t="s">
        <v>3209</v>
      </c>
      <c r="D354" s="3" t="s">
        <v>80</v>
      </c>
      <c r="E354" s="1">
        <v>2004</v>
      </c>
      <c r="F354" s="38">
        <v>31899</v>
      </c>
      <c r="G354" s="239">
        <v>15</v>
      </c>
      <c r="H354" s="1">
        <v>0</v>
      </c>
      <c r="I354" s="1">
        <v>1</v>
      </c>
      <c r="J354" s="1">
        <v>8</v>
      </c>
      <c r="K354" s="1">
        <v>18</v>
      </c>
      <c r="L354" s="1">
        <v>16</v>
      </c>
      <c r="M354" s="1">
        <v>0</v>
      </c>
      <c r="N354" s="1">
        <v>1</v>
      </c>
      <c r="O354" s="1">
        <v>1</v>
      </c>
      <c r="P354" s="239"/>
      <c r="Q354" s="1"/>
      <c r="R354" s="241"/>
      <c r="S354" s="1"/>
      <c r="T354" s="1"/>
      <c r="U354" s="1"/>
      <c r="V354" s="239"/>
      <c r="W354" s="241"/>
    </row>
    <row r="355" spans="1:23" ht="15.6" x14ac:dyDescent="0.3">
      <c r="A355" s="238">
        <v>352</v>
      </c>
      <c r="B355" s="39">
        <f>PRODUCT(G355/3+H355+I355+J355+(K355-I355-H355)/3+P355*25+Q355*25+R355*25+S355*25+T355*20+U355*15+V355*10+W355*15)</f>
        <v>19.666666666666664</v>
      </c>
      <c r="C355" s="3" t="s">
        <v>3577</v>
      </c>
      <c r="D355" s="3" t="s">
        <v>2598</v>
      </c>
      <c r="E355" s="1">
        <v>1994</v>
      </c>
      <c r="F355" s="38">
        <v>28956</v>
      </c>
      <c r="G355" s="239">
        <v>15</v>
      </c>
      <c r="H355" s="1">
        <v>0</v>
      </c>
      <c r="I355" s="1">
        <v>0</v>
      </c>
      <c r="J355" s="1">
        <v>6</v>
      </c>
      <c r="K355" s="1">
        <v>26</v>
      </c>
      <c r="L355" s="1">
        <v>26</v>
      </c>
      <c r="M355" s="1">
        <v>0</v>
      </c>
      <c r="N355" s="1">
        <v>0</v>
      </c>
      <c r="O355" s="1">
        <v>0</v>
      </c>
      <c r="P355" s="239"/>
      <c r="Q355" s="1"/>
      <c r="R355" s="241"/>
      <c r="S355" s="1"/>
      <c r="T355" s="1"/>
      <c r="U355" s="1"/>
      <c r="V355" s="239"/>
      <c r="W355" s="241"/>
    </row>
    <row r="356" spans="1:23" ht="15.6" x14ac:dyDescent="0.3">
      <c r="A356" s="238">
        <v>353</v>
      </c>
      <c r="B356" s="39">
        <f>PRODUCT(G356/3+H356+I356+J356+(K356-I356-H356)/3+P356*25+Q356*25+R356*25+S356*25+T356*20+U356*15+V356*10+W356*15)</f>
        <v>19.666666666666664</v>
      </c>
      <c r="C356" s="3" t="s">
        <v>1472</v>
      </c>
      <c r="D356" s="3" t="s">
        <v>2620</v>
      </c>
      <c r="E356" s="1">
        <v>2010</v>
      </c>
      <c r="F356" s="38">
        <v>34111</v>
      </c>
      <c r="G356" s="239">
        <v>2</v>
      </c>
      <c r="H356" s="1">
        <v>0</v>
      </c>
      <c r="I356" s="1">
        <v>1</v>
      </c>
      <c r="J356" s="1">
        <v>2</v>
      </c>
      <c r="K356" s="1">
        <v>4</v>
      </c>
      <c r="L356" s="1">
        <v>2</v>
      </c>
      <c r="M356" s="1">
        <v>1</v>
      </c>
      <c r="N356" s="1">
        <v>0</v>
      </c>
      <c r="O356" s="1">
        <v>1</v>
      </c>
      <c r="P356" s="239"/>
      <c r="Q356" s="1"/>
      <c r="R356" s="241"/>
      <c r="S356" s="1"/>
      <c r="T356" s="1"/>
      <c r="U356" s="1">
        <v>1</v>
      </c>
      <c r="V356" s="239"/>
      <c r="W356" s="241"/>
    </row>
    <row r="357" spans="1:23" ht="15.6" x14ac:dyDescent="0.3">
      <c r="A357" s="238">
        <v>354</v>
      </c>
      <c r="B357" s="39">
        <f>PRODUCT(G357/3+H357+I357+J357+(K357-I357-H357)/3+P357*25+Q357*25+R357*25+S357*25+T357*20+U357*15+V357*10+W357*15)</f>
        <v>19</v>
      </c>
      <c r="C357" s="3" t="s">
        <v>1352</v>
      </c>
      <c r="D357" s="3" t="s">
        <v>66</v>
      </c>
      <c r="E357" s="1">
        <v>2006</v>
      </c>
      <c r="F357" s="38">
        <v>32971</v>
      </c>
      <c r="G357" s="239">
        <v>7</v>
      </c>
      <c r="H357" s="1">
        <v>0</v>
      </c>
      <c r="I357" s="1">
        <v>1</v>
      </c>
      <c r="J357" s="1">
        <v>9</v>
      </c>
      <c r="K357" s="1">
        <v>21</v>
      </c>
      <c r="L357" s="1">
        <v>16</v>
      </c>
      <c r="M357" s="1">
        <v>2</v>
      </c>
      <c r="N357" s="1">
        <v>2</v>
      </c>
      <c r="O357" s="1">
        <v>1</v>
      </c>
      <c r="P357" s="239"/>
      <c r="Q357" s="1"/>
      <c r="R357" s="241"/>
      <c r="S357" s="1"/>
      <c r="T357" s="1"/>
      <c r="U357" s="1"/>
      <c r="V357" s="239"/>
      <c r="W357" s="241"/>
    </row>
    <row r="358" spans="1:23" ht="15.6" x14ac:dyDescent="0.3">
      <c r="A358" s="238">
        <v>355</v>
      </c>
      <c r="B358" s="39">
        <f>PRODUCT(G358/3+H358*1.6666+I358*1.6666+J358*1.6666+P358*25+Q358*25+R358*25+S358*25+T358*20+U358*15+V358*10+W358*15)</f>
        <v>18.332733333333334</v>
      </c>
      <c r="C358" s="3" t="s">
        <v>3578</v>
      </c>
      <c r="D358" s="3" t="s">
        <v>2603</v>
      </c>
      <c r="E358" s="1">
        <v>1976</v>
      </c>
      <c r="F358" s="38">
        <v>21622</v>
      </c>
      <c r="G358" s="239">
        <v>10</v>
      </c>
      <c r="H358" s="1">
        <v>0</v>
      </c>
      <c r="I358" s="1">
        <v>1</v>
      </c>
      <c r="J358" s="1">
        <v>8</v>
      </c>
      <c r="K358" s="1"/>
      <c r="L358" s="1"/>
      <c r="M358" s="1"/>
      <c r="N358" s="1"/>
      <c r="O358" s="1"/>
      <c r="P358" s="239"/>
      <c r="Q358" s="1"/>
      <c r="R358" s="241"/>
      <c r="S358" s="1"/>
      <c r="T358" s="1"/>
      <c r="U358" s="1"/>
      <c r="V358" s="239"/>
      <c r="W358" s="241"/>
    </row>
    <row r="359" spans="1:23" ht="15.6" x14ac:dyDescent="0.3">
      <c r="A359" s="238">
        <v>356</v>
      </c>
      <c r="B359" s="39">
        <f t="shared" ref="B359:B371" si="14">PRODUCT(G359/3+H359+I359+J359+(K359-I359-H359)/3+P359*25+Q359*25+R359*25+S359*25+T359*20+U359*15+V359*10+W359*15)</f>
        <v>18</v>
      </c>
      <c r="C359" s="3" t="s">
        <v>1964</v>
      </c>
      <c r="D359" s="3" t="s">
        <v>66</v>
      </c>
      <c r="E359" s="1">
        <v>2020</v>
      </c>
      <c r="F359" s="38">
        <v>37774</v>
      </c>
      <c r="G359" s="239">
        <v>4</v>
      </c>
      <c r="H359" s="1">
        <v>0</v>
      </c>
      <c r="I359" s="1">
        <v>0</v>
      </c>
      <c r="J359" s="1">
        <v>0</v>
      </c>
      <c r="K359" s="1">
        <v>5</v>
      </c>
      <c r="L359" s="1">
        <v>0</v>
      </c>
      <c r="M359" s="1">
        <v>3</v>
      </c>
      <c r="N359" s="1">
        <v>2</v>
      </c>
      <c r="O359" s="1">
        <v>0</v>
      </c>
      <c r="P359" s="239"/>
      <c r="Q359" s="1"/>
      <c r="R359" s="241"/>
      <c r="S359" s="1"/>
      <c r="T359" s="1"/>
      <c r="U359" s="1">
        <v>1</v>
      </c>
      <c r="V359" s="239"/>
      <c r="W359" s="241"/>
    </row>
    <row r="360" spans="1:23" ht="15.6" x14ac:dyDescent="0.3">
      <c r="A360" s="238">
        <v>357</v>
      </c>
      <c r="B360" s="39">
        <f t="shared" si="14"/>
        <v>17.333333333333332</v>
      </c>
      <c r="C360" s="3" t="s">
        <v>1441</v>
      </c>
      <c r="D360" s="3" t="s">
        <v>68</v>
      </c>
      <c r="E360" s="1">
        <v>2010</v>
      </c>
      <c r="F360" s="38">
        <v>34188</v>
      </c>
      <c r="G360" s="239">
        <v>22</v>
      </c>
      <c r="H360" s="1">
        <v>0</v>
      </c>
      <c r="I360" s="1">
        <v>3</v>
      </c>
      <c r="J360" s="1">
        <v>0</v>
      </c>
      <c r="K360" s="1">
        <v>24</v>
      </c>
      <c r="L360" s="1">
        <v>13</v>
      </c>
      <c r="M360" s="1">
        <v>6</v>
      </c>
      <c r="N360" s="1">
        <v>2</v>
      </c>
      <c r="O360" s="1">
        <v>3</v>
      </c>
      <c r="P360" s="239"/>
      <c r="Q360" s="1"/>
      <c r="R360" s="241"/>
      <c r="S360" s="1"/>
      <c r="T360" s="1"/>
      <c r="U360" s="1"/>
      <c r="V360" s="239"/>
      <c r="W360" s="241"/>
    </row>
    <row r="361" spans="1:23" ht="15.6" x14ac:dyDescent="0.3">
      <c r="A361" s="238">
        <v>358</v>
      </c>
      <c r="B361" s="39">
        <f t="shared" si="14"/>
        <v>17.333333333333332</v>
      </c>
      <c r="C361" s="3" t="s">
        <v>1879</v>
      </c>
      <c r="D361" s="3" t="s">
        <v>68</v>
      </c>
      <c r="E361" s="1">
        <v>2020</v>
      </c>
      <c r="F361" s="38">
        <v>37969</v>
      </c>
      <c r="G361" s="239">
        <v>5</v>
      </c>
      <c r="H361" s="1">
        <v>0</v>
      </c>
      <c r="I361" s="1">
        <v>0</v>
      </c>
      <c r="J361" s="1">
        <v>9</v>
      </c>
      <c r="K361" s="1">
        <v>20</v>
      </c>
      <c r="L361" s="1">
        <v>9</v>
      </c>
      <c r="M361" s="1">
        <v>11</v>
      </c>
      <c r="N361" s="1">
        <v>0</v>
      </c>
      <c r="O361" s="1">
        <v>0</v>
      </c>
      <c r="P361" s="239"/>
      <c r="Q361" s="1"/>
      <c r="R361" s="241"/>
      <c r="S361" s="1"/>
      <c r="T361" s="1"/>
      <c r="U361" s="1"/>
      <c r="V361" s="239"/>
      <c r="W361" s="241"/>
    </row>
    <row r="362" spans="1:23" ht="15.6" x14ac:dyDescent="0.3">
      <c r="A362" s="238">
        <v>359</v>
      </c>
      <c r="B362" s="39">
        <f t="shared" si="14"/>
        <v>17.333333333333332</v>
      </c>
      <c r="C362" s="3" t="s">
        <v>1650</v>
      </c>
      <c r="D362" s="3" t="s">
        <v>2620</v>
      </c>
      <c r="E362" s="1">
        <v>2017</v>
      </c>
      <c r="F362" s="38">
        <v>37200</v>
      </c>
      <c r="G362" s="239">
        <v>2</v>
      </c>
      <c r="H362" s="1">
        <v>0</v>
      </c>
      <c r="I362" s="1">
        <v>1</v>
      </c>
      <c r="J362" s="1">
        <v>0</v>
      </c>
      <c r="K362" s="1">
        <v>3</v>
      </c>
      <c r="L362" s="1">
        <v>2</v>
      </c>
      <c r="M362" s="1">
        <v>0</v>
      </c>
      <c r="N362" s="1">
        <v>0</v>
      </c>
      <c r="O362" s="1">
        <v>1</v>
      </c>
      <c r="P362" s="239"/>
      <c r="Q362" s="1"/>
      <c r="R362" s="241"/>
      <c r="S362" s="1"/>
      <c r="T362" s="1"/>
      <c r="U362" s="1">
        <v>1</v>
      </c>
      <c r="V362" s="239"/>
      <c r="W362" s="241"/>
    </row>
    <row r="363" spans="1:23" ht="15.6" x14ac:dyDescent="0.3">
      <c r="A363" s="238">
        <v>360</v>
      </c>
      <c r="B363" s="39">
        <f t="shared" si="14"/>
        <v>16.666666666666664</v>
      </c>
      <c r="C363" s="3" t="s">
        <v>3579</v>
      </c>
      <c r="D363" s="3" t="s">
        <v>2620</v>
      </c>
      <c r="E363" s="1">
        <v>1984</v>
      </c>
      <c r="F363" s="38">
        <v>25033</v>
      </c>
      <c r="G363" s="239">
        <v>16</v>
      </c>
      <c r="H363" s="1">
        <v>0</v>
      </c>
      <c r="I363" s="1">
        <v>2</v>
      </c>
      <c r="J363" s="1">
        <v>1</v>
      </c>
      <c r="K363" s="1">
        <v>27</v>
      </c>
      <c r="L363" s="1">
        <v>11</v>
      </c>
      <c r="M363" s="1">
        <v>7</v>
      </c>
      <c r="N363" s="1">
        <v>7</v>
      </c>
      <c r="O363" s="1">
        <v>2</v>
      </c>
      <c r="P363" s="239"/>
      <c r="Q363" s="1"/>
      <c r="R363" s="241"/>
      <c r="S363" s="1"/>
      <c r="T363" s="1"/>
      <c r="U363" s="1"/>
      <c r="V363" s="239"/>
      <c r="W363" s="241"/>
    </row>
    <row r="364" spans="1:23" ht="15.6" x14ac:dyDescent="0.3">
      <c r="A364" s="238">
        <v>361</v>
      </c>
      <c r="B364" s="39">
        <f t="shared" si="14"/>
        <v>16.666666666666664</v>
      </c>
      <c r="C364" s="3" t="s">
        <v>3580</v>
      </c>
      <c r="D364" s="3" t="s">
        <v>2826</v>
      </c>
      <c r="E364" s="1">
        <v>1997</v>
      </c>
      <c r="F364" s="38">
        <v>29271</v>
      </c>
      <c r="G364" s="239">
        <v>22</v>
      </c>
      <c r="H364" s="1">
        <v>0</v>
      </c>
      <c r="I364" s="1">
        <v>1</v>
      </c>
      <c r="J364" s="1">
        <v>3</v>
      </c>
      <c r="K364" s="1">
        <v>17</v>
      </c>
      <c r="L364" s="1">
        <v>14</v>
      </c>
      <c r="M364" s="1">
        <v>1</v>
      </c>
      <c r="N364" s="1">
        <v>1</v>
      </c>
      <c r="O364" s="1">
        <v>1</v>
      </c>
      <c r="P364" s="239"/>
      <c r="Q364" s="1"/>
      <c r="R364" s="241"/>
      <c r="S364" s="1"/>
      <c r="T364" s="1"/>
      <c r="U364" s="1"/>
      <c r="V364" s="239"/>
      <c r="W364" s="241"/>
    </row>
    <row r="365" spans="1:23" ht="15.6" x14ac:dyDescent="0.3">
      <c r="A365" s="238">
        <v>362</v>
      </c>
      <c r="B365" s="39">
        <f t="shared" si="14"/>
        <v>16.333333333333332</v>
      </c>
      <c r="C365" s="3" t="s">
        <v>1590</v>
      </c>
      <c r="D365" s="3" t="s">
        <v>3347</v>
      </c>
      <c r="E365" s="1">
        <v>2012</v>
      </c>
      <c r="F365" s="38">
        <v>35241</v>
      </c>
      <c r="G365" s="239">
        <v>15</v>
      </c>
      <c r="H365" s="1">
        <v>0</v>
      </c>
      <c r="I365" s="1">
        <v>0</v>
      </c>
      <c r="J365" s="1">
        <v>8</v>
      </c>
      <c r="K365" s="1">
        <v>10</v>
      </c>
      <c r="L365" s="1">
        <v>9</v>
      </c>
      <c r="M365" s="1">
        <v>0</v>
      </c>
      <c r="N365" s="1">
        <v>1</v>
      </c>
      <c r="O365" s="1">
        <v>0</v>
      </c>
      <c r="P365" s="239"/>
      <c r="Q365" s="1"/>
      <c r="R365" s="241"/>
      <c r="S365" s="1"/>
      <c r="T365" s="1"/>
      <c r="U365" s="1"/>
      <c r="V365" s="239"/>
      <c r="W365" s="241"/>
    </row>
    <row r="366" spans="1:23" ht="15.6" x14ac:dyDescent="0.3">
      <c r="A366" s="238">
        <v>363</v>
      </c>
      <c r="B366" s="39">
        <f t="shared" si="14"/>
        <v>16.333333333333332</v>
      </c>
      <c r="C366" s="3" t="s">
        <v>1273</v>
      </c>
      <c r="D366" s="3" t="s">
        <v>66</v>
      </c>
      <c r="E366" s="1">
        <v>2004</v>
      </c>
      <c r="F366" s="38">
        <v>31935</v>
      </c>
      <c r="G366" s="239">
        <v>1</v>
      </c>
      <c r="H366" s="1">
        <v>0</v>
      </c>
      <c r="I366" s="1">
        <v>0</v>
      </c>
      <c r="J366" s="1">
        <v>0</v>
      </c>
      <c r="K366" s="1">
        <v>3</v>
      </c>
      <c r="L366" s="1">
        <v>2</v>
      </c>
      <c r="M366" s="1">
        <v>1</v>
      </c>
      <c r="N366" s="1">
        <v>0</v>
      </c>
      <c r="O366" s="1">
        <v>0</v>
      </c>
      <c r="P366" s="239"/>
      <c r="Q366" s="1"/>
      <c r="R366" s="241"/>
      <c r="S366" s="1"/>
      <c r="T366" s="1"/>
      <c r="U366" s="1">
        <v>1</v>
      </c>
      <c r="V366" s="239"/>
      <c r="W366" s="241"/>
    </row>
    <row r="367" spans="1:23" ht="15.6" x14ac:dyDescent="0.3">
      <c r="A367" s="238">
        <v>364</v>
      </c>
      <c r="B367" s="39">
        <f t="shared" si="14"/>
        <v>15.999999999999998</v>
      </c>
      <c r="C367" s="3" t="s">
        <v>1887</v>
      </c>
      <c r="D367" s="3" t="s">
        <v>3221</v>
      </c>
      <c r="E367" s="1">
        <v>2021</v>
      </c>
      <c r="F367" s="38">
        <v>37993</v>
      </c>
      <c r="G367" s="239">
        <v>13</v>
      </c>
      <c r="H367" s="1">
        <v>2</v>
      </c>
      <c r="I367" s="1">
        <v>5</v>
      </c>
      <c r="J367" s="1">
        <v>3</v>
      </c>
      <c r="K367" s="1">
        <v>12</v>
      </c>
      <c r="L367" s="1">
        <v>0</v>
      </c>
      <c r="M367" s="1">
        <v>2</v>
      </c>
      <c r="N367" s="1">
        <v>3</v>
      </c>
      <c r="O367" s="1">
        <v>7</v>
      </c>
      <c r="P367" s="239"/>
      <c r="Q367" s="1"/>
      <c r="R367" s="241"/>
      <c r="S367" s="1"/>
      <c r="T367" s="1"/>
      <c r="U367" s="1"/>
      <c r="V367" s="239"/>
      <c r="W367" s="241"/>
    </row>
    <row r="368" spans="1:23" ht="15.6" x14ac:dyDescent="0.3">
      <c r="A368" s="238">
        <v>365</v>
      </c>
      <c r="B368" s="39">
        <f t="shared" si="14"/>
        <v>15.666666666666666</v>
      </c>
      <c r="C368" s="3" t="s">
        <v>1790</v>
      </c>
      <c r="D368" s="3" t="s">
        <v>66</v>
      </c>
      <c r="E368" s="1">
        <v>2018</v>
      </c>
      <c r="F368" s="38">
        <v>37586</v>
      </c>
      <c r="G368" s="239">
        <v>1</v>
      </c>
      <c r="H368" s="1">
        <v>0</v>
      </c>
      <c r="I368" s="1">
        <v>0</v>
      </c>
      <c r="J368" s="1">
        <v>0</v>
      </c>
      <c r="K368" s="1">
        <v>1</v>
      </c>
      <c r="L368" s="1">
        <v>0</v>
      </c>
      <c r="M368" s="1">
        <v>1</v>
      </c>
      <c r="N368" s="1">
        <v>0</v>
      </c>
      <c r="O368" s="1">
        <v>0</v>
      </c>
      <c r="P368" s="239"/>
      <c r="Q368" s="1"/>
      <c r="R368" s="241"/>
      <c r="S368" s="1"/>
      <c r="T368" s="1"/>
      <c r="U368" s="1">
        <v>1</v>
      </c>
      <c r="V368" s="239"/>
      <c r="W368" s="241"/>
    </row>
    <row r="369" spans="1:23" ht="15.6" x14ac:dyDescent="0.3">
      <c r="A369" s="238">
        <v>366</v>
      </c>
      <c r="B369" s="39">
        <f t="shared" si="14"/>
        <v>15.333333333333334</v>
      </c>
      <c r="C369" s="3" t="s">
        <v>3581</v>
      </c>
      <c r="D369" s="3" t="s">
        <v>2988</v>
      </c>
      <c r="E369" s="1">
        <v>1986</v>
      </c>
      <c r="F369" s="38" t="s">
        <v>762</v>
      </c>
      <c r="G369" s="239">
        <v>14</v>
      </c>
      <c r="H369" s="1">
        <v>0</v>
      </c>
      <c r="I369" s="1">
        <v>2</v>
      </c>
      <c r="J369" s="1">
        <v>5</v>
      </c>
      <c r="K369" s="1">
        <v>13</v>
      </c>
      <c r="L369" s="1">
        <v>7</v>
      </c>
      <c r="M369" s="1">
        <v>2</v>
      </c>
      <c r="N369" s="1">
        <v>2</v>
      </c>
      <c r="O369" s="1">
        <v>2</v>
      </c>
      <c r="P369" s="239"/>
      <c r="Q369" s="1"/>
      <c r="R369" s="241"/>
      <c r="S369" s="1"/>
      <c r="T369" s="1"/>
      <c r="U369" s="1"/>
      <c r="V369" s="239"/>
      <c r="W369" s="241"/>
    </row>
    <row r="370" spans="1:23" ht="15.6" x14ac:dyDescent="0.3">
      <c r="A370" s="238">
        <v>367</v>
      </c>
      <c r="B370" s="39">
        <f t="shared" si="14"/>
        <v>15.333333333333334</v>
      </c>
      <c r="C370" s="3" t="s">
        <v>3582</v>
      </c>
      <c r="D370" s="3" t="s">
        <v>2865</v>
      </c>
      <c r="E370" s="1">
        <v>1994</v>
      </c>
      <c r="F370" s="38">
        <v>28592</v>
      </c>
      <c r="G370" s="239">
        <v>1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239"/>
      <c r="Q370" s="1"/>
      <c r="R370" s="241"/>
      <c r="S370" s="1"/>
      <c r="T370" s="1"/>
      <c r="U370" s="1">
        <v>1</v>
      </c>
      <c r="V370" s="239"/>
      <c r="W370" s="241"/>
    </row>
    <row r="371" spans="1:23" ht="15.6" x14ac:dyDescent="0.3">
      <c r="A371" s="238">
        <v>368</v>
      </c>
      <c r="B371" s="39">
        <f t="shared" si="14"/>
        <v>15</v>
      </c>
      <c r="C371" s="3" t="s">
        <v>860</v>
      </c>
      <c r="D371" s="3" t="s">
        <v>2598</v>
      </c>
      <c r="E371" s="1">
        <v>1991</v>
      </c>
      <c r="F371" s="38">
        <v>27868</v>
      </c>
      <c r="G371" s="239">
        <v>11</v>
      </c>
      <c r="H371" s="1">
        <v>0</v>
      </c>
      <c r="I371" s="1">
        <v>1</v>
      </c>
      <c r="J371" s="1">
        <v>5</v>
      </c>
      <c r="K371" s="1">
        <v>17</v>
      </c>
      <c r="L371" s="1">
        <v>9</v>
      </c>
      <c r="M371" s="1">
        <v>6</v>
      </c>
      <c r="N371" s="1">
        <v>1</v>
      </c>
      <c r="O371" s="1">
        <v>1</v>
      </c>
      <c r="P371" s="239"/>
      <c r="Q371" s="1"/>
      <c r="R371" s="241"/>
      <c r="S371" s="1"/>
      <c r="T371" s="1"/>
      <c r="U371" s="1"/>
      <c r="V371" s="239"/>
      <c r="W371" s="241"/>
    </row>
    <row r="372" spans="1:23" ht="15.6" x14ac:dyDescent="0.3">
      <c r="A372" s="238">
        <v>369</v>
      </c>
      <c r="B372" s="39">
        <f>PRODUCT(G372/3+H372*1.6666+I372*1.6666+J372*1.6666+P372*25+Q372*25+R372*25+S372*25+T372*20+U372*15+V372*10+W372*15)</f>
        <v>14.999533333333336</v>
      </c>
      <c r="C372" s="3" t="s">
        <v>3583</v>
      </c>
      <c r="D372" s="3" t="s">
        <v>2606</v>
      </c>
      <c r="E372" s="1">
        <v>1975</v>
      </c>
      <c r="F372" s="38">
        <v>21308</v>
      </c>
      <c r="G372" s="239">
        <v>10</v>
      </c>
      <c r="H372" s="1">
        <v>0</v>
      </c>
      <c r="I372" s="1">
        <v>3</v>
      </c>
      <c r="J372" s="1">
        <v>4</v>
      </c>
      <c r="K372" s="1"/>
      <c r="L372" s="1"/>
      <c r="M372" s="1"/>
      <c r="N372" s="1"/>
      <c r="O372" s="1"/>
      <c r="P372" s="239"/>
      <c r="Q372" s="1"/>
      <c r="R372" s="241"/>
      <c r="S372" s="1"/>
      <c r="T372" s="1"/>
      <c r="U372" s="1"/>
      <c r="V372" s="239"/>
      <c r="W372" s="241"/>
    </row>
    <row r="373" spans="1:23" ht="15.6" x14ac:dyDescent="0.3">
      <c r="A373" s="238">
        <v>370</v>
      </c>
      <c r="B373" s="39">
        <f>PRODUCT(G373/3+H373+I373+J373+(K373-I373-H373)/3+P373*25+Q373*25+R373*25+S373*25+T373*20+U373*15+V373*10+W373*15)</f>
        <v>14.666666666666668</v>
      </c>
      <c r="C373" s="3" t="s">
        <v>763</v>
      </c>
      <c r="D373" s="3" t="s">
        <v>3453</v>
      </c>
      <c r="E373" s="1">
        <v>1983</v>
      </c>
      <c r="F373" s="38">
        <v>24255</v>
      </c>
      <c r="G373" s="239">
        <v>10</v>
      </c>
      <c r="H373" s="1">
        <v>0</v>
      </c>
      <c r="I373" s="1">
        <v>1</v>
      </c>
      <c r="J373" s="1">
        <v>2</v>
      </c>
      <c r="K373" s="1">
        <v>26</v>
      </c>
      <c r="L373" s="1">
        <v>4</v>
      </c>
      <c r="M373" s="1">
        <v>11</v>
      </c>
      <c r="N373" s="1">
        <v>10</v>
      </c>
      <c r="O373" s="1">
        <v>1</v>
      </c>
      <c r="P373" s="239"/>
      <c r="Q373" s="1"/>
      <c r="R373" s="241"/>
      <c r="S373" s="1"/>
      <c r="T373" s="1"/>
      <c r="U373" s="1"/>
      <c r="V373" s="239"/>
      <c r="W373" s="241"/>
    </row>
    <row r="374" spans="1:23" ht="15.6" x14ac:dyDescent="0.3">
      <c r="A374" s="238">
        <v>371</v>
      </c>
      <c r="B374" s="39">
        <f>PRODUCT(G374/3+H374+I374+J374+(K374-I374-H374)/3+P374*25+Q374*25+R374*25+S374*25+T374*20+U374*15+V374*10+W374*15)</f>
        <v>14.666666666666668</v>
      </c>
      <c r="C374" s="3" t="s">
        <v>3584</v>
      </c>
      <c r="D374" s="3" t="s">
        <v>2630</v>
      </c>
      <c r="E374" s="1">
        <v>1989</v>
      </c>
      <c r="F374" s="38">
        <v>26362</v>
      </c>
      <c r="G374" s="239">
        <v>15</v>
      </c>
      <c r="H374" s="1">
        <v>0</v>
      </c>
      <c r="I374" s="1">
        <v>1</v>
      </c>
      <c r="J374" s="1">
        <v>4</v>
      </c>
      <c r="K374" s="1">
        <v>15</v>
      </c>
      <c r="L374" s="1">
        <v>13</v>
      </c>
      <c r="M374" s="1">
        <v>0</v>
      </c>
      <c r="N374" s="1">
        <v>1</v>
      </c>
      <c r="O374" s="1">
        <v>1</v>
      </c>
      <c r="P374" s="239"/>
      <c r="Q374" s="1"/>
      <c r="R374" s="241"/>
      <c r="S374" s="1"/>
      <c r="T374" s="1"/>
      <c r="U374" s="1"/>
      <c r="V374" s="239"/>
      <c r="W374" s="241"/>
    </row>
    <row r="375" spans="1:23" ht="15.6" x14ac:dyDescent="0.3">
      <c r="A375" s="238">
        <v>372</v>
      </c>
      <c r="B375" s="39">
        <f>PRODUCT(G375/3+H375+I375+J375+(K375-I375-H375)/3+P375*25+Q375*25+R375*25+S375*25+T375*20+U375*15+V375*10+W375*15)</f>
        <v>14.333333333333334</v>
      </c>
      <c r="C375" s="3" t="s">
        <v>1659</v>
      </c>
      <c r="D375" s="3" t="s">
        <v>2908</v>
      </c>
      <c r="E375" s="1">
        <v>2013</v>
      </c>
      <c r="F375" s="38">
        <v>35095</v>
      </c>
      <c r="G375" s="239">
        <v>9</v>
      </c>
      <c r="H375" s="1">
        <v>1</v>
      </c>
      <c r="I375" s="1">
        <v>8</v>
      </c>
      <c r="J375" s="1">
        <v>2</v>
      </c>
      <c r="K375" s="1">
        <v>10</v>
      </c>
      <c r="L375" s="1">
        <v>0</v>
      </c>
      <c r="M375" s="1">
        <v>0</v>
      </c>
      <c r="N375" s="1">
        <v>1</v>
      </c>
      <c r="O375" s="1">
        <v>9</v>
      </c>
      <c r="P375" s="239"/>
      <c r="Q375" s="1"/>
      <c r="R375" s="241"/>
      <c r="S375" s="1"/>
      <c r="T375" s="1"/>
      <c r="U375" s="1"/>
      <c r="V375" s="239"/>
      <c r="W375" s="241"/>
    </row>
    <row r="376" spans="1:23" ht="15.6" x14ac:dyDescent="0.3">
      <c r="A376" s="238">
        <v>373</v>
      </c>
      <c r="B376" s="39">
        <f>PRODUCT(G376/3+H376+I376+J376+(K376-I376-H376)/3+P376*25+Q376*25+R376*25+S376*25+T376*20+U376*15+V376*10+W376*15)</f>
        <v>14</v>
      </c>
      <c r="C376" s="3" t="s">
        <v>3585</v>
      </c>
      <c r="D376" s="3" t="s">
        <v>2957</v>
      </c>
      <c r="E376" s="1">
        <v>2006</v>
      </c>
      <c r="F376" s="38">
        <v>33177</v>
      </c>
      <c r="G376" s="239">
        <v>13</v>
      </c>
      <c r="H376" s="1">
        <v>0</v>
      </c>
      <c r="I376" s="1">
        <v>0</v>
      </c>
      <c r="J376" s="1">
        <v>5</v>
      </c>
      <c r="K376" s="1">
        <v>14</v>
      </c>
      <c r="L376" s="1">
        <v>13</v>
      </c>
      <c r="M376" s="1">
        <v>0</v>
      </c>
      <c r="N376" s="1">
        <v>1</v>
      </c>
      <c r="O376" s="1">
        <v>0</v>
      </c>
      <c r="P376" s="239"/>
      <c r="Q376" s="1"/>
      <c r="R376" s="241"/>
      <c r="S376" s="1"/>
      <c r="T376" s="1"/>
      <c r="U376" s="1"/>
      <c r="V376" s="239"/>
      <c r="W376" s="241"/>
    </row>
    <row r="377" spans="1:23" ht="15.6" x14ac:dyDescent="0.3">
      <c r="A377" s="238">
        <v>374</v>
      </c>
      <c r="B377" s="39">
        <f>PRODUCT(G377/3+H377+I377+J377+(K377-I377-H377)/3+P377*25+Q377*25+R377*25+S377*25+T377*20+U377*15+V377*10+W377*15)</f>
        <v>13.666666666666668</v>
      </c>
      <c r="C377" s="3" t="s">
        <v>1137</v>
      </c>
      <c r="D377" s="3" t="s">
        <v>2919</v>
      </c>
      <c r="E377" s="1">
        <v>2002</v>
      </c>
      <c r="F377" s="38">
        <v>31283</v>
      </c>
      <c r="G377" s="239">
        <v>12</v>
      </c>
      <c r="H377" s="1">
        <v>0</v>
      </c>
      <c r="I377" s="1">
        <v>2</v>
      </c>
      <c r="J377" s="1">
        <v>3</v>
      </c>
      <c r="K377" s="1">
        <v>16</v>
      </c>
      <c r="L377" s="1">
        <v>7</v>
      </c>
      <c r="M377" s="1">
        <v>6</v>
      </c>
      <c r="N377" s="1">
        <v>1</v>
      </c>
      <c r="O377" s="1">
        <v>2</v>
      </c>
      <c r="P377" s="239"/>
      <c r="Q377" s="1"/>
      <c r="R377" s="241"/>
      <c r="S377" s="1"/>
      <c r="T377" s="1"/>
      <c r="U377" s="1"/>
      <c r="V377" s="239"/>
      <c r="W377" s="241"/>
    </row>
    <row r="378" spans="1:23" ht="15.6" x14ac:dyDescent="0.3">
      <c r="A378" s="238">
        <v>375</v>
      </c>
      <c r="B378" s="39">
        <f>PRODUCT(G378/3+H378*1.6666+I378*1.6666+J378*1.6666+P378*25+Q378*25+R378*25+S378*25+T378*20+U378*15+V378*10+W378*15)</f>
        <v>13.6662</v>
      </c>
      <c r="C378" s="3" t="s">
        <v>3586</v>
      </c>
      <c r="D378" s="3" t="s">
        <v>2630</v>
      </c>
      <c r="E378" s="1">
        <v>1963</v>
      </c>
      <c r="F378" s="38">
        <v>16893</v>
      </c>
      <c r="G378" s="239">
        <v>6</v>
      </c>
      <c r="H378" s="1">
        <v>0</v>
      </c>
      <c r="I378" s="1">
        <v>3</v>
      </c>
      <c r="J378" s="1">
        <v>4</v>
      </c>
      <c r="K378" s="1"/>
      <c r="L378" s="1"/>
      <c r="M378" s="1"/>
      <c r="N378" s="1"/>
      <c r="O378" s="1"/>
      <c r="P378" s="239"/>
      <c r="Q378" s="1"/>
      <c r="R378" s="241"/>
      <c r="S378" s="1"/>
      <c r="T378" s="1"/>
      <c r="U378" s="1"/>
      <c r="V378" s="239"/>
      <c r="W378" s="241"/>
    </row>
    <row r="379" spans="1:23" ht="15.6" x14ac:dyDescent="0.3">
      <c r="A379" s="238">
        <v>376</v>
      </c>
      <c r="B379" s="39">
        <f>PRODUCT(G379/3+H379*1.6666+I379*1.6666+J379*1.6666+P379*25+Q379*25+R379*25+S379*25+T379*20+U379*15+V379*10+W379*15)</f>
        <v>13.332933333333333</v>
      </c>
      <c r="C379" s="3" t="s">
        <v>3587</v>
      </c>
      <c r="D379" s="3" t="s">
        <v>2606</v>
      </c>
      <c r="E379" s="1">
        <v>1975</v>
      </c>
      <c r="F379" s="38">
        <v>21630</v>
      </c>
      <c r="G379" s="239">
        <v>10</v>
      </c>
      <c r="H379" s="1">
        <v>0</v>
      </c>
      <c r="I379" s="1">
        <v>1</v>
      </c>
      <c r="J379" s="1">
        <v>5</v>
      </c>
      <c r="K379" s="1"/>
      <c r="L379" s="1"/>
      <c r="M379" s="1"/>
      <c r="N379" s="1"/>
      <c r="O379" s="1"/>
      <c r="P379" s="239"/>
      <c r="Q379" s="1"/>
      <c r="R379" s="241"/>
      <c r="S379" s="1"/>
      <c r="T379" s="1"/>
      <c r="U379" s="1"/>
      <c r="V379" s="239"/>
      <c r="W379" s="241"/>
    </row>
    <row r="380" spans="1:23" ht="15.6" x14ac:dyDescent="0.3">
      <c r="A380" s="238">
        <v>377</v>
      </c>
      <c r="B380" s="39">
        <f>PRODUCT(G380/3+H380+I380+J380+(K380-I380-H380)/3+P380*25+Q380*25+R380*25+S380*25+T380*20+U380*15+V380*10+W380*15)</f>
        <v>13</v>
      </c>
      <c r="C380" s="3" t="s">
        <v>3256</v>
      </c>
      <c r="D380" s="3" t="s">
        <v>2623</v>
      </c>
      <c r="E380" s="1">
        <v>2009</v>
      </c>
      <c r="F380" s="38">
        <v>33718</v>
      </c>
      <c r="G380" s="239">
        <v>15</v>
      </c>
      <c r="H380" s="1">
        <v>0</v>
      </c>
      <c r="I380" s="1">
        <v>3</v>
      </c>
      <c r="J380" s="1">
        <v>0</v>
      </c>
      <c r="K380" s="1">
        <v>18</v>
      </c>
      <c r="L380" s="1">
        <v>4</v>
      </c>
      <c r="M380" s="1">
        <v>5</v>
      </c>
      <c r="N380" s="1">
        <v>6</v>
      </c>
      <c r="O380" s="1">
        <v>3</v>
      </c>
      <c r="P380" s="239"/>
      <c r="Q380" s="1"/>
      <c r="R380" s="241"/>
      <c r="S380" s="1"/>
      <c r="T380" s="1"/>
      <c r="U380" s="1"/>
      <c r="V380" s="239"/>
      <c r="W380" s="241"/>
    </row>
    <row r="381" spans="1:23" ht="15.6" x14ac:dyDescent="0.3">
      <c r="A381" s="238">
        <v>378</v>
      </c>
      <c r="B381" s="39">
        <f>PRODUCT(G381/3+H381+I381+J381+(K381-I381-H381)/3+P381*25+Q381*25+R381*25+S381*25+T381*20+U381*15+V381*10+W381*15)</f>
        <v>13</v>
      </c>
      <c r="C381" s="3" t="s">
        <v>3588</v>
      </c>
      <c r="D381" s="3" t="s">
        <v>2939</v>
      </c>
      <c r="E381" s="1">
        <v>2011</v>
      </c>
      <c r="F381" s="38">
        <v>34553</v>
      </c>
      <c r="G381" s="239">
        <v>11</v>
      </c>
      <c r="H381" s="1">
        <v>0</v>
      </c>
      <c r="I381" s="1">
        <v>1</v>
      </c>
      <c r="J381" s="1">
        <v>3</v>
      </c>
      <c r="K381" s="1">
        <v>17</v>
      </c>
      <c r="L381" s="1">
        <v>16</v>
      </c>
      <c r="M381" s="1">
        <v>0</v>
      </c>
      <c r="N381" s="1">
        <v>0</v>
      </c>
      <c r="O381" s="1">
        <v>1</v>
      </c>
      <c r="P381" s="239"/>
      <c r="Q381" s="1"/>
      <c r="R381" s="241"/>
      <c r="S381" s="1"/>
      <c r="T381" s="1"/>
      <c r="U381" s="1"/>
      <c r="V381" s="239"/>
      <c r="W381" s="241"/>
    </row>
    <row r="382" spans="1:23" ht="15.6" x14ac:dyDescent="0.3">
      <c r="A382" s="238">
        <v>379</v>
      </c>
      <c r="B382" s="39">
        <f>PRODUCT(G382/3+H382*1.6666+I382*1.6666+J382*1.6666+P382*25+Q382*25+R382*25+S382*25+T382*20+U382*15+V382*10+W382*15)</f>
        <v>12.999600000000001</v>
      </c>
      <c r="C382" s="3" t="s">
        <v>3589</v>
      </c>
      <c r="D382" s="3" t="s">
        <v>2620</v>
      </c>
      <c r="E382" s="1">
        <v>1969</v>
      </c>
      <c r="F382" s="38">
        <v>19195</v>
      </c>
      <c r="G382" s="239">
        <v>9</v>
      </c>
      <c r="H382" s="1">
        <v>0</v>
      </c>
      <c r="I382" s="1">
        <v>3</v>
      </c>
      <c r="J382" s="1">
        <v>3</v>
      </c>
      <c r="K382" s="1"/>
      <c r="L382" s="1"/>
      <c r="M382" s="1"/>
      <c r="N382" s="1"/>
      <c r="O382" s="1"/>
      <c r="P382" s="239"/>
      <c r="Q382" s="1"/>
      <c r="R382" s="241"/>
      <c r="S382" s="1"/>
      <c r="T382" s="1"/>
      <c r="U382" s="1"/>
      <c r="V382" s="239"/>
      <c r="W382" s="241"/>
    </row>
    <row r="383" spans="1:23" ht="15.6" x14ac:dyDescent="0.3">
      <c r="A383" s="238">
        <v>380</v>
      </c>
      <c r="B383" s="39">
        <f>PRODUCT(G383/3+H383*1.6666+I383*1.6666+J383*1.6666+P383*25+Q383*25+R383*25+S383*25+T383*20+U383*15+V383*10+W383*15)</f>
        <v>12.999533333333334</v>
      </c>
      <c r="C383" s="3" t="s">
        <v>3590</v>
      </c>
      <c r="D383" s="3" t="s">
        <v>2630</v>
      </c>
      <c r="E383" s="1">
        <v>1965</v>
      </c>
      <c r="F383" s="38">
        <v>17844</v>
      </c>
      <c r="G383" s="239">
        <v>4</v>
      </c>
      <c r="H383" s="1">
        <v>0</v>
      </c>
      <c r="I383" s="1">
        <v>1</v>
      </c>
      <c r="J383" s="1">
        <v>6</v>
      </c>
      <c r="K383" s="1"/>
      <c r="L383" s="1"/>
      <c r="M383" s="1"/>
      <c r="N383" s="1"/>
      <c r="O383" s="1"/>
      <c r="P383" s="239"/>
      <c r="Q383" s="1"/>
      <c r="R383" s="241"/>
      <c r="S383" s="1"/>
      <c r="T383" s="1"/>
      <c r="U383" s="1"/>
      <c r="V383" s="239"/>
      <c r="W383" s="241"/>
    </row>
    <row r="384" spans="1:23" ht="15.6" x14ac:dyDescent="0.3">
      <c r="A384" s="238">
        <v>381</v>
      </c>
      <c r="B384" s="39">
        <f>PRODUCT(G384/3+H384+I384+J384+(K384-I384-H384)/3+P384*25+Q384*25+R384*25+S384*25+T384*20+U384*15+V384*10+W384*15)</f>
        <v>12.333333333333332</v>
      </c>
      <c r="C384" s="3" t="s">
        <v>3591</v>
      </c>
      <c r="D384" s="3" t="s">
        <v>2598</v>
      </c>
      <c r="E384" s="1">
        <v>1998</v>
      </c>
      <c r="F384" s="38">
        <v>29760</v>
      </c>
      <c r="G384" s="239">
        <v>8</v>
      </c>
      <c r="H384" s="1">
        <v>0</v>
      </c>
      <c r="I384" s="1">
        <v>3</v>
      </c>
      <c r="J384" s="1">
        <v>2</v>
      </c>
      <c r="K384" s="1">
        <v>17</v>
      </c>
      <c r="L384" s="1">
        <v>9</v>
      </c>
      <c r="M384" s="1">
        <v>3</v>
      </c>
      <c r="N384" s="1">
        <v>2</v>
      </c>
      <c r="O384" s="1">
        <v>3</v>
      </c>
      <c r="P384" s="239"/>
      <c r="Q384" s="1"/>
      <c r="R384" s="241"/>
      <c r="S384" s="1"/>
      <c r="T384" s="1"/>
      <c r="U384" s="1"/>
      <c r="V384" s="239"/>
      <c r="W384" s="241"/>
    </row>
    <row r="385" spans="1:23" ht="15.6" x14ac:dyDescent="0.3">
      <c r="A385" s="238">
        <v>382</v>
      </c>
      <c r="B385" s="39">
        <f>PRODUCT(G385/3+H385*1.6666+I385*1.6666+J385*1.6666+P385*25+Q385*25+R385*25+S385*25+T385*20+U385*15+V385*10+W385*15)</f>
        <v>12.332933333333335</v>
      </c>
      <c r="C385" s="3" t="s">
        <v>3592</v>
      </c>
      <c r="D385" s="3" t="s">
        <v>2603</v>
      </c>
      <c r="E385" s="1">
        <v>1976</v>
      </c>
      <c r="F385" s="38">
        <v>21577</v>
      </c>
      <c r="G385" s="239">
        <v>7</v>
      </c>
      <c r="H385" s="1">
        <v>0</v>
      </c>
      <c r="I385" s="1">
        <v>3</v>
      </c>
      <c r="J385" s="1">
        <v>3</v>
      </c>
      <c r="K385" s="1"/>
      <c r="L385" s="1"/>
      <c r="M385" s="1"/>
      <c r="N385" s="1"/>
      <c r="O385" s="1"/>
      <c r="P385" s="239"/>
      <c r="Q385" s="1"/>
      <c r="R385" s="241"/>
      <c r="S385" s="1"/>
      <c r="T385" s="1"/>
      <c r="U385" s="1"/>
      <c r="V385" s="239"/>
      <c r="W385" s="241"/>
    </row>
    <row r="386" spans="1:23" ht="15.6" x14ac:dyDescent="0.3">
      <c r="A386" s="238">
        <v>383</v>
      </c>
      <c r="B386" s="39">
        <f>PRODUCT(G386/3+H386+I386+J386+(K386-I386-H386)/3+P386*25+Q386*25+R386*25+S386*25+T386*20+U386*15+V386*10+W386*15)</f>
        <v>12</v>
      </c>
      <c r="C386" s="3" t="s">
        <v>3593</v>
      </c>
      <c r="D386" s="3" t="s">
        <v>2630</v>
      </c>
      <c r="E386" s="1">
        <v>1987</v>
      </c>
      <c r="F386" s="38" t="s">
        <v>820</v>
      </c>
      <c r="G386" s="239">
        <v>12</v>
      </c>
      <c r="H386" s="1">
        <v>0</v>
      </c>
      <c r="I386" s="1">
        <v>0</v>
      </c>
      <c r="J386" s="1">
        <v>5</v>
      </c>
      <c r="K386" s="1">
        <v>9</v>
      </c>
      <c r="L386" s="1">
        <v>8</v>
      </c>
      <c r="M386" s="1">
        <v>1</v>
      </c>
      <c r="N386" s="1">
        <v>0</v>
      </c>
      <c r="O386" s="1">
        <v>0</v>
      </c>
      <c r="P386" s="239"/>
      <c r="Q386" s="1"/>
      <c r="R386" s="241"/>
      <c r="S386" s="1"/>
      <c r="T386" s="1"/>
      <c r="U386" s="1"/>
      <c r="V386" s="239"/>
      <c r="W386" s="241"/>
    </row>
    <row r="387" spans="1:23" ht="15.6" x14ac:dyDescent="0.3">
      <c r="A387" s="238">
        <v>384</v>
      </c>
      <c r="B387" s="39">
        <f>PRODUCT(G387/3+H387*1.6666+I387*1.6666+J387*1.6666+P387*25+Q387*25+R387*25+S387*25+T387*20+U387*15+V387*10+W387*15)</f>
        <v>11.999600000000001</v>
      </c>
      <c r="C387" s="3" t="s">
        <v>3594</v>
      </c>
      <c r="D387" s="3" t="s">
        <v>2630</v>
      </c>
      <c r="E387" s="1">
        <v>1966</v>
      </c>
      <c r="F387" s="38">
        <v>18122</v>
      </c>
      <c r="G387" s="239">
        <v>6</v>
      </c>
      <c r="H387" s="1">
        <v>0</v>
      </c>
      <c r="I387" s="1">
        <v>1</v>
      </c>
      <c r="J387" s="1">
        <v>5</v>
      </c>
      <c r="K387" s="1"/>
      <c r="L387" s="1"/>
      <c r="M387" s="1"/>
      <c r="N387" s="1"/>
      <c r="O387" s="1"/>
      <c r="P387" s="239"/>
      <c r="Q387" s="1"/>
      <c r="R387" s="241"/>
      <c r="S387" s="1"/>
      <c r="T387" s="1"/>
      <c r="U387" s="1"/>
      <c r="V387" s="239"/>
      <c r="W387" s="241"/>
    </row>
    <row r="388" spans="1:23" ht="15.6" x14ac:dyDescent="0.3">
      <c r="A388" s="238">
        <v>385</v>
      </c>
      <c r="B388" s="39">
        <f>PRODUCT(G388/3+H388+I388+J388+(K388-I388-H388)/3+P388*25+Q388*25+R388*25+S388*25+T388*20+U388*15+V388*10+W388*15)</f>
        <v>11.666666666666668</v>
      </c>
      <c r="C388" s="3" t="s">
        <v>3595</v>
      </c>
      <c r="D388" s="3" t="s">
        <v>2690</v>
      </c>
      <c r="E388" s="1">
        <v>2007</v>
      </c>
      <c r="F388" s="38">
        <v>33136</v>
      </c>
      <c r="G388" s="239">
        <v>9</v>
      </c>
      <c r="H388" s="1">
        <v>0</v>
      </c>
      <c r="I388" s="1">
        <v>1</v>
      </c>
      <c r="J388" s="1">
        <v>2</v>
      </c>
      <c r="K388" s="1">
        <v>18</v>
      </c>
      <c r="L388" s="1">
        <v>12</v>
      </c>
      <c r="M388" s="1">
        <v>3</v>
      </c>
      <c r="N388" s="1">
        <v>2</v>
      </c>
      <c r="O388" s="1">
        <v>1</v>
      </c>
      <c r="P388" s="239"/>
      <c r="Q388" s="1"/>
      <c r="R388" s="241"/>
      <c r="S388" s="1"/>
      <c r="T388" s="1"/>
      <c r="U388" s="1"/>
      <c r="V388" s="239"/>
      <c r="W388" s="241"/>
    </row>
    <row r="389" spans="1:23" ht="15.6" x14ac:dyDescent="0.3">
      <c r="A389" s="238">
        <v>386</v>
      </c>
      <c r="B389" s="39">
        <f>PRODUCT(G389/3+H389*1.6666+I389*1.6666+J389*1.6666+P389*25+Q389*25+R389*25+S389*25+T389*20+U389*15+V389*10+W389*15)</f>
        <v>11.666333333333334</v>
      </c>
      <c r="C389" s="3" t="s">
        <v>3596</v>
      </c>
      <c r="D389" s="3" t="s">
        <v>2630</v>
      </c>
      <c r="E389" s="1">
        <v>1975</v>
      </c>
      <c r="F389" s="38">
        <v>21803</v>
      </c>
      <c r="G389" s="239">
        <v>10</v>
      </c>
      <c r="H389" s="1">
        <v>0</v>
      </c>
      <c r="I389" s="1">
        <v>1</v>
      </c>
      <c r="J389" s="1">
        <v>4</v>
      </c>
      <c r="K389" s="1"/>
      <c r="L389" s="1"/>
      <c r="M389" s="1"/>
      <c r="N389" s="1"/>
      <c r="O389" s="1"/>
      <c r="P389" s="239"/>
      <c r="Q389" s="1"/>
      <c r="R389" s="241"/>
      <c r="S389" s="1"/>
      <c r="T389" s="1"/>
      <c r="U389" s="1"/>
      <c r="V389" s="239"/>
      <c r="W389" s="241"/>
    </row>
    <row r="390" spans="1:23" ht="15.6" x14ac:dyDescent="0.3">
      <c r="A390" s="238">
        <v>387</v>
      </c>
      <c r="B390" s="39">
        <f>PRODUCT(G390/3+H390+I390+J390+(K390-I390-H390)/3+P390*25+Q390*25+R390*25+S390*25+T390*20+U390*15+V390*10+W390*15)</f>
        <v>11.333333333333334</v>
      </c>
      <c r="C390" s="3" t="s">
        <v>746</v>
      </c>
      <c r="D390" s="3" t="s">
        <v>2598</v>
      </c>
      <c r="E390" s="1">
        <v>1984</v>
      </c>
      <c r="F390" s="38">
        <v>24919</v>
      </c>
      <c r="G390" s="239">
        <v>7</v>
      </c>
      <c r="H390" s="1">
        <v>0</v>
      </c>
      <c r="I390" s="1">
        <v>2</v>
      </c>
      <c r="J390" s="1">
        <v>3</v>
      </c>
      <c r="K390" s="1">
        <v>14</v>
      </c>
      <c r="L390" s="1">
        <v>3</v>
      </c>
      <c r="M390" s="1">
        <v>7</v>
      </c>
      <c r="N390" s="1">
        <v>2</v>
      </c>
      <c r="O390" s="1">
        <v>2</v>
      </c>
      <c r="P390" s="239"/>
      <c r="Q390" s="1"/>
      <c r="R390" s="241"/>
      <c r="S390" s="1"/>
      <c r="T390" s="1"/>
      <c r="U390" s="1"/>
      <c r="V390" s="239"/>
      <c r="W390" s="241"/>
    </row>
    <row r="391" spans="1:23" ht="15.6" x14ac:dyDescent="0.3">
      <c r="A391" s="238">
        <v>388</v>
      </c>
      <c r="B391" s="39">
        <f>PRODUCT(G391/3+H391*1.6666+I391*1.6666+J391*1.6666+P391*25+Q391*25+R391*25+S391*25+T391*20+U391*15+V391*10+W391*15)</f>
        <v>11.333</v>
      </c>
      <c r="C391" s="3" t="s">
        <v>3597</v>
      </c>
      <c r="D391" s="3" t="s">
        <v>2655</v>
      </c>
      <c r="E391" s="1">
        <v>1978</v>
      </c>
      <c r="F391" s="38">
        <v>23291</v>
      </c>
      <c r="G391" s="239">
        <v>9</v>
      </c>
      <c r="H391" s="1">
        <v>0</v>
      </c>
      <c r="I391" s="1">
        <v>4</v>
      </c>
      <c r="J391" s="1">
        <v>1</v>
      </c>
      <c r="K391" s="1"/>
      <c r="L391" s="1"/>
      <c r="M391" s="1"/>
      <c r="N391" s="1"/>
      <c r="O391" s="1"/>
      <c r="P391" s="239"/>
      <c r="Q391" s="1"/>
      <c r="R391" s="241"/>
      <c r="S391" s="1"/>
      <c r="T391" s="1"/>
      <c r="U391" s="1"/>
      <c r="V391" s="239"/>
      <c r="W391" s="241"/>
    </row>
    <row r="392" spans="1:23" ht="15.6" x14ac:dyDescent="0.3">
      <c r="A392" s="238">
        <v>389</v>
      </c>
      <c r="B392" s="39">
        <f t="shared" ref="B392:B397" si="15">PRODUCT(G392/3+H392+I392+J392+(K392-I392-H392)/3+P392*25+Q392*25+R392*25+S392*25+T392*20+U392*15+V392*10+W392*15)</f>
        <v>11</v>
      </c>
      <c r="C392" s="2" t="s">
        <v>3598</v>
      </c>
      <c r="D392" s="2" t="s">
        <v>2598</v>
      </c>
      <c r="E392" s="1">
        <v>2022</v>
      </c>
      <c r="F392" s="38">
        <v>38638</v>
      </c>
      <c r="G392" s="239">
        <v>9</v>
      </c>
      <c r="H392" s="1">
        <v>0</v>
      </c>
      <c r="I392" s="1">
        <v>0</v>
      </c>
      <c r="J392" s="1">
        <v>3</v>
      </c>
      <c r="K392" s="1">
        <v>15</v>
      </c>
      <c r="L392" s="1">
        <v>15</v>
      </c>
      <c r="M392" s="1">
        <v>0</v>
      </c>
      <c r="N392" s="1">
        <v>0</v>
      </c>
      <c r="O392" s="1">
        <v>0</v>
      </c>
      <c r="P392" s="239"/>
      <c r="Q392" s="1"/>
      <c r="R392" s="241"/>
      <c r="S392" s="1"/>
      <c r="T392" s="1"/>
      <c r="U392" s="1"/>
      <c r="V392" s="239"/>
      <c r="W392" s="241"/>
    </row>
    <row r="393" spans="1:23" ht="15.6" x14ac:dyDescent="0.3">
      <c r="A393" s="238">
        <v>390</v>
      </c>
      <c r="B393" s="39">
        <f t="shared" si="15"/>
        <v>10.666666666666668</v>
      </c>
      <c r="C393" s="3" t="s">
        <v>3386</v>
      </c>
      <c r="D393" s="3" t="s">
        <v>2939</v>
      </c>
      <c r="E393" s="1">
        <v>2021</v>
      </c>
      <c r="F393" s="38">
        <v>38161</v>
      </c>
      <c r="G393" s="239">
        <v>7</v>
      </c>
      <c r="H393" s="1">
        <v>0</v>
      </c>
      <c r="I393" s="1">
        <v>2</v>
      </c>
      <c r="J393" s="1">
        <v>3</v>
      </c>
      <c r="K393" s="1">
        <v>12</v>
      </c>
      <c r="L393" s="1">
        <v>3</v>
      </c>
      <c r="M393" s="1">
        <v>1</v>
      </c>
      <c r="N393" s="1">
        <v>6</v>
      </c>
      <c r="O393" s="1">
        <v>2</v>
      </c>
      <c r="P393" s="239"/>
      <c r="Q393" s="1"/>
      <c r="R393" s="241"/>
      <c r="S393" s="1"/>
      <c r="T393" s="1"/>
      <c r="U393" s="1"/>
      <c r="V393" s="239"/>
      <c r="W393" s="241"/>
    </row>
    <row r="394" spans="1:23" ht="15.6" x14ac:dyDescent="0.3">
      <c r="A394" s="238">
        <v>391</v>
      </c>
      <c r="B394" s="39">
        <f t="shared" si="15"/>
        <v>10.333333333333334</v>
      </c>
      <c r="C394" s="3" t="s">
        <v>893</v>
      </c>
      <c r="D394" s="3" t="s">
        <v>2598</v>
      </c>
      <c r="E394" s="1">
        <v>1992</v>
      </c>
      <c r="F394" s="38">
        <v>27679</v>
      </c>
      <c r="G394" s="239">
        <v>14</v>
      </c>
      <c r="H394" s="1">
        <v>0</v>
      </c>
      <c r="I394" s="1">
        <v>4</v>
      </c>
      <c r="J394" s="1">
        <v>0</v>
      </c>
      <c r="K394" s="1">
        <v>9</v>
      </c>
      <c r="L394" s="1">
        <v>0</v>
      </c>
      <c r="M394" s="1">
        <v>2</v>
      </c>
      <c r="N394" s="1">
        <v>3</v>
      </c>
      <c r="O394" s="1">
        <v>4</v>
      </c>
      <c r="P394" s="239"/>
      <c r="Q394" s="1"/>
      <c r="R394" s="241"/>
      <c r="S394" s="1"/>
      <c r="T394" s="1"/>
      <c r="U394" s="1"/>
      <c r="V394" s="239"/>
      <c r="W394" s="241"/>
    </row>
    <row r="395" spans="1:23" ht="15.6" x14ac:dyDescent="0.3">
      <c r="A395" s="238">
        <v>392</v>
      </c>
      <c r="B395" s="39">
        <f t="shared" si="15"/>
        <v>10</v>
      </c>
      <c r="C395" s="3" t="s">
        <v>1194</v>
      </c>
      <c r="D395" s="3" t="s">
        <v>3599</v>
      </c>
      <c r="E395" s="1">
        <v>2001</v>
      </c>
      <c r="F395" s="38">
        <v>31485</v>
      </c>
      <c r="G395" s="239">
        <v>6</v>
      </c>
      <c r="H395" s="1">
        <v>0</v>
      </c>
      <c r="I395" s="1">
        <v>1</v>
      </c>
      <c r="J395" s="1">
        <v>4</v>
      </c>
      <c r="K395" s="1">
        <v>10</v>
      </c>
      <c r="L395" s="1">
        <v>5</v>
      </c>
      <c r="M395" s="1">
        <v>3</v>
      </c>
      <c r="N395" s="1">
        <v>1</v>
      </c>
      <c r="O395" s="1">
        <v>1</v>
      </c>
      <c r="P395" s="239"/>
      <c r="Q395" s="1"/>
      <c r="R395" s="241"/>
      <c r="S395" s="1"/>
      <c r="T395" s="1"/>
      <c r="U395" s="1"/>
      <c r="V395" s="239"/>
      <c r="W395" s="241"/>
    </row>
    <row r="396" spans="1:23" ht="15.6" x14ac:dyDescent="0.3">
      <c r="A396" s="238">
        <v>393</v>
      </c>
      <c r="B396" s="39">
        <f t="shared" si="15"/>
        <v>9.6666666666666661</v>
      </c>
      <c r="C396" s="3" t="s">
        <v>3600</v>
      </c>
      <c r="D396" s="3" t="s">
        <v>3084</v>
      </c>
      <c r="E396" s="1">
        <v>2006</v>
      </c>
      <c r="F396" s="38">
        <v>33143</v>
      </c>
      <c r="G396" s="239">
        <v>9</v>
      </c>
      <c r="H396" s="1">
        <v>1</v>
      </c>
      <c r="I396" s="1">
        <v>1</v>
      </c>
      <c r="J396" s="1">
        <v>1</v>
      </c>
      <c r="K396" s="1">
        <v>13</v>
      </c>
      <c r="L396" s="1">
        <v>4</v>
      </c>
      <c r="M396" s="1">
        <v>4</v>
      </c>
      <c r="N396" s="1">
        <v>3</v>
      </c>
      <c r="O396" s="1">
        <v>2</v>
      </c>
      <c r="P396" s="239"/>
      <c r="Q396" s="1"/>
      <c r="R396" s="241"/>
      <c r="S396" s="1"/>
      <c r="T396" s="1"/>
      <c r="U396" s="1"/>
      <c r="V396" s="239"/>
      <c r="W396" s="241"/>
    </row>
    <row r="397" spans="1:23" ht="15.6" x14ac:dyDescent="0.3">
      <c r="A397" s="238">
        <v>394</v>
      </c>
      <c r="B397" s="39">
        <f t="shared" si="15"/>
        <v>9.3333333333333339</v>
      </c>
      <c r="C397" s="3" t="s">
        <v>1890</v>
      </c>
      <c r="D397" s="3" t="s">
        <v>80</v>
      </c>
      <c r="E397" s="1">
        <v>2019</v>
      </c>
      <c r="F397" s="38">
        <v>37373</v>
      </c>
      <c r="G397" s="239">
        <v>6</v>
      </c>
      <c r="H397" s="1">
        <v>1</v>
      </c>
      <c r="I397" s="1">
        <v>3</v>
      </c>
      <c r="J397" s="1">
        <v>1</v>
      </c>
      <c r="K397" s="1">
        <v>11</v>
      </c>
      <c r="L397" s="1">
        <v>2</v>
      </c>
      <c r="M397" s="1">
        <v>1</v>
      </c>
      <c r="N397" s="1">
        <v>4</v>
      </c>
      <c r="O397" s="1">
        <v>4</v>
      </c>
      <c r="P397" s="239"/>
      <c r="Q397" s="1"/>
      <c r="R397" s="241"/>
      <c r="S397" s="1"/>
      <c r="T397" s="1"/>
      <c r="U397" s="1"/>
      <c r="V397" s="239"/>
      <c r="W397" s="241"/>
    </row>
    <row r="398" spans="1:23" ht="15.6" x14ac:dyDescent="0.3">
      <c r="A398" s="238">
        <v>395</v>
      </c>
      <c r="B398" s="39">
        <f>PRODUCT(G398/3+H398*1.6666+I398*1.6666+J398*1.6666+P398*25+Q398*25+R398*25+S398*25+T398*20+U398*15+V398*10+W398*15)</f>
        <v>8.9997333333333351</v>
      </c>
      <c r="C398" s="3" t="s">
        <v>3601</v>
      </c>
      <c r="D398" s="3" t="s">
        <v>44</v>
      </c>
      <c r="E398" s="1">
        <v>1969</v>
      </c>
      <c r="F398" s="38">
        <v>19442</v>
      </c>
      <c r="G398" s="239">
        <v>7</v>
      </c>
      <c r="H398" s="1">
        <v>0</v>
      </c>
      <c r="I398" s="1">
        <v>3</v>
      </c>
      <c r="J398" s="1">
        <v>1</v>
      </c>
      <c r="K398" s="1"/>
      <c r="L398" s="1"/>
      <c r="M398" s="1"/>
      <c r="N398" s="1"/>
      <c r="O398" s="1"/>
      <c r="P398" s="239"/>
      <c r="Q398" s="1"/>
      <c r="R398" s="241"/>
      <c r="S398" s="1"/>
      <c r="T398" s="1"/>
      <c r="U398" s="1"/>
      <c r="V398" s="239"/>
      <c r="W398" s="241"/>
    </row>
    <row r="399" spans="1:23" ht="15.6" x14ac:dyDescent="0.3">
      <c r="A399" s="238">
        <v>396</v>
      </c>
      <c r="B399" s="39">
        <f>PRODUCT(G399/3+H399+I399+J399+(K399-I399-H399)/3+P399*25+Q399*25+R399*25+S399*25+T399*20+U399*15+V399*10+W399*15)</f>
        <v>8.6666666666666679</v>
      </c>
      <c r="C399" s="3" t="s">
        <v>3602</v>
      </c>
      <c r="D399" s="3" t="s">
        <v>2759</v>
      </c>
      <c r="E399" s="1">
        <v>1991</v>
      </c>
      <c r="F399" s="38">
        <v>27375</v>
      </c>
      <c r="G399" s="239">
        <v>9</v>
      </c>
      <c r="H399" s="1">
        <v>0</v>
      </c>
      <c r="I399" s="1">
        <v>0</v>
      </c>
      <c r="J399" s="1">
        <v>1</v>
      </c>
      <c r="K399" s="1">
        <v>14</v>
      </c>
      <c r="L399" s="1">
        <v>4</v>
      </c>
      <c r="M399" s="1">
        <v>5</v>
      </c>
      <c r="N399" s="1">
        <v>5</v>
      </c>
      <c r="O399" s="1">
        <v>0</v>
      </c>
      <c r="P399" s="239"/>
      <c r="Q399" s="1"/>
      <c r="R399" s="241"/>
      <c r="S399" s="1"/>
      <c r="T399" s="1"/>
      <c r="U399" s="1"/>
      <c r="V399" s="239"/>
      <c r="W399" s="241"/>
    </row>
    <row r="400" spans="1:23" ht="15.6" x14ac:dyDescent="0.3">
      <c r="A400" s="238">
        <v>397</v>
      </c>
      <c r="B400" s="39">
        <f>PRODUCT(G400/3+H400+I400+J400+(K400-I400-H400)/3+P400*25+Q400*25+R400*25+S400*25+T400*20+U400*15+V400*10+W400*15)</f>
        <v>8.3333333333333339</v>
      </c>
      <c r="C400" s="2" t="s">
        <v>2107</v>
      </c>
      <c r="D400" s="2" t="s">
        <v>3276</v>
      </c>
      <c r="E400" s="1">
        <v>2023</v>
      </c>
      <c r="F400" s="38">
        <v>38883</v>
      </c>
      <c r="G400" s="239">
        <v>12</v>
      </c>
      <c r="H400" s="1">
        <v>0</v>
      </c>
      <c r="I400" s="1">
        <v>3</v>
      </c>
      <c r="J400" s="1">
        <v>0</v>
      </c>
      <c r="K400" s="1">
        <v>7</v>
      </c>
      <c r="L400" s="1">
        <v>1</v>
      </c>
      <c r="M400" s="1">
        <v>1</v>
      </c>
      <c r="N400" s="1">
        <v>2</v>
      </c>
      <c r="O400" s="1">
        <v>3</v>
      </c>
      <c r="P400" s="239"/>
      <c r="Q400" s="1"/>
      <c r="R400" s="241"/>
      <c r="S400" s="1"/>
      <c r="T400" s="1"/>
      <c r="U400" s="1"/>
      <c r="V400" s="239"/>
      <c r="W400" s="241"/>
    </row>
    <row r="401" spans="1:23" ht="15.6" x14ac:dyDescent="0.3">
      <c r="A401" s="238">
        <v>398</v>
      </c>
      <c r="B401" s="39">
        <f>PRODUCT(G401/3+H401+I401+J401+(K401-I401-H401)/3+P401*25+Q401*25+R401*25+S401*25+T401*20+U401*15+V401*10+W401*15)</f>
        <v>8.3333333333333339</v>
      </c>
      <c r="C401" s="2" t="s">
        <v>3603</v>
      </c>
      <c r="D401" s="243" t="s">
        <v>647</v>
      </c>
      <c r="E401" s="1">
        <v>2024</v>
      </c>
      <c r="F401" s="38">
        <v>39253</v>
      </c>
      <c r="G401" s="239">
        <v>7</v>
      </c>
      <c r="H401" s="1">
        <v>1</v>
      </c>
      <c r="I401" s="1">
        <v>1</v>
      </c>
      <c r="J401" s="1">
        <v>1</v>
      </c>
      <c r="K401" s="1">
        <v>11</v>
      </c>
      <c r="L401" s="1">
        <v>3</v>
      </c>
      <c r="M401" s="1">
        <v>3</v>
      </c>
      <c r="N401" s="1">
        <v>3</v>
      </c>
      <c r="O401" s="1">
        <v>2</v>
      </c>
      <c r="P401" s="239"/>
      <c r="Q401" s="1"/>
      <c r="R401" s="241"/>
      <c r="S401" s="1"/>
      <c r="T401" s="1"/>
      <c r="U401" s="1"/>
      <c r="V401" s="239"/>
      <c r="W401" s="241"/>
    </row>
    <row r="402" spans="1:23" ht="15.6" x14ac:dyDescent="0.3">
      <c r="A402" s="238">
        <v>399</v>
      </c>
      <c r="B402" s="39">
        <f>PRODUCT(G402/3+H402+I402+J402+(K402-I402-H402)/3+P402*25+Q402*25+R402*25+S402*25+T402*20+U402*15+V402*10+W402*15)</f>
        <v>8.3333333333333321</v>
      </c>
      <c r="C402" s="3" t="s">
        <v>3604</v>
      </c>
      <c r="D402" s="3" t="s">
        <v>2939</v>
      </c>
      <c r="E402" s="1">
        <v>2005</v>
      </c>
      <c r="F402" s="38">
        <v>32339</v>
      </c>
      <c r="G402" s="239">
        <v>4</v>
      </c>
      <c r="H402" s="1">
        <v>0</v>
      </c>
      <c r="I402" s="1">
        <v>2</v>
      </c>
      <c r="J402" s="1">
        <v>2</v>
      </c>
      <c r="K402" s="1">
        <v>11</v>
      </c>
      <c r="L402" s="1">
        <v>5</v>
      </c>
      <c r="M402" s="1">
        <v>2</v>
      </c>
      <c r="N402" s="1">
        <v>2</v>
      </c>
      <c r="O402" s="1">
        <v>2</v>
      </c>
      <c r="P402" s="239"/>
      <c r="Q402" s="1"/>
      <c r="R402" s="241"/>
      <c r="S402" s="1"/>
      <c r="T402" s="1"/>
      <c r="U402" s="1"/>
      <c r="V402" s="239"/>
      <c r="W402" s="241"/>
    </row>
    <row r="403" spans="1:23" ht="15.6" x14ac:dyDescent="0.3">
      <c r="A403" s="238">
        <v>400</v>
      </c>
      <c r="B403" s="39">
        <f>PRODUCT(G403/3+H403*1.6666+I403*1.6666+J403*1.6666+P403*25+Q403*25+R403*25+S403*25+T403*20+U403*15+V403*10+W403*15)</f>
        <v>8.3330666666666673</v>
      </c>
      <c r="C403" s="3" t="s">
        <v>3605</v>
      </c>
      <c r="D403" s="3" t="s">
        <v>2655</v>
      </c>
      <c r="E403" s="1">
        <v>1976</v>
      </c>
      <c r="F403" s="38">
        <v>21639</v>
      </c>
      <c r="G403" s="239">
        <v>5</v>
      </c>
      <c r="H403" s="1">
        <v>0</v>
      </c>
      <c r="I403" s="1">
        <v>1</v>
      </c>
      <c r="J403" s="1">
        <v>3</v>
      </c>
      <c r="K403" s="1"/>
      <c r="L403" s="1"/>
      <c r="M403" s="1"/>
      <c r="N403" s="1"/>
      <c r="O403" s="1"/>
      <c r="P403" s="239"/>
      <c r="Q403" s="1"/>
      <c r="R403" s="241"/>
      <c r="S403" s="1"/>
      <c r="T403" s="1"/>
      <c r="U403" s="1"/>
      <c r="V403" s="239"/>
      <c r="W403" s="241"/>
    </row>
    <row r="404" spans="1:23" ht="15.6" x14ac:dyDescent="0.3">
      <c r="A404" s="238">
        <v>401</v>
      </c>
      <c r="B404" s="39">
        <f t="shared" ref="B404:B414" si="16">PRODUCT(G404/3+H404+I404+J404+(K404-I404-H404)/3+P404*25+Q404*25+R404*25+S404*25+T404*20+U404*15+V404*10+W404*15)</f>
        <v>8</v>
      </c>
      <c r="C404" s="3" t="s">
        <v>1231</v>
      </c>
      <c r="D404" s="3" t="s">
        <v>2919</v>
      </c>
      <c r="E404" s="1">
        <v>2003</v>
      </c>
      <c r="F404" s="38">
        <v>31760</v>
      </c>
      <c r="G404" s="239">
        <v>10</v>
      </c>
      <c r="H404" s="1">
        <v>0</v>
      </c>
      <c r="I404" s="1">
        <v>2</v>
      </c>
      <c r="J404" s="1">
        <v>1</v>
      </c>
      <c r="K404" s="1">
        <v>7</v>
      </c>
      <c r="L404" s="1">
        <v>2</v>
      </c>
      <c r="M404" s="1">
        <v>0</v>
      </c>
      <c r="N404" s="1">
        <v>3</v>
      </c>
      <c r="O404" s="1">
        <v>2</v>
      </c>
      <c r="P404" s="239"/>
      <c r="Q404" s="1"/>
      <c r="R404" s="241"/>
      <c r="S404" s="1"/>
      <c r="T404" s="1"/>
      <c r="U404" s="1"/>
      <c r="V404" s="239"/>
      <c r="W404" s="241"/>
    </row>
    <row r="405" spans="1:23" ht="15.6" x14ac:dyDescent="0.3">
      <c r="A405" s="238">
        <v>402</v>
      </c>
      <c r="B405" s="39">
        <f t="shared" si="16"/>
        <v>7.6666666666666679</v>
      </c>
      <c r="C405" s="3" t="s">
        <v>3606</v>
      </c>
      <c r="D405" s="3" t="s">
        <v>80</v>
      </c>
      <c r="E405" s="1">
        <v>2014</v>
      </c>
      <c r="F405" s="38">
        <v>35625</v>
      </c>
      <c r="G405" s="239">
        <v>7</v>
      </c>
      <c r="H405" s="1">
        <v>0</v>
      </c>
      <c r="I405" s="1">
        <v>0</v>
      </c>
      <c r="J405" s="1">
        <v>2</v>
      </c>
      <c r="K405" s="1">
        <v>10</v>
      </c>
      <c r="L405" s="1">
        <v>9</v>
      </c>
      <c r="M405" s="1">
        <v>1</v>
      </c>
      <c r="N405" s="1">
        <v>0</v>
      </c>
      <c r="O405" s="1">
        <v>0</v>
      </c>
      <c r="P405" s="239"/>
      <c r="Q405" s="1"/>
      <c r="R405" s="241"/>
      <c r="S405" s="1"/>
      <c r="T405" s="1"/>
      <c r="U405" s="1"/>
      <c r="V405" s="239"/>
      <c r="W405" s="241"/>
    </row>
    <row r="406" spans="1:23" ht="15.6" x14ac:dyDescent="0.3">
      <c r="A406" s="238">
        <v>403</v>
      </c>
      <c r="B406" s="39">
        <f t="shared" si="16"/>
        <v>7.6666666666666679</v>
      </c>
      <c r="C406" s="3" t="s">
        <v>3607</v>
      </c>
      <c r="D406" s="3" t="s">
        <v>2598</v>
      </c>
      <c r="E406" s="1">
        <v>1985</v>
      </c>
      <c r="F406" s="38" t="s">
        <v>765</v>
      </c>
      <c r="G406" s="239">
        <v>7</v>
      </c>
      <c r="H406" s="1">
        <v>0</v>
      </c>
      <c r="I406" s="1">
        <v>0</v>
      </c>
      <c r="J406" s="1">
        <v>3</v>
      </c>
      <c r="K406" s="1">
        <v>7</v>
      </c>
      <c r="L406" s="1">
        <v>7</v>
      </c>
      <c r="M406" s="1">
        <v>0</v>
      </c>
      <c r="N406" s="1">
        <v>0</v>
      </c>
      <c r="O406" s="1">
        <v>0</v>
      </c>
      <c r="P406" s="239"/>
      <c r="Q406" s="1"/>
      <c r="R406" s="241"/>
      <c r="S406" s="1"/>
      <c r="T406" s="1"/>
      <c r="U406" s="1"/>
      <c r="V406" s="239"/>
      <c r="W406" s="241"/>
    </row>
    <row r="407" spans="1:23" ht="15.6" x14ac:dyDescent="0.3">
      <c r="A407" s="238">
        <v>404</v>
      </c>
      <c r="B407" s="39">
        <f t="shared" si="16"/>
        <v>7.6666666666666661</v>
      </c>
      <c r="C407" s="3" t="s">
        <v>3608</v>
      </c>
      <c r="D407" s="3" t="s">
        <v>2939</v>
      </c>
      <c r="E407" s="1">
        <v>2011</v>
      </c>
      <c r="F407" s="38">
        <v>34445</v>
      </c>
      <c r="G407" s="239">
        <v>11</v>
      </c>
      <c r="H407" s="1">
        <v>0</v>
      </c>
      <c r="I407" s="1">
        <v>0</v>
      </c>
      <c r="J407" s="1">
        <v>1</v>
      </c>
      <c r="K407" s="1">
        <v>9</v>
      </c>
      <c r="L407" s="1">
        <v>9</v>
      </c>
      <c r="M407" s="1">
        <v>0</v>
      </c>
      <c r="N407" s="1">
        <v>0</v>
      </c>
      <c r="O407" s="1">
        <v>0</v>
      </c>
      <c r="P407" s="239"/>
      <c r="Q407" s="1"/>
      <c r="R407" s="241"/>
      <c r="S407" s="1"/>
      <c r="T407" s="1"/>
      <c r="U407" s="1"/>
      <c r="V407" s="239"/>
      <c r="W407" s="241"/>
    </row>
    <row r="408" spans="1:23" ht="15.6" x14ac:dyDescent="0.3">
      <c r="A408" s="238">
        <v>405</v>
      </c>
      <c r="B408" s="39">
        <f t="shared" si="16"/>
        <v>7.3333333333333339</v>
      </c>
      <c r="C408" s="3" t="s">
        <v>3609</v>
      </c>
      <c r="D408" s="3" t="s">
        <v>2988</v>
      </c>
      <c r="E408" s="1">
        <v>1988</v>
      </c>
      <c r="F408" s="38" t="s">
        <v>3514</v>
      </c>
      <c r="G408" s="239">
        <v>6</v>
      </c>
      <c r="H408" s="1">
        <v>0</v>
      </c>
      <c r="I408" s="1">
        <v>2</v>
      </c>
      <c r="J408" s="1">
        <v>0</v>
      </c>
      <c r="K408" s="1">
        <v>12</v>
      </c>
      <c r="L408" s="1">
        <v>7</v>
      </c>
      <c r="M408" s="1">
        <v>2</v>
      </c>
      <c r="N408" s="1">
        <v>1</v>
      </c>
      <c r="O408" s="1">
        <v>2</v>
      </c>
      <c r="P408" s="239"/>
      <c r="Q408" s="1"/>
      <c r="R408" s="241"/>
      <c r="S408" s="1"/>
      <c r="T408" s="1"/>
      <c r="U408" s="1"/>
      <c r="V408" s="239"/>
      <c r="W408" s="241"/>
    </row>
    <row r="409" spans="1:23" ht="15.6" x14ac:dyDescent="0.3">
      <c r="A409" s="238">
        <v>406</v>
      </c>
      <c r="B409" s="39">
        <f t="shared" si="16"/>
        <v>7.3333333333333339</v>
      </c>
      <c r="C409" s="3" t="s">
        <v>1789</v>
      </c>
      <c r="D409" s="3" t="s">
        <v>647</v>
      </c>
      <c r="E409" s="1">
        <v>2016</v>
      </c>
      <c r="F409" s="38">
        <v>36481</v>
      </c>
      <c r="G409" s="239">
        <v>5</v>
      </c>
      <c r="H409" s="1">
        <v>0</v>
      </c>
      <c r="I409" s="1">
        <v>3</v>
      </c>
      <c r="J409" s="1">
        <v>0</v>
      </c>
      <c r="K409" s="1">
        <v>11</v>
      </c>
      <c r="L409" s="1">
        <v>4</v>
      </c>
      <c r="M409" s="1">
        <v>1</v>
      </c>
      <c r="N409" s="1">
        <v>3</v>
      </c>
      <c r="O409" s="1">
        <v>3</v>
      </c>
      <c r="P409" s="239"/>
      <c r="Q409" s="1"/>
      <c r="R409" s="241"/>
      <c r="S409" s="1"/>
      <c r="T409" s="1"/>
      <c r="U409" s="1"/>
      <c r="V409" s="239"/>
      <c r="W409" s="241"/>
    </row>
    <row r="410" spans="1:23" ht="15.6" x14ac:dyDescent="0.3">
      <c r="A410" s="238">
        <v>407</v>
      </c>
      <c r="B410" s="39">
        <f t="shared" si="16"/>
        <v>7.3333333333333339</v>
      </c>
      <c r="C410" s="3" t="s">
        <v>3190</v>
      </c>
      <c r="D410" s="3" t="s">
        <v>80</v>
      </c>
      <c r="E410" s="1">
        <v>2003</v>
      </c>
      <c r="F410" s="38">
        <v>32094</v>
      </c>
      <c r="G410" s="239">
        <v>9</v>
      </c>
      <c r="H410" s="1">
        <v>0</v>
      </c>
      <c r="I410" s="1">
        <v>2</v>
      </c>
      <c r="J410" s="1">
        <v>0</v>
      </c>
      <c r="K410" s="1">
        <v>9</v>
      </c>
      <c r="L410" s="1">
        <v>4</v>
      </c>
      <c r="M410" s="1">
        <v>1</v>
      </c>
      <c r="N410" s="1">
        <v>2</v>
      </c>
      <c r="O410" s="1">
        <v>2</v>
      </c>
      <c r="P410" s="239"/>
      <c r="Q410" s="1"/>
      <c r="R410" s="241"/>
      <c r="S410" s="1"/>
      <c r="T410" s="1"/>
      <c r="U410" s="1"/>
      <c r="V410" s="239"/>
      <c r="W410" s="241"/>
    </row>
    <row r="411" spans="1:23" ht="15.6" x14ac:dyDescent="0.3">
      <c r="A411" s="238">
        <v>408</v>
      </c>
      <c r="B411" s="39">
        <f t="shared" si="16"/>
        <v>7.3333333333333339</v>
      </c>
      <c r="C411" s="3" t="s">
        <v>3610</v>
      </c>
      <c r="D411" s="3" t="s">
        <v>2630</v>
      </c>
      <c r="E411" s="1">
        <v>1981</v>
      </c>
      <c r="F411" s="38">
        <v>23529</v>
      </c>
      <c r="G411" s="239">
        <v>6</v>
      </c>
      <c r="H411" s="1">
        <v>0</v>
      </c>
      <c r="I411" s="1">
        <v>1</v>
      </c>
      <c r="J411" s="1">
        <v>2</v>
      </c>
      <c r="K411" s="1">
        <v>8</v>
      </c>
      <c r="L411" s="1">
        <v>4</v>
      </c>
      <c r="M411" s="1">
        <v>1</v>
      </c>
      <c r="N411" s="1">
        <v>2</v>
      </c>
      <c r="O411" s="1">
        <v>1</v>
      </c>
      <c r="P411" s="239"/>
      <c r="Q411" s="1"/>
      <c r="R411" s="241"/>
      <c r="S411" s="1"/>
      <c r="T411" s="1"/>
      <c r="U411" s="1"/>
      <c r="V411" s="239"/>
      <c r="W411" s="241"/>
    </row>
    <row r="412" spans="1:23" ht="15.6" x14ac:dyDescent="0.3">
      <c r="A412" s="238">
        <v>409</v>
      </c>
      <c r="B412" s="39">
        <f t="shared" si="16"/>
        <v>7.0000000000000009</v>
      </c>
      <c r="C412" s="3" t="s">
        <v>3139</v>
      </c>
      <c r="D412" s="3" t="s">
        <v>3347</v>
      </c>
      <c r="E412" s="1">
        <v>1999</v>
      </c>
      <c r="F412" s="38">
        <v>30491</v>
      </c>
      <c r="G412" s="239">
        <v>10</v>
      </c>
      <c r="H412" s="1">
        <v>0</v>
      </c>
      <c r="I412" s="1">
        <v>0</v>
      </c>
      <c r="J412" s="1">
        <v>2</v>
      </c>
      <c r="K412" s="1">
        <v>5</v>
      </c>
      <c r="L412" s="1">
        <v>3</v>
      </c>
      <c r="M412" s="1">
        <v>1</v>
      </c>
      <c r="N412" s="1">
        <v>1</v>
      </c>
      <c r="O412" s="1">
        <v>0</v>
      </c>
      <c r="P412" s="239"/>
      <c r="Q412" s="1"/>
      <c r="R412" s="241"/>
      <c r="S412" s="1"/>
      <c r="T412" s="1"/>
      <c r="U412" s="1"/>
      <c r="V412" s="239"/>
      <c r="W412" s="241"/>
    </row>
    <row r="413" spans="1:23" ht="15.6" x14ac:dyDescent="0.3">
      <c r="A413" s="238">
        <v>410</v>
      </c>
      <c r="B413" s="39">
        <f t="shared" si="16"/>
        <v>6.6666666666666661</v>
      </c>
      <c r="C413" s="3" t="s">
        <v>3611</v>
      </c>
      <c r="D413" s="3" t="s">
        <v>3084</v>
      </c>
      <c r="E413" s="1">
        <v>2006</v>
      </c>
      <c r="F413" s="38">
        <v>32537</v>
      </c>
      <c r="G413" s="239">
        <v>7</v>
      </c>
      <c r="H413" s="1">
        <v>0</v>
      </c>
      <c r="I413" s="1">
        <v>0</v>
      </c>
      <c r="J413" s="1">
        <v>0</v>
      </c>
      <c r="K413" s="1">
        <v>13</v>
      </c>
      <c r="L413" s="1">
        <v>6</v>
      </c>
      <c r="M413" s="1">
        <v>3</v>
      </c>
      <c r="N413" s="1">
        <v>4</v>
      </c>
      <c r="O413" s="1">
        <v>0</v>
      </c>
      <c r="P413" s="239"/>
      <c r="Q413" s="1"/>
      <c r="R413" s="241"/>
      <c r="S413" s="1"/>
      <c r="T413" s="1"/>
      <c r="U413" s="1"/>
      <c r="V413" s="239"/>
      <c r="W413" s="241"/>
    </row>
    <row r="414" spans="1:23" ht="15.6" x14ac:dyDescent="0.3">
      <c r="A414" s="238">
        <v>411</v>
      </c>
      <c r="B414" s="39">
        <f t="shared" si="16"/>
        <v>6.6666666666666661</v>
      </c>
      <c r="C414" s="3" t="s">
        <v>3612</v>
      </c>
      <c r="D414" s="3" t="s">
        <v>2598</v>
      </c>
      <c r="E414" s="1">
        <v>1986</v>
      </c>
      <c r="F414" s="38" t="s">
        <v>762</v>
      </c>
      <c r="G414" s="239">
        <v>4</v>
      </c>
      <c r="H414" s="1">
        <v>0</v>
      </c>
      <c r="I414" s="1">
        <v>2</v>
      </c>
      <c r="J414" s="1">
        <v>1</v>
      </c>
      <c r="K414" s="1">
        <v>9</v>
      </c>
      <c r="L414" s="1">
        <v>1</v>
      </c>
      <c r="M414" s="1">
        <v>4</v>
      </c>
      <c r="N414" s="1">
        <v>2</v>
      </c>
      <c r="O414" s="1">
        <v>2</v>
      </c>
      <c r="P414" s="239"/>
      <c r="Q414" s="1"/>
      <c r="R414" s="241"/>
      <c r="S414" s="1"/>
      <c r="T414" s="1"/>
      <c r="U414" s="1"/>
      <c r="V414" s="239"/>
      <c r="W414" s="241"/>
    </row>
    <row r="415" spans="1:23" ht="15.6" x14ac:dyDescent="0.3">
      <c r="A415" s="238">
        <v>412</v>
      </c>
      <c r="B415" s="39">
        <f>PRODUCT(G415/3+H415*1.6666+I415*1.6666+J415*1.6666+P415*25+Q415*25+R415*25+S415*25+T415*20+U415*15+V415*10+W415*15)</f>
        <v>6.6664666666666665</v>
      </c>
      <c r="C415" s="3" t="s">
        <v>3613</v>
      </c>
      <c r="D415" s="3" t="s">
        <v>2603</v>
      </c>
      <c r="E415" s="1">
        <v>1977</v>
      </c>
      <c r="F415" s="38">
        <v>21974</v>
      </c>
      <c r="G415" s="239">
        <v>5</v>
      </c>
      <c r="H415" s="1">
        <v>0</v>
      </c>
      <c r="I415" s="1">
        <v>1</v>
      </c>
      <c r="J415" s="1">
        <v>2</v>
      </c>
      <c r="K415" s="1"/>
      <c r="L415" s="1"/>
      <c r="M415" s="1"/>
      <c r="N415" s="1"/>
      <c r="O415" s="1"/>
      <c r="P415" s="239"/>
      <c r="Q415" s="1"/>
      <c r="R415" s="241"/>
      <c r="S415" s="1"/>
      <c r="T415" s="1"/>
      <c r="U415" s="1"/>
      <c r="V415" s="239"/>
      <c r="W415" s="241"/>
    </row>
    <row r="416" spans="1:23" ht="15.6" x14ac:dyDescent="0.3">
      <c r="A416" s="238">
        <v>413</v>
      </c>
      <c r="B416" s="39">
        <f>PRODUCT(G416/3+H416+I416+J416+(K416-I416-H416)/3+P416*25+Q416*25+R416*25+S416*25+T416*20+U416*15+V416*10+W416*15)</f>
        <v>6.333333333333333</v>
      </c>
      <c r="C416" s="3" t="s">
        <v>3614</v>
      </c>
      <c r="D416" s="3" t="s">
        <v>2865</v>
      </c>
      <c r="E416" s="1">
        <v>2002</v>
      </c>
      <c r="F416" s="38">
        <v>31349</v>
      </c>
      <c r="G416" s="239">
        <v>13</v>
      </c>
      <c r="H416" s="1">
        <v>0</v>
      </c>
      <c r="I416" s="1">
        <v>0</v>
      </c>
      <c r="J416" s="1">
        <v>0</v>
      </c>
      <c r="K416" s="1">
        <v>6</v>
      </c>
      <c r="L416" s="1">
        <v>2</v>
      </c>
      <c r="M416" s="1">
        <v>2</v>
      </c>
      <c r="N416" s="1">
        <v>2</v>
      </c>
      <c r="O416" s="1">
        <v>0</v>
      </c>
      <c r="P416" s="239"/>
      <c r="Q416" s="1"/>
      <c r="R416" s="241"/>
      <c r="S416" s="1"/>
      <c r="T416" s="1"/>
      <c r="U416" s="1"/>
      <c r="V416" s="239"/>
      <c r="W416" s="241"/>
    </row>
    <row r="417" spans="1:23" ht="15.6" x14ac:dyDescent="0.3">
      <c r="A417" s="238">
        <v>414</v>
      </c>
      <c r="B417" s="39">
        <f>PRODUCT(G417/3+H417*1.6666+I417*1.6666+J417*1.6666+P417*25+Q417*25+R417*25+S417*25+T417*20+U417*15+V417*10+W417*15)</f>
        <v>6.3331333333333335</v>
      </c>
      <c r="C417" s="3" t="s">
        <v>3615</v>
      </c>
      <c r="D417" s="3" t="s">
        <v>2603</v>
      </c>
      <c r="E417" s="1">
        <v>1969</v>
      </c>
      <c r="F417" s="38">
        <v>19075</v>
      </c>
      <c r="G417" s="239">
        <v>4</v>
      </c>
      <c r="H417" s="1">
        <v>1</v>
      </c>
      <c r="I417" s="1">
        <v>0</v>
      </c>
      <c r="J417" s="1">
        <v>2</v>
      </c>
      <c r="K417" s="1"/>
      <c r="L417" s="1"/>
      <c r="M417" s="1"/>
      <c r="N417" s="1"/>
      <c r="O417" s="1"/>
      <c r="P417" s="239"/>
      <c r="Q417" s="1"/>
      <c r="R417" s="241"/>
      <c r="S417" s="1"/>
      <c r="T417" s="1"/>
      <c r="U417" s="1"/>
      <c r="V417" s="239"/>
      <c r="W417" s="241"/>
    </row>
    <row r="418" spans="1:23" ht="15.6" x14ac:dyDescent="0.3">
      <c r="A418" s="238">
        <v>415</v>
      </c>
      <c r="B418" s="39">
        <f>PRODUCT(G418/3+H418+I418+J418+(K418-I418-H418)/3+P418*25+Q418*25+R418*25+S418*25+T418*20+U418*15+V418*10+W418*15)</f>
        <v>6.0000000000000009</v>
      </c>
      <c r="C418" s="3" t="s">
        <v>3616</v>
      </c>
      <c r="D418" s="3" t="s">
        <v>2684</v>
      </c>
      <c r="E418" s="1">
        <v>1999</v>
      </c>
      <c r="F418" s="38">
        <v>30541</v>
      </c>
      <c r="G418" s="239">
        <v>7</v>
      </c>
      <c r="H418" s="1">
        <v>0</v>
      </c>
      <c r="I418" s="1">
        <v>1</v>
      </c>
      <c r="J418" s="1">
        <v>1</v>
      </c>
      <c r="K418" s="1">
        <v>6</v>
      </c>
      <c r="L418" s="1">
        <v>4</v>
      </c>
      <c r="M418" s="1">
        <v>1</v>
      </c>
      <c r="N418" s="1">
        <v>0</v>
      </c>
      <c r="O418" s="1">
        <v>1</v>
      </c>
      <c r="P418" s="239"/>
      <c r="Q418" s="1"/>
      <c r="R418" s="241"/>
      <c r="S418" s="1"/>
      <c r="T418" s="1"/>
      <c r="U418" s="1"/>
      <c r="V418" s="239"/>
      <c r="W418" s="241"/>
    </row>
    <row r="419" spans="1:23" ht="15.6" x14ac:dyDescent="0.3">
      <c r="A419" s="238">
        <v>416</v>
      </c>
      <c r="B419" s="39">
        <f>PRODUCT(G419/3+H419+I419+J419+(K419-I419-H419)/3+P419*25+Q419*25+R419*25+S419*25+T419*20+U419*15+V419*10+W419*15)</f>
        <v>6</v>
      </c>
      <c r="C419" s="3" t="s">
        <v>3617</v>
      </c>
      <c r="D419" s="3" t="s">
        <v>2613</v>
      </c>
      <c r="E419" s="1">
        <v>1985</v>
      </c>
      <c r="F419" s="38">
        <v>25226</v>
      </c>
      <c r="G419" s="239">
        <v>3</v>
      </c>
      <c r="H419" s="1">
        <v>0</v>
      </c>
      <c r="I419" s="1">
        <v>0</v>
      </c>
      <c r="J419" s="1">
        <v>2</v>
      </c>
      <c r="K419" s="1">
        <v>9</v>
      </c>
      <c r="L419" s="1">
        <v>1</v>
      </c>
      <c r="M419" s="1">
        <v>7</v>
      </c>
      <c r="N419" s="1">
        <v>1</v>
      </c>
      <c r="O419" s="1">
        <v>0</v>
      </c>
      <c r="P419" s="239"/>
      <c r="Q419" s="1"/>
      <c r="R419" s="241"/>
      <c r="S419" s="1"/>
      <c r="T419" s="1"/>
      <c r="U419" s="1"/>
      <c r="V419" s="239"/>
      <c r="W419" s="241"/>
    </row>
    <row r="420" spans="1:23" ht="15.6" x14ac:dyDescent="0.3">
      <c r="A420" s="238">
        <v>417</v>
      </c>
      <c r="B420" s="39">
        <f>PRODUCT(G420/3+H420*1.6666+I420*1.6666+J420*1.6666+P420*25+Q420*25+R420*25+S420*25+T420*20+U420*15+V420*10+W420*15)</f>
        <v>5.9999333333333329</v>
      </c>
      <c r="C420" s="3" t="s">
        <v>3618</v>
      </c>
      <c r="D420" s="3" t="s">
        <v>2655</v>
      </c>
      <c r="E420" s="1">
        <v>1977</v>
      </c>
      <c r="F420" s="38">
        <v>23053</v>
      </c>
      <c r="G420" s="239">
        <v>13</v>
      </c>
      <c r="H420" s="1">
        <v>0</v>
      </c>
      <c r="I420" s="1">
        <v>0</v>
      </c>
      <c r="J420" s="1">
        <v>1</v>
      </c>
      <c r="K420" s="1"/>
      <c r="L420" s="1"/>
      <c r="M420" s="1"/>
      <c r="N420" s="1"/>
      <c r="O420" s="1"/>
      <c r="P420" s="239"/>
      <c r="Q420" s="1"/>
      <c r="R420" s="241"/>
      <c r="S420" s="1"/>
      <c r="T420" s="1"/>
      <c r="U420" s="1"/>
      <c r="V420" s="239"/>
      <c r="W420" s="241"/>
    </row>
    <row r="421" spans="1:23" ht="15.6" x14ac:dyDescent="0.3">
      <c r="A421" s="238">
        <v>418</v>
      </c>
      <c r="B421" s="39">
        <f t="shared" ref="B421:B432" si="17">PRODUCT(G421/3+H421+I421+J421+(K421-I421-H421)/3+P421*25+Q421*25+R421*25+S421*25+T421*20+U421*15+V421*10+W421*15)</f>
        <v>5.666666666666667</v>
      </c>
      <c r="C421" s="3" t="s">
        <v>1453</v>
      </c>
      <c r="D421" s="3" t="s">
        <v>68</v>
      </c>
      <c r="E421" s="1">
        <v>2010</v>
      </c>
      <c r="F421" s="38">
        <v>34024</v>
      </c>
      <c r="G421" s="239">
        <v>5</v>
      </c>
      <c r="H421" s="1">
        <v>0</v>
      </c>
      <c r="I421" s="1">
        <v>1</v>
      </c>
      <c r="J421" s="1">
        <v>1</v>
      </c>
      <c r="K421" s="1">
        <v>7</v>
      </c>
      <c r="L421" s="1">
        <v>6</v>
      </c>
      <c r="M421" s="1">
        <v>0</v>
      </c>
      <c r="N421" s="1">
        <v>0</v>
      </c>
      <c r="O421" s="1">
        <v>1</v>
      </c>
      <c r="P421" s="239"/>
      <c r="Q421" s="1"/>
      <c r="R421" s="241"/>
      <c r="S421" s="1"/>
      <c r="T421" s="1"/>
      <c r="U421" s="1"/>
      <c r="V421" s="239"/>
      <c r="W421" s="241"/>
    </row>
    <row r="422" spans="1:23" ht="15.6" x14ac:dyDescent="0.3">
      <c r="A422" s="238">
        <v>419</v>
      </c>
      <c r="B422" s="39">
        <f t="shared" si="17"/>
        <v>5.666666666666667</v>
      </c>
      <c r="C422" s="3" t="s">
        <v>3619</v>
      </c>
      <c r="D422" s="3" t="s">
        <v>2630</v>
      </c>
      <c r="E422" s="1">
        <v>1994</v>
      </c>
      <c r="F422" s="38">
        <v>28439</v>
      </c>
      <c r="G422" s="239">
        <v>5</v>
      </c>
      <c r="H422" s="1">
        <v>0</v>
      </c>
      <c r="I422" s="1">
        <v>0</v>
      </c>
      <c r="J422" s="1">
        <v>3</v>
      </c>
      <c r="K422" s="1">
        <v>3</v>
      </c>
      <c r="L422" s="1">
        <v>3</v>
      </c>
      <c r="M422" s="1">
        <v>0</v>
      </c>
      <c r="N422" s="1">
        <v>0</v>
      </c>
      <c r="O422" s="1">
        <v>0</v>
      </c>
      <c r="P422" s="239"/>
      <c r="Q422" s="1"/>
      <c r="R422" s="241"/>
      <c r="S422" s="1"/>
      <c r="T422" s="1"/>
      <c r="U422" s="1"/>
      <c r="V422" s="239"/>
      <c r="W422" s="241"/>
    </row>
    <row r="423" spans="1:23" ht="15.6" x14ac:dyDescent="0.3">
      <c r="A423" s="238">
        <v>420</v>
      </c>
      <c r="B423" s="39">
        <f t="shared" si="17"/>
        <v>5.6666666666666661</v>
      </c>
      <c r="C423" s="3" t="s">
        <v>1089</v>
      </c>
      <c r="D423" s="3" t="s">
        <v>68</v>
      </c>
      <c r="E423" s="1">
        <v>1999</v>
      </c>
      <c r="F423" s="38">
        <v>30033</v>
      </c>
      <c r="G423" s="239">
        <v>6</v>
      </c>
      <c r="H423" s="1">
        <v>0</v>
      </c>
      <c r="I423" s="1">
        <v>1</v>
      </c>
      <c r="J423" s="1">
        <v>0</v>
      </c>
      <c r="K423" s="1">
        <v>9</v>
      </c>
      <c r="L423" s="1">
        <v>3</v>
      </c>
      <c r="M423" s="1">
        <v>5</v>
      </c>
      <c r="N423" s="1">
        <v>0</v>
      </c>
      <c r="O423" s="1">
        <v>1</v>
      </c>
      <c r="P423" s="239"/>
      <c r="Q423" s="1"/>
      <c r="R423" s="241"/>
      <c r="S423" s="1"/>
      <c r="T423" s="1"/>
      <c r="U423" s="1"/>
      <c r="V423" s="239"/>
      <c r="W423" s="241"/>
    </row>
    <row r="424" spans="1:23" ht="15.6" x14ac:dyDescent="0.3">
      <c r="A424" s="238">
        <v>421</v>
      </c>
      <c r="B424" s="39">
        <f t="shared" si="17"/>
        <v>5.6666666666666661</v>
      </c>
      <c r="C424" s="3" t="s">
        <v>1341</v>
      </c>
      <c r="D424" s="3" t="s">
        <v>2995</v>
      </c>
      <c r="E424" s="1">
        <v>2006</v>
      </c>
      <c r="F424" s="38">
        <v>32609</v>
      </c>
      <c r="G424" s="239">
        <v>4</v>
      </c>
      <c r="H424" s="1">
        <v>1</v>
      </c>
      <c r="I424" s="1">
        <v>0</v>
      </c>
      <c r="J424" s="1">
        <v>1</v>
      </c>
      <c r="K424" s="1">
        <v>8</v>
      </c>
      <c r="L424" s="1">
        <v>5</v>
      </c>
      <c r="M424" s="1">
        <v>1</v>
      </c>
      <c r="N424" s="1">
        <v>1</v>
      </c>
      <c r="O424" s="1">
        <v>1</v>
      </c>
      <c r="P424" s="239"/>
      <c r="Q424" s="1"/>
      <c r="R424" s="241"/>
      <c r="S424" s="1"/>
      <c r="T424" s="1"/>
      <c r="U424" s="1"/>
      <c r="V424" s="239"/>
      <c r="W424" s="241"/>
    </row>
    <row r="425" spans="1:23" ht="15.6" x14ac:dyDescent="0.3">
      <c r="A425" s="238">
        <v>422</v>
      </c>
      <c r="B425" s="39">
        <f t="shared" si="17"/>
        <v>5.6666666666666661</v>
      </c>
      <c r="C425" s="3" t="s">
        <v>1189</v>
      </c>
      <c r="D425" s="3" t="s">
        <v>3027</v>
      </c>
      <c r="E425" s="1">
        <v>2004</v>
      </c>
      <c r="F425" s="38">
        <v>31800</v>
      </c>
      <c r="G425" s="239">
        <v>1</v>
      </c>
      <c r="H425" s="1">
        <v>0</v>
      </c>
      <c r="I425" s="1">
        <v>1</v>
      </c>
      <c r="J425" s="1">
        <v>3</v>
      </c>
      <c r="K425" s="1">
        <v>5</v>
      </c>
      <c r="L425" s="1">
        <v>3</v>
      </c>
      <c r="M425" s="1">
        <v>0</v>
      </c>
      <c r="N425" s="1">
        <v>1</v>
      </c>
      <c r="O425" s="1">
        <v>1</v>
      </c>
      <c r="P425" s="239"/>
      <c r="Q425" s="1"/>
      <c r="R425" s="241"/>
      <c r="S425" s="1"/>
      <c r="T425" s="1"/>
      <c r="U425" s="1"/>
      <c r="V425" s="239"/>
      <c r="W425" s="241"/>
    </row>
    <row r="426" spans="1:23" ht="15.6" x14ac:dyDescent="0.3">
      <c r="A426" s="238">
        <v>423</v>
      </c>
      <c r="B426" s="39">
        <f t="shared" si="17"/>
        <v>5.3333333333333339</v>
      </c>
      <c r="C426" s="3" t="s">
        <v>3620</v>
      </c>
      <c r="D426" s="3" t="s">
        <v>3232</v>
      </c>
      <c r="E426" s="1">
        <v>2010</v>
      </c>
      <c r="F426" s="38">
        <v>34611</v>
      </c>
      <c r="G426" s="239">
        <v>3</v>
      </c>
      <c r="H426" s="1">
        <v>0</v>
      </c>
      <c r="I426" s="1">
        <v>0</v>
      </c>
      <c r="J426" s="1">
        <v>1</v>
      </c>
      <c r="K426" s="1">
        <v>10</v>
      </c>
      <c r="L426" s="1">
        <v>6</v>
      </c>
      <c r="M426" s="1">
        <v>2</v>
      </c>
      <c r="N426" s="1">
        <v>2</v>
      </c>
      <c r="O426" s="1">
        <v>0</v>
      </c>
      <c r="P426" s="239"/>
      <c r="Q426" s="1"/>
      <c r="R426" s="241"/>
      <c r="S426" s="1"/>
      <c r="T426" s="1"/>
      <c r="U426" s="1"/>
      <c r="V426" s="239"/>
      <c r="W426" s="241"/>
    </row>
    <row r="427" spans="1:23" ht="15.6" x14ac:dyDescent="0.3">
      <c r="A427" s="238">
        <v>424</v>
      </c>
      <c r="B427" s="39">
        <f t="shared" si="17"/>
        <v>5.333333333333333</v>
      </c>
      <c r="C427" s="2" t="s">
        <v>3621</v>
      </c>
      <c r="D427" s="2" t="s">
        <v>2598</v>
      </c>
      <c r="E427" s="1">
        <v>2022</v>
      </c>
      <c r="F427" s="38">
        <v>38638</v>
      </c>
      <c r="G427" s="239">
        <v>2</v>
      </c>
      <c r="H427" s="1">
        <v>0</v>
      </c>
      <c r="I427" s="1">
        <v>3</v>
      </c>
      <c r="J427" s="1">
        <v>1</v>
      </c>
      <c r="K427" s="1">
        <v>5</v>
      </c>
      <c r="L427" s="1">
        <v>2</v>
      </c>
      <c r="M427" s="1">
        <v>0</v>
      </c>
      <c r="N427" s="1">
        <v>0</v>
      </c>
      <c r="O427" s="1">
        <v>3</v>
      </c>
      <c r="P427" s="239"/>
      <c r="Q427" s="1"/>
      <c r="R427" s="241"/>
      <c r="S427" s="1"/>
      <c r="T427" s="1"/>
      <c r="U427" s="1"/>
      <c r="V427" s="239"/>
      <c r="W427" s="241"/>
    </row>
    <row r="428" spans="1:23" ht="15.6" x14ac:dyDescent="0.3">
      <c r="A428" s="238">
        <v>425</v>
      </c>
      <c r="B428" s="39">
        <f t="shared" si="17"/>
        <v>5.333333333333333</v>
      </c>
      <c r="C428" s="2" t="s">
        <v>3418</v>
      </c>
      <c r="D428" s="243" t="s">
        <v>647</v>
      </c>
      <c r="E428" s="1">
        <v>2024</v>
      </c>
      <c r="F428" s="38">
        <v>39173</v>
      </c>
      <c r="G428" s="239">
        <v>4</v>
      </c>
      <c r="H428" s="1">
        <v>0</v>
      </c>
      <c r="I428" s="1">
        <v>0</v>
      </c>
      <c r="J428" s="1">
        <v>2</v>
      </c>
      <c r="K428" s="1">
        <v>6</v>
      </c>
      <c r="L428" s="1">
        <v>5</v>
      </c>
      <c r="M428" s="1">
        <v>1</v>
      </c>
      <c r="N428" s="1">
        <v>0</v>
      </c>
      <c r="O428" s="1">
        <v>0</v>
      </c>
      <c r="P428" s="239"/>
      <c r="Q428" s="1"/>
      <c r="R428" s="241"/>
      <c r="S428" s="1"/>
      <c r="T428" s="1"/>
      <c r="U428" s="1"/>
      <c r="V428" s="239"/>
      <c r="W428" s="241"/>
    </row>
    <row r="429" spans="1:23" ht="15.6" x14ac:dyDescent="0.3">
      <c r="A429" s="238">
        <v>426</v>
      </c>
      <c r="B429" s="39">
        <f t="shared" si="17"/>
        <v>5</v>
      </c>
      <c r="C429" s="3" t="s">
        <v>3622</v>
      </c>
      <c r="D429" s="3" t="s">
        <v>89</v>
      </c>
      <c r="E429" s="1">
        <v>2008</v>
      </c>
      <c r="F429" s="38">
        <v>33468</v>
      </c>
      <c r="G429" s="239">
        <v>7</v>
      </c>
      <c r="H429" s="1">
        <v>0</v>
      </c>
      <c r="I429" s="1">
        <v>0</v>
      </c>
      <c r="J429" s="1">
        <v>1</v>
      </c>
      <c r="K429" s="1">
        <v>5</v>
      </c>
      <c r="L429" s="1">
        <v>4</v>
      </c>
      <c r="M429" s="1">
        <v>0</v>
      </c>
      <c r="N429" s="1">
        <v>1</v>
      </c>
      <c r="O429" s="1">
        <v>0</v>
      </c>
      <c r="P429" s="239"/>
      <c r="Q429" s="1"/>
      <c r="R429" s="241"/>
      <c r="S429" s="1"/>
      <c r="T429" s="1"/>
      <c r="U429" s="1"/>
      <c r="V429" s="239"/>
      <c r="W429" s="241"/>
    </row>
    <row r="430" spans="1:23" ht="15.6" x14ac:dyDescent="0.3">
      <c r="A430" s="238">
        <v>427</v>
      </c>
      <c r="B430" s="39">
        <f t="shared" si="17"/>
        <v>5</v>
      </c>
      <c r="C430" s="3" t="s">
        <v>1557</v>
      </c>
      <c r="D430" s="3" t="s">
        <v>2939</v>
      </c>
      <c r="E430" s="1">
        <v>2009</v>
      </c>
      <c r="F430" s="38">
        <v>34064</v>
      </c>
      <c r="G430" s="239">
        <v>11</v>
      </c>
      <c r="H430" s="1">
        <v>0</v>
      </c>
      <c r="I430" s="1">
        <v>0</v>
      </c>
      <c r="J430" s="1">
        <v>0</v>
      </c>
      <c r="K430" s="1">
        <v>4</v>
      </c>
      <c r="L430" s="1">
        <v>3</v>
      </c>
      <c r="M430" s="1">
        <v>1</v>
      </c>
      <c r="N430" s="1">
        <v>0</v>
      </c>
      <c r="O430" s="1">
        <v>0</v>
      </c>
      <c r="P430" s="239"/>
      <c r="Q430" s="1"/>
      <c r="R430" s="241"/>
      <c r="S430" s="1"/>
      <c r="T430" s="1"/>
      <c r="U430" s="1"/>
      <c r="V430" s="239"/>
      <c r="W430" s="241"/>
    </row>
    <row r="431" spans="1:23" ht="15.6" x14ac:dyDescent="0.3">
      <c r="A431" s="238">
        <v>428</v>
      </c>
      <c r="B431" s="39">
        <f t="shared" si="17"/>
        <v>4.666666666666667</v>
      </c>
      <c r="C431" s="3" t="s">
        <v>3623</v>
      </c>
      <c r="D431" s="3" t="s">
        <v>3084</v>
      </c>
      <c r="E431" s="1">
        <v>2006</v>
      </c>
      <c r="F431" s="38">
        <v>33172</v>
      </c>
      <c r="G431" s="239">
        <v>5</v>
      </c>
      <c r="H431" s="1">
        <v>0</v>
      </c>
      <c r="I431" s="1">
        <v>0</v>
      </c>
      <c r="J431" s="1">
        <v>0</v>
      </c>
      <c r="K431" s="1">
        <v>9</v>
      </c>
      <c r="L431" s="1">
        <v>7</v>
      </c>
      <c r="M431" s="1">
        <v>0</v>
      </c>
      <c r="N431" s="1">
        <v>2</v>
      </c>
      <c r="O431" s="1">
        <v>0</v>
      </c>
      <c r="P431" s="239"/>
      <c r="Q431" s="1"/>
      <c r="R431" s="241"/>
      <c r="S431" s="1"/>
      <c r="T431" s="1"/>
      <c r="U431" s="1"/>
      <c r="V431" s="239"/>
      <c r="W431" s="241"/>
    </row>
    <row r="432" spans="1:23" ht="15.6" x14ac:dyDescent="0.3">
      <c r="A432" s="238">
        <v>429</v>
      </c>
      <c r="B432" s="39">
        <f t="shared" si="17"/>
        <v>4.6666666666666661</v>
      </c>
      <c r="C432" s="3" t="s">
        <v>1216</v>
      </c>
      <c r="D432" s="3" t="s">
        <v>68</v>
      </c>
      <c r="E432" s="1">
        <v>2003</v>
      </c>
      <c r="F432" s="38">
        <v>31861</v>
      </c>
      <c r="G432" s="239">
        <v>2</v>
      </c>
      <c r="H432" s="1">
        <v>0</v>
      </c>
      <c r="I432" s="1">
        <v>0</v>
      </c>
      <c r="J432" s="1">
        <v>2</v>
      </c>
      <c r="K432" s="1">
        <v>6</v>
      </c>
      <c r="L432" s="1">
        <v>5</v>
      </c>
      <c r="M432" s="1">
        <v>1</v>
      </c>
      <c r="N432" s="1">
        <v>0</v>
      </c>
      <c r="O432" s="1">
        <v>0</v>
      </c>
      <c r="P432" s="239"/>
      <c r="Q432" s="1"/>
      <c r="R432" s="241"/>
      <c r="S432" s="1"/>
      <c r="T432" s="1"/>
      <c r="U432" s="1"/>
      <c r="V432" s="239"/>
      <c r="W432" s="241"/>
    </row>
    <row r="433" spans="1:23" ht="15.6" x14ac:dyDescent="0.3">
      <c r="A433" s="238">
        <v>430</v>
      </c>
      <c r="B433" s="39">
        <f>PRODUCT(G433/3+H433*1.6666+I433*1.6666+J433*1.6666+P433*25+Q433*25+R433*25+S433*25+T433*20+U433*15+V433*10+W433*15)</f>
        <v>4.6665333333333336</v>
      </c>
      <c r="C433" s="2" t="s">
        <v>1977</v>
      </c>
      <c r="D433" s="243" t="s">
        <v>68</v>
      </c>
      <c r="E433" s="1">
        <v>2023</v>
      </c>
      <c r="F433" s="38">
        <v>39142</v>
      </c>
      <c r="G433" s="239">
        <v>4</v>
      </c>
      <c r="H433" s="1">
        <v>0</v>
      </c>
      <c r="I433" s="1">
        <v>2</v>
      </c>
      <c r="J433" s="1">
        <v>0</v>
      </c>
      <c r="K433" s="1">
        <v>4</v>
      </c>
      <c r="L433" s="1">
        <v>2</v>
      </c>
      <c r="M433" s="1">
        <v>0</v>
      </c>
      <c r="N433" s="1">
        <v>0</v>
      </c>
      <c r="O433" s="1">
        <v>2</v>
      </c>
      <c r="P433" s="239"/>
      <c r="Q433" s="1"/>
      <c r="R433" s="241"/>
      <c r="S433" s="1"/>
      <c r="T433" s="1"/>
      <c r="U433" s="1"/>
      <c r="V433" s="239"/>
      <c r="W433" s="241"/>
    </row>
    <row r="434" spans="1:23" ht="15.6" x14ac:dyDescent="0.3">
      <c r="A434" s="238">
        <v>431</v>
      </c>
      <c r="B434" s="39">
        <f t="shared" ref="B434:B439" si="18">PRODUCT(G434/3+H434+I434+J434+(K434-I434-H434)/3+P434*25+Q434*25+R434*25+S434*25+T434*20+U434*15+V434*10+W434*15)</f>
        <v>4.3333333333333339</v>
      </c>
      <c r="C434" s="3" t="s">
        <v>3624</v>
      </c>
      <c r="D434" s="3" t="s">
        <v>3232</v>
      </c>
      <c r="E434" s="1">
        <v>2010</v>
      </c>
      <c r="F434" s="38">
        <v>34718</v>
      </c>
      <c r="G434" s="239">
        <v>6</v>
      </c>
      <c r="H434" s="1">
        <v>0</v>
      </c>
      <c r="I434" s="1">
        <v>0</v>
      </c>
      <c r="J434" s="1">
        <v>0</v>
      </c>
      <c r="K434" s="1">
        <v>7</v>
      </c>
      <c r="L434" s="1">
        <v>6</v>
      </c>
      <c r="M434" s="1">
        <v>0</v>
      </c>
      <c r="N434" s="1">
        <v>1</v>
      </c>
      <c r="O434" s="1">
        <v>0</v>
      </c>
      <c r="P434" s="239"/>
      <c r="Q434" s="1"/>
      <c r="R434" s="241"/>
      <c r="S434" s="1"/>
      <c r="T434" s="1"/>
      <c r="U434" s="1"/>
      <c r="V434" s="239"/>
      <c r="W434" s="241"/>
    </row>
    <row r="435" spans="1:23" ht="15.6" x14ac:dyDescent="0.3">
      <c r="A435" s="238">
        <v>432</v>
      </c>
      <c r="B435" s="39">
        <f t="shared" si="18"/>
        <v>4.333333333333333</v>
      </c>
      <c r="C435" s="3" t="s">
        <v>3625</v>
      </c>
      <c r="D435" s="3" t="s">
        <v>2592</v>
      </c>
      <c r="E435" s="1">
        <v>1984</v>
      </c>
      <c r="F435" s="38">
        <v>24832</v>
      </c>
      <c r="G435" s="239">
        <v>3</v>
      </c>
      <c r="H435" s="1">
        <v>0</v>
      </c>
      <c r="I435" s="1">
        <v>1</v>
      </c>
      <c r="J435" s="1">
        <v>1</v>
      </c>
      <c r="K435" s="1">
        <v>5</v>
      </c>
      <c r="L435" s="1">
        <v>2</v>
      </c>
      <c r="M435" s="1">
        <v>0</v>
      </c>
      <c r="N435" s="1">
        <v>2</v>
      </c>
      <c r="O435" s="1">
        <v>1</v>
      </c>
      <c r="P435" s="239"/>
      <c r="Q435" s="1"/>
      <c r="R435" s="241"/>
      <c r="S435" s="1"/>
      <c r="T435" s="1"/>
      <c r="U435" s="1"/>
      <c r="V435" s="239"/>
      <c r="W435" s="241"/>
    </row>
    <row r="436" spans="1:23" ht="15.6" x14ac:dyDescent="0.3">
      <c r="A436" s="238">
        <v>433</v>
      </c>
      <c r="B436" s="39">
        <f t="shared" si="18"/>
        <v>4.333333333333333</v>
      </c>
      <c r="C436" s="3" t="s">
        <v>741</v>
      </c>
      <c r="D436" s="3" t="s">
        <v>2598</v>
      </c>
      <c r="E436" s="1">
        <v>1981</v>
      </c>
      <c r="F436" s="38">
        <v>23596</v>
      </c>
      <c r="G436" s="239">
        <v>1</v>
      </c>
      <c r="H436" s="1">
        <v>0</v>
      </c>
      <c r="I436" s="1">
        <v>1</v>
      </c>
      <c r="J436" s="1">
        <v>2</v>
      </c>
      <c r="K436" s="1">
        <v>4</v>
      </c>
      <c r="L436" s="1">
        <v>2</v>
      </c>
      <c r="M436" s="1">
        <v>0</v>
      </c>
      <c r="N436" s="1">
        <v>1</v>
      </c>
      <c r="O436" s="1">
        <v>1</v>
      </c>
      <c r="P436" s="239"/>
      <c r="Q436" s="1"/>
      <c r="R436" s="241"/>
      <c r="S436" s="1"/>
      <c r="T436" s="1"/>
      <c r="U436" s="1"/>
      <c r="V436" s="239"/>
      <c r="W436" s="241"/>
    </row>
    <row r="437" spans="1:23" ht="15.6" x14ac:dyDescent="0.3">
      <c r="A437" s="238">
        <v>434</v>
      </c>
      <c r="B437" s="39">
        <f t="shared" si="18"/>
        <v>4.333333333333333</v>
      </c>
      <c r="C437" s="3" t="s">
        <v>1480</v>
      </c>
      <c r="D437" s="3" t="s">
        <v>3084</v>
      </c>
      <c r="E437" s="1">
        <v>2009</v>
      </c>
      <c r="F437" s="38">
        <v>34175</v>
      </c>
      <c r="G437" s="239">
        <v>6</v>
      </c>
      <c r="H437" s="1">
        <v>0</v>
      </c>
      <c r="I437" s="1">
        <v>1</v>
      </c>
      <c r="J437" s="1">
        <v>1</v>
      </c>
      <c r="K437" s="1">
        <v>2</v>
      </c>
      <c r="L437" s="1">
        <v>1</v>
      </c>
      <c r="M437" s="1">
        <v>0</v>
      </c>
      <c r="N437" s="1">
        <v>0</v>
      </c>
      <c r="O437" s="1">
        <v>1</v>
      </c>
      <c r="P437" s="239"/>
      <c r="Q437" s="1"/>
      <c r="R437" s="241"/>
      <c r="S437" s="1"/>
      <c r="T437" s="1"/>
      <c r="U437" s="1"/>
      <c r="V437" s="239"/>
      <c r="W437" s="241"/>
    </row>
    <row r="438" spans="1:23" ht="15.6" x14ac:dyDescent="0.3">
      <c r="A438" s="238">
        <v>435</v>
      </c>
      <c r="B438" s="39">
        <f t="shared" si="18"/>
        <v>4</v>
      </c>
      <c r="C438" s="3" t="s">
        <v>3626</v>
      </c>
      <c r="D438" s="3" t="s">
        <v>2865</v>
      </c>
      <c r="E438" s="1">
        <v>2012</v>
      </c>
      <c r="F438" s="38">
        <v>35403</v>
      </c>
      <c r="G438" s="239">
        <v>5</v>
      </c>
      <c r="H438" s="1">
        <v>0</v>
      </c>
      <c r="I438" s="1">
        <v>0</v>
      </c>
      <c r="J438" s="1">
        <v>0</v>
      </c>
      <c r="K438" s="1">
        <v>7</v>
      </c>
      <c r="L438" s="1">
        <v>6</v>
      </c>
      <c r="M438" s="1">
        <v>0</v>
      </c>
      <c r="N438" s="1">
        <v>1</v>
      </c>
      <c r="O438" s="1">
        <v>0</v>
      </c>
      <c r="P438" s="239"/>
      <c r="Q438" s="1"/>
      <c r="R438" s="241"/>
      <c r="S438" s="1"/>
      <c r="T438" s="1"/>
      <c r="U438" s="1"/>
      <c r="V438" s="239"/>
      <c r="W438" s="241"/>
    </row>
    <row r="439" spans="1:23" ht="15.6" x14ac:dyDescent="0.3">
      <c r="A439" s="238">
        <v>436</v>
      </c>
      <c r="B439" s="39">
        <f t="shared" si="18"/>
        <v>4</v>
      </c>
      <c r="C439" s="3" t="s">
        <v>3627</v>
      </c>
      <c r="D439" s="3" t="s">
        <v>2623</v>
      </c>
      <c r="E439" s="1">
        <v>1982</v>
      </c>
      <c r="F439" s="38">
        <v>24292</v>
      </c>
      <c r="G439" s="239">
        <v>5</v>
      </c>
      <c r="H439" s="1">
        <v>0</v>
      </c>
      <c r="I439" s="1">
        <v>0</v>
      </c>
      <c r="J439" s="1">
        <v>1</v>
      </c>
      <c r="K439" s="1">
        <v>4</v>
      </c>
      <c r="L439" s="1">
        <v>1</v>
      </c>
      <c r="M439" s="1">
        <v>1</v>
      </c>
      <c r="N439" s="1">
        <v>2</v>
      </c>
      <c r="O439" s="1">
        <v>0</v>
      </c>
      <c r="P439" s="239"/>
      <c r="Q439" s="1"/>
      <c r="R439" s="241"/>
      <c r="S439" s="1"/>
      <c r="T439" s="1"/>
      <c r="U439" s="1"/>
      <c r="V439" s="239"/>
      <c r="W439" s="241"/>
    </row>
    <row r="440" spans="1:23" ht="15.6" x14ac:dyDescent="0.3">
      <c r="A440" s="238">
        <v>437</v>
      </c>
      <c r="B440" s="39">
        <f>PRODUCT(G440/3+H440*1.6666+I440*1.6666+J440*1.6666+P440*25+Q440*25+R440*25+S440*25+T440*20+U440*15+V440*10+W440*15)</f>
        <v>3.9998666666666667</v>
      </c>
      <c r="C440" s="3" t="s">
        <v>3628</v>
      </c>
      <c r="D440" s="3" t="s">
        <v>2620</v>
      </c>
      <c r="E440" s="1">
        <v>1971</v>
      </c>
      <c r="F440" s="38">
        <v>20594</v>
      </c>
      <c r="G440" s="239">
        <v>2</v>
      </c>
      <c r="H440" s="1">
        <v>0</v>
      </c>
      <c r="I440" s="1">
        <v>2</v>
      </c>
      <c r="J440" s="1">
        <v>0</v>
      </c>
      <c r="K440" s="1"/>
      <c r="L440" s="1"/>
      <c r="M440" s="1"/>
      <c r="N440" s="1"/>
      <c r="O440" s="1"/>
      <c r="P440" s="239"/>
      <c r="Q440" s="1"/>
      <c r="R440" s="241"/>
      <c r="S440" s="1"/>
      <c r="T440" s="1"/>
      <c r="U440" s="1"/>
      <c r="V440" s="239"/>
      <c r="W440" s="241"/>
    </row>
    <row r="441" spans="1:23" ht="15.6" x14ac:dyDescent="0.3">
      <c r="A441" s="238">
        <v>438</v>
      </c>
      <c r="B441" s="39">
        <f>PRODUCT(G441/3+H441+I441+J441+(K441-I441-H441)/3+P441*25+Q441*25+R441*25+S441*25+T441*20+U441*15+V441*10+W441*15)</f>
        <v>3.666666666666667</v>
      </c>
      <c r="C441" s="2" t="s">
        <v>3425</v>
      </c>
      <c r="D441" s="243" t="s">
        <v>2598</v>
      </c>
      <c r="E441" s="1">
        <v>2024</v>
      </c>
      <c r="F441" s="38">
        <v>39214</v>
      </c>
      <c r="G441" s="239">
        <v>3</v>
      </c>
      <c r="H441" s="1">
        <v>0</v>
      </c>
      <c r="I441" s="1">
        <v>0</v>
      </c>
      <c r="J441" s="1">
        <v>1</v>
      </c>
      <c r="K441" s="1">
        <v>5</v>
      </c>
      <c r="L441" s="1">
        <v>5</v>
      </c>
      <c r="M441" s="1">
        <v>0</v>
      </c>
      <c r="N441" s="1">
        <v>0</v>
      </c>
      <c r="O441" s="1">
        <v>0</v>
      </c>
      <c r="P441" s="239"/>
      <c r="Q441" s="1"/>
      <c r="R441" s="241"/>
      <c r="S441" s="1"/>
      <c r="T441" s="1"/>
      <c r="U441" s="1"/>
      <c r="V441" s="239"/>
      <c r="W441" s="241"/>
    </row>
    <row r="442" spans="1:23" ht="15.6" x14ac:dyDescent="0.3">
      <c r="A442" s="238">
        <v>439</v>
      </c>
      <c r="B442" s="39">
        <f>PRODUCT(G442/3+H442+I442+J442+(K442-I442-H442)/3+P442*25+Q442*25+R442*25+S442*25+T442*20+U442*15+V442*10+W442*15)</f>
        <v>3.6666666666666665</v>
      </c>
      <c r="C442" s="3" t="s">
        <v>3629</v>
      </c>
      <c r="D442" s="3" t="s">
        <v>2657</v>
      </c>
      <c r="E442" s="1">
        <v>2017</v>
      </c>
      <c r="F442" s="38">
        <v>37021</v>
      </c>
      <c r="G442" s="239">
        <v>2</v>
      </c>
      <c r="H442" s="1">
        <v>0</v>
      </c>
      <c r="I442" s="1">
        <v>1</v>
      </c>
      <c r="J442" s="1">
        <v>1</v>
      </c>
      <c r="K442" s="1">
        <v>4</v>
      </c>
      <c r="L442" s="1">
        <v>1</v>
      </c>
      <c r="M442" s="1">
        <v>2</v>
      </c>
      <c r="N442" s="1">
        <v>0</v>
      </c>
      <c r="O442" s="1">
        <v>1</v>
      </c>
      <c r="P442" s="239"/>
      <c r="Q442" s="1"/>
      <c r="R442" s="241"/>
      <c r="S442" s="1"/>
      <c r="T442" s="1"/>
      <c r="U442" s="1"/>
      <c r="V442" s="239"/>
      <c r="W442" s="241"/>
    </row>
    <row r="443" spans="1:23" ht="15.6" x14ac:dyDescent="0.3">
      <c r="A443" s="238">
        <v>440</v>
      </c>
      <c r="B443" s="39">
        <f>PRODUCT(G443/3+H443*1.6666+I443*1.6666+J443*1.6666+P443*25+Q443*25+R443*25+S443*25+T443*20+U443*15+V443*10+W443*15)</f>
        <v>3.6665999999999999</v>
      </c>
      <c r="C443" s="3" t="s">
        <v>3630</v>
      </c>
      <c r="D443" s="3" t="s">
        <v>3631</v>
      </c>
      <c r="E443" s="1">
        <v>1966</v>
      </c>
      <c r="F443" s="38">
        <v>18764</v>
      </c>
      <c r="G443" s="239">
        <v>6</v>
      </c>
      <c r="H443" s="1">
        <v>0</v>
      </c>
      <c r="I443" s="1">
        <v>0</v>
      </c>
      <c r="J443" s="1">
        <v>1</v>
      </c>
      <c r="K443" s="1"/>
      <c r="L443" s="1"/>
      <c r="M443" s="1"/>
      <c r="N443" s="1"/>
      <c r="O443" s="1"/>
      <c r="P443" s="239"/>
      <c r="Q443" s="1"/>
      <c r="R443" s="241"/>
      <c r="S443" s="1"/>
      <c r="T443" s="1"/>
      <c r="U443" s="1"/>
      <c r="V443" s="239"/>
      <c r="W443" s="241"/>
    </row>
    <row r="444" spans="1:23" ht="15.6" x14ac:dyDescent="0.3">
      <c r="A444" s="238">
        <v>441</v>
      </c>
      <c r="B444" s="39">
        <f t="shared" ref="B444:B453" si="19">PRODUCT(G444/3+H444+I444+J444+(K444-I444-H444)/3+P444*25+Q444*25+R444*25+S444*25+T444*20+U444*15+V444*10+W444*15)</f>
        <v>3.3333333333333335</v>
      </c>
      <c r="C444" s="3" t="s">
        <v>3632</v>
      </c>
      <c r="D444" s="3" t="s">
        <v>3074</v>
      </c>
      <c r="E444" s="1">
        <v>2017</v>
      </c>
      <c r="F444" s="38">
        <v>36588</v>
      </c>
      <c r="G444" s="239">
        <v>5</v>
      </c>
      <c r="H444" s="1">
        <v>0</v>
      </c>
      <c r="I444" s="1">
        <v>0</v>
      </c>
      <c r="J444" s="1">
        <v>0</v>
      </c>
      <c r="K444" s="1">
        <v>5</v>
      </c>
      <c r="L444" s="1">
        <v>5</v>
      </c>
      <c r="M444" s="1">
        <v>0</v>
      </c>
      <c r="N444" s="1">
        <v>0</v>
      </c>
      <c r="O444" s="1">
        <v>0</v>
      </c>
      <c r="P444" s="239"/>
      <c r="Q444" s="1"/>
      <c r="R444" s="241"/>
      <c r="S444" s="1"/>
      <c r="T444" s="1"/>
      <c r="U444" s="1"/>
      <c r="V444" s="239"/>
      <c r="W444" s="241"/>
    </row>
    <row r="445" spans="1:23" ht="15.6" x14ac:dyDescent="0.3">
      <c r="A445" s="238">
        <v>442</v>
      </c>
      <c r="B445" s="39">
        <f t="shared" si="19"/>
        <v>3.333333333333333</v>
      </c>
      <c r="C445" s="3" t="s">
        <v>3255</v>
      </c>
      <c r="D445" s="3" t="s">
        <v>2690</v>
      </c>
      <c r="E445" s="1">
        <v>2007</v>
      </c>
      <c r="F445" s="38">
        <v>33663</v>
      </c>
      <c r="G445" s="239">
        <v>1</v>
      </c>
      <c r="H445" s="1">
        <v>0</v>
      </c>
      <c r="I445" s="1">
        <v>1</v>
      </c>
      <c r="J445" s="1">
        <v>1</v>
      </c>
      <c r="K445" s="1">
        <v>4</v>
      </c>
      <c r="L445" s="1">
        <v>1</v>
      </c>
      <c r="M445" s="1">
        <v>2</v>
      </c>
      <c r="N445" s="1">
        <v>0</v>
      </c>
      <c r="O445" s="1">
        <v>1</v>
      </c>
      <c r="P445" s="239"/>
      <c r="Q445" s="1"/>
      <c r="R445" s="241"/>
      <c r="S445" s="1"/>
      <c r="T445" s="1"/>
      <c r="U445" s="1"/>
      <c r="V445" s="239"/>
      <c r="W445" s="241"/>
    </row>
    <row r="446" spans="1:23" ht="15.6" x14ac:dyDescent="0.3">
      <c r="A446" s="238">
        <v>443</v>
      </c>
      <c r="B446" s="39">
        <f t="shared" si="19"/>
        <v>3.333333333333333</v>
      </c>
      <c r="C446" s="3" t="s">
        <v>3633</v>
      </c>
      <c r="D446" s="3" t="s">
        <v>80</v>
      </c>
      <c r="E446" s="1">
        <v>2019</v>
      </c>
      <c r="F446" s="38">
        <v>37626</v>
      </c>
      <c r="G446" s="239">
        <v>6</v>
      </c>
      <c r="H446" s="1">
        <v>0</v>
      </c>
      <c r="I446" s="1">
        <v>0</v>
      </c>
      <c r="J446" s="1">
        <v>0</v>
      </c>
      <c r="K446" s="1">
        <v>4</v>
      </c>
      <c r="L446" s="1">
        <v>4</v>
      </c>
      <c r="M446" s="1">
        <v>0</v>
      </c>
      <c r="N446" s="1">
        <v>0</v>
      </c>
      <c r="O446" s="1">
        <v>0</v>
      </c>
      <c r="P446" s="239"/>
      <c r="Q446" s="1"/>
      <c r="R446" s="241"/>
      <c r="S446" s="1"/>
      <c r="T446" s="1"/>
      <c r="U446" s="1"/>
      <c r="V446" s="239"/>
      <c r="W446" s="241"/>
    </row>
    <row r="447" spans="1:23" ht="15.6" x14ac:dyDescent="0.3">
      <c r="A447" s="238">
        <v>444</v>
      </c>
      <c r="B447" s="39">
        <f t="shared" si="19"/>
        <v>3.333333333333333</v>
      </c>
      <c r="C447" s="3" t="s">
        <v>1257</v>
      </c>
      <c r="D447" s="3" t="s">
        <v>66</v>
      </c>
      <c r="E447" s="1">
        <v>2003</v>
      </c>
      <c r="F447" s="38">
        <v>31881</v>
      </c>
      <c r="G447" s="239">
        <v>4</v>
      </c>
      <c r="H447" s="1">
        <v>0</v>
      </c>
      <c r="I447" s="1">
        <v>0</v>
      </c>
      <c r="J447" s="1">
        <v>1</v>
      </c>
      <c r="K447" s="1">
        <v>3</v>
      </c>
      <c r="L447" s="1">
        <v>3</v>
      </c>
      <c r="M447" s="1">
        <v>0</v>
      </c>
      <c r="N447" s="1">
        <v>0</v>
      </c>
      <c r="O447" s="1">
        <v>0</v>
      </c>
      <c r="P447" s="239"/>
      <c r="Q447" s="1"/>
      <c r="R447" s="241"/>
      <c r="S447" s="1"/>
      <c r="T447" s="1"/>
      <c r="U447" s="1"/>
      <c r="V447" s="239"/>
      <c r="W447" s="241"/>
    </row>
    <row r="448" spans="1:23" ht="15.6" x14ac:dyDescent="0.3">
      <c r="A448" s="238">
        <v>445</v>
      </c>
      <c r="B448" s="39">
        <f t="shared" si="19"/>
        <v>3</v>
      </c>
      <c r="C448" s="3" t="s">
        <v>3634</v>
      </c>
      <c r="D448" s="3" t="s">
        <v>3232</v>
      </c>
      <c r="E448" s="1">
        <v>2010</v>
      </c>
      <c r="F448" s="38">
        <v>34412</v>
      </c>
      <c r="G448" s="239">
        <v>3</v>
      </c>
      <c r="H448" s="1">
        <v>0</v>
      </c>
      <c r="I448" s="1">
        <v>0</v>
      </c>
      <c r="J448" s="1">
        <v>0</v>
      </c>
      <c r="K448" s="1">
        <v>6</v>
      </c>
      <c r="L448" s="1">
        <v>6</v>
      </c>
      <c r="M448" s="1">
        <v>0</v>
      </c>
      <c r="N448" s="1">
        <v>0</v>
      </c>
      <c r="O448" s="1">
        <v>0</v>
      </c>
      <c r="P448" s="239"/>
      <c r="Q448" s="1"/>
      <c r="R448" s="241"/>
      <c r="S448" s="1"/>
      <c r="T448" s="1"/>
      <c r="U448" s="1"/>
      <c r="V448" s="239"/>
      <c r="W448" s="241"/>
    </row>
    <row r="449" spans="1:23" ht="15.6" x14ac:dyDescent="0.3">
      <c r="A449" s="238">
        <v>446</v>
      </c>
      <c r="B449" s="39">
        <f t="shared" si="19"/>
        <v>2.666666666666667</v>
      </c>
      <c r="C449" s="3" t="s">
        <v>3635</v>
      </c>
      <c r="D449" s="3" t="s">
        <v>3074</v>
      </c>
      <c r="E449" s="1">
        <v>2017</v>
      </c>
      <c r="F449" s="38">
        <v>36623</v>
      </c>
      <c r="G449" s="239">
        <v>3</v>
      </c>
      <c r="H449" s="1">
        <v>0</v>
      </c>
      <c r="I449" s="1">
        <v>0</v>
      </c>
      <c r="J449" s="1">
        <v>0</v>
      </c>
      <c r="K449" s="1">
        <v>5</v>
      </c>
      <c r="L449" s="1">
        <v>5</v>
      </c>
      <c r="M449" s="1">
        <v>0</v>
      </c>
      <c r="N449" s="1">
        <v>0</v>
      </c>
      <c r="O449" s="1">
        <v>0</v>
      </c>
      <c r="P449" s="239"/>
      <c r="Q449" s="1"/>
      <c r="R449" s="241"/>
      <c r="S449" s="1"/>
      <c r="T449" s="1"/>
      <c r="U449" s="1"/>
      <c r="V449" s="239"/>
      <c r="W449" s="241"/>
    </row>
    <row r="450" spans="1:23" ht="15.6" x14ac:dyDescent="0.3">
      <c r="A450" s="238">
        <v>447</v>
      </c>
      <c r="B450" s="39">
        <f t="shared" si="19"/>
        <v>2.6666666666666665</v>
      </c>
      <c r="C450" s="3" t="s">
        <v>1705</v>
      </c>
      <c r="D450" s="3" t="s">
        <v>3276</v>
      </c>
      <c r="E450" s="1">
        <v>2017</v>
      </c>
      <c r="F450" s="38">
        <v>36530</v>
      </c>
      <c r="G450" s="239">
        <v>1</v>
      </c>
      <c r="H450" s="1">
        <v>0</v>
      </c>
      <c r="I450" s="1">
        <v>0</v>
      </c>
      <c r="J450" s="1">
        <v>1</v>
      </c>
      <c r="K450" s="1">
        <v>4</v>
      </c>
      <c r="L450" s="1">
        <v>4</v>
      </c>
      <c r="M450" s="1">
        <v>0</v>
      </c>
      <c r="N450" s="1">
        <v>0</v>
      </c>
      <c r="O450" s="1">
        <v>0</v>
      </c>
      <c r="P450" s="239"/>
      <c r="Q450" s="1"/>
      <c r="R450" s="241"/>
      <c r="S450" s="1"/>
      <c r="T450" s="1"/>
      <c r="U450" s="1"/>
      <c r="V450" s="239"/>
      <c r="W450" s="241"/>
    </row>
    <row r="451" spans="1:23" ht="15.6" x14ac:dyDescent="0.3">
      <c r="A451" s="238">
        <v>448</v>
      </c>
      <c r="B451" s="39">
        <f t="shared" si="19"/>
        <v>2.6666666666666665</v>
      </c>
      <c r="C451" s="3" t="s">
        <v>1662</v>
      </c>
      <c r="D451" s="3" t="s">
        <v>3276</v>
      </c>
      <c r="E451" s="1">
        <v>2012</v>
      </c>
      <c r="F451" s="38">
        <v>35285</v>
      </c>
      <c r="G451" s="239">
        <v>4</v>
      </c>
      <c r="H451" s="1">
        <v>0</v>
      </c>
      <c r="I451" s="1">
        <v>1</v>
      </c>
      <c r="J451" s="1">
        <v>0</v>
      </c>
      <c r="K451" s="1">
        <v>2</v>
      </c>
      <c r="L451" s="1">
        <v>0</v>
      </c>
      <c r="M451" s="1">
        <v>0</v>
      </c>
      <c r="N451" s="1">
        <v>1</v>
      </c>
      <c r="O451" s="1">
        <v>1</v>
      </c>
      <c r="P451" s="239"/>
      <c r="Q451" s="1"/>
      <c r="R451" s="241"/>
      <c r="S451" s="1"/>
      <c r="T451" s="1"/>
      <c r="U451" s="1"/>
      <c r="V451" s="239"/>
      <c r="W451" s="241"/>
    </row>
    <row r="452" spans="1:23" ht="15.6" x14ac:dyDescent="0.3">
      <c r="A452" s="238">
        <v>449</v>
      </c>
      <c r="B452" s="39">
        <f t="shared" si="19"/>
        <v>2.6666666666666665</v>
      </c>
      <c r="C452" s="3" t="s">
        <v>3636</v>
      </c>
      <c r="D452" s="3" t="s">
        <v>2623</v>
      </c>
      <c r="E452" s="1">
        <v>1995</v>
      </c>
      <c r="F452" s="38">
        <v>28611</v>
      </c>
      <c r="G452" s="239">
        <v>4</v>
      </c>
      <c r="H452" s="1">
        <v>0</v>
      </c>
      <c r="I452" s="1">
        <v>1</v>
      </c>
      <c r="J452" s="1">
        <v>0</v>
      </c>
      <c r="K452" s="1">
        <v>2</v>
      </c>
      <c r="L452" s="1">
        <v>0</v>
      </c>
      <c r="M452" s="1">
        <v>1</v>
      </c>
      <c r="N452" s="1">
        <v>0</v>
      </c>
      <c r="O452" s="1">
        <v>1</v>
      </c>
      <c r="P452" s="239"/>
      <c r="Q452" s="1"/>
      <c r="R452" s="241"/>
      <c r="S452" s="1"/>
      <c r="T452" s="1"/>
      <c r="U452" s="1"/>
      <c r="V452" s="239"/>
      <c r="W452" s="241"/>
    </row>
    <row r="453" spans="1:23" ht="15.6" x14ac:dyDescent="0.3">
      <c r="A453" s="238">
        <v>450</v>
      </c>
      <c r="B453" s="39">
        <f t="shared" si="19"/>
        <v>2.6666666666666665</v>
      </c>
      <c r="C453" s="3" t="s">
        <v>3637</v>
      </c>
      <c r="D453" s="3" t="s">
        <v>2865</v>
      </c>
      <c r="E453" s="1">
        <v>2013</v>
      </c>
      <c r="F453" s="38">
        <v>35143</v>
      </c>
      <c r="G453" s="239">
        <v>4</v>
      </c>
      <c r="H453" s="1">
        <v>0</v>
      </c>
      <c r="I453" s="1">
        <v>1</v>
      </c>
      <c r="J453" s="1">
        <v>0</v>
      </c>
      <c r="K453" s="1">
        <v>2</v>
      </c>
      <c r="L453" s="1">
        <v>0</v>
      </c>
      <c r="M453" s="1">
        <v>0</v>
      </c>
      <c r="N453" s="1">
        <v>1</v>
      </c>
      <c r="O453" s="1">
        <v>1</v>
      </c>
      <c r="P453" s="239"/>
      <c r="Q453" s="1"/>
      <c r="R453" s="241"/>
      <c r="S453" s="1"/>
      <c r="T453" s="1"/>
      <c r="U453" s="1"/>
      <c r="V453" s="239"/>
      <c r="W453" s="241"/>
    </row>
    <row r="454" spans="1:23" ht="15.6" x14ac:dyDescent="0.3">
      <c r="A454" s="238">
        <v>451</v>
      </c>
      <c r="B454" s="39">
        <f>PRODUCT(G454/3+H454*1.6666+I454*1.6666+J454*1.6666+P454*25+Q454*25+R454*25+S454*25+T454*20+U454*15+V454*10+W454*15)</f>
        <v>2.6666666666666665</v>
      </c>
      <c r="C454" s="3" t="s">
        <v>3638</v>
      </c>
      <c r="D454" s="3" t="s">
        <v>3639</v>
      </c>
      <c r="E454" s="1">
        <v>1968</v>
      </c>
      <c r="F454" s="38">
        <v>19518</v>
      </c>
      <c r="G454" s="239">
        <v>8</v>
      </c>
      <c r="H454" s="1">
        <v>0</v>
      </c>
      <c r="I454" s="1">
        <v>0</v>
      </c>
      <c r="J454" s="1">
        <v>0</v>
      </c>
      <c r="K454" s="1"/>
      <c r="L454" s="1"/>
      <c r="M454" s="1"/>
      <c r="N454" s="1"/>
      <c r="O454" s="1"/>
      <c r="P454" s="239"/>
      <c r="Q454" s="1"/>
      <c r="R454" s="241"/>
      <c r="S454" s="1"/>
      <c r="T454" s="1"/>
      <c r="U454" s="1"/>
      <c r="V454" s="239"/>
      <c r="W454" s="241"/>
    </row>
    <row r="455" spans="1:23" ht="15.6" x14ac:dyDescent="0.3">
      <c r="A455" s="238">
        <v>452</v>
      </c>
      <c r="B455" s="39">
        <f>PRODUCT(G455/3+H455*1.6666+I455*1.6666+J455*1.6666+P455*25+Q455*25+R455*25+S455*25+T455*20+U455*15+V455*10+W455*15)</f>
        <v>2.6665999999999999</v>
      </c>
      <c r="C455" s="3" t="s">
        <v>3640</v>
      </c>
      <c r="D455" s="3" t="s">
        <v>2606</v>
      </c>
      <c r="E455" s="1">
        <v>1979</v>
      </c>
      <c r="F455" s="38">
        <v>23315</v>
      </c>
      <c r="G455" s="239">
        <v>3</v>
      </c>
      <c r="H455" s="1">
        <v>0</v>
      </c>
      <c r="I455" s="1">
        <v>0</v>
      </c>
      <c r="J455" s="1">
        <v>1</v>
      </c>
      <c r="K455" s="1"/>
      <c r="L455" s="1"/>
      <c r="M455" s="1"/>
      <c r="N455" s="1"/>
      <c r="O455" s="1"/>
      <c r="P455" s="239"/>
      <c r="Q455" s="1"/>
      <c r="R455" s="241"/>
      <c r="S455" s="1"/>
      <c r="T455" s="1"/>
      <c r="U455" s="1"/>
      <c r="V455" s="239"/>
      <c r="W455" s="241"/>
    </row>
    <row r="456" spans="1:23" ht="15.6" x14ac:dyDescent="0.3">
      <c r="A456" s="238">
        <v>453</v>
      </c>
      <c r="B456" s="39">
        <f t="shared" ref="B456:B470" si="20">PRODUCT(G456/3+H456+I456+J456+(K456-I456-H456)/3+P456*25+Q456*25+R456*25+S456*25+T456*20+U456*15+V456*10+W456*15)</f>
        <v>2.3333333333333335</v>
      </c>
      <c r="C456" s="3" t="s">
        <v>1516</v>
      </c>
      <c r="D456" s="3" t="s">
        <v>68</v>
      </c>
      <c r="E456" s="1">
        <v>2013</v>
      </c>
      <c r="F456" s="38">
        <v>35204</v>
      </c>
      <c r="G456" s="239">
        <v>3</v>
      </c>
      <c r="H456" s="1">
        <v>0</v>
      </c>
      <c r="I456" s="1">
        <v>1</v>
      </c>
      <c r="J456" s="1">
        <v>0</v>
      </c>
      <c r="K456" s="1">
        <v>2</v>
      </c>
      <c r="L456" s="1">
        <v>1</v>
      </c>
      <c r="M456" s="1">
        <v>0</v>
      </c>
      <c r="N456" s="1">
        <v>0</v>
      </c>
      <c r="O456" s="1">
        <v>1</v>
      </c>
      <c r="P456" s="239"/>
      <c r="Q456" s="1"/>
      <c r="R456" s="241"/>
      <c r="S456" s="1"/>
      <c r="T456" s="1"/>
      <c r="U456" s="1"/>
      <c r="V456" s="239"/>
      <c r="W456" s="241"/>
    </row>
    <row r="457" spans="1:23" ht="15.6" x14ac:dyDescent="0.3">
      <c r="A457" s="238">
        <v>454</v>
      </c>
      <c r="B457" s="39">
        <f t="shared" si="20"/>
        <v>2.3333333333333335</v>
      </c>
      <c r="C457" s="3" t="s">
        <v>1554</v>
      </c>
      <c r="D457" s="3" t="s">
        <v>2623</v>
      </c>
      <c r="E457" s="1">
        <v>2008</v>
      </c>
      <c r="F457" s="38">
        <v>34019</v>
      </c>
      <c r="G457" s="239">
        <v>5</v>
      </c>
      <c r="H457" s="1">
        <v>0</v>
      </c>
      <c r="I457" s="1">
        <v>0</v>
      </c>
      <c r="J457" s="1">
        <v>0</v>
      </c>
      <c r="K457" s="1">
        <v>2</v>
      </c>
      <c r="L457" s="1">
        <v>0</v>
      </c>
      <c r="M457" s="1">
        <v>2</v>
      </c>
      <c r="N457" s="1">
        <v>0</v>
      </c>
      <c r="O457" s="1">
        <v>0</v>
      </c>
      <c r="P457" s="239"/>
      <c r="Q457" s="1"/>
      <c r="R457" s="241"/>
      <c r="S457" s="1"/>
      <c r="T457" s="1"/>
      <c r="U457" s="1"/>
      <c r="V457" s="239"/>
      <c r="W457" s="241"/>
    </row>
    <row r="458" spans="1:23" ht="15.6" x14ac:dyDescent="0.3">
      <c r="A458" s="238">
        <v>455</v>
      </c>
      <c r="B458" s="39">
        <f t="shared" si="20"/>
        <v>2.333333333333333</v>
      </c>
      <c r="C458" s="3" t="s">
        <v>3641</v>
      </c>
      <c r="D458" s="3" t="s">
        <v>89</v>
      </c>
      <c r="E458" s="1">
        <v>1995</v>
      </c>
      <c r="F458" s="38">
        <v>28655</v>
      </c>
      <c r="G458" s="239">
        <v>3</v>
      </c>
      <c r="H458" s="1">
        <v>0</v>
      </c>
      <c r="I458" s="1">
        <v>0</v>
      </c>
      <c r="J458" s="1">
        <v>0</v>
      </c>
      <c r="K458" s="1">
        <v>4</v>
      </c>
      <c r="L458" s="1">
        <v>4</v>
      </c>
      <c r="M458" s="1">
        <v>0</v>
      </c>
      <c r="N458" s="1">
        <v>0</v>
      </c>
      <c r="O458" s="1">
        <v>0</v>
      </c>
      <c r="P458" s="239"/>
      <c r="Q458" s="1"/>
      <c r="R458" s="241"/>
      <c r="S458" s="1"/>
      <c r="T458" s="1"/>
      <c r="U458" s="1"/>
      <c r="V458" s="239"/>
      <c r="W458" s="241"/>
    </row>
    <row r="459" spans="1:23" ht="15.6" x14ac:dyDescent="0.3">
      <c r="A459" s="238">
        <v>456</v>
      </c>
      <c r="B459" s="39">
        <f t="shared" si="20"/>
        <v>2.333333333333333</v>
      </c>
      <c r="C459" s="3" t="s">
        <v>3642</v>
      </c>
      <c r="D459" s="3" t="s">
        <v>2620</v>
      </c>
      <c r="E459" s="1">
        <v>1983</v>
      </c>
      <c r="F459" s="38">
        <v>24395</v>
      </c>
      <c r="G459" s="239">
        <v>3</v>
      </c>
      <c r="H459" s="1">
        <v>0</v>
      </c>
      <c r="I459" s="1">
        <v>0</v>
      </c>
      <c r="J459" s="1">
        <v>0</v>
      </c>
      <c r="K459" s="1">
        <v>4</v>
      </c>
      <c r="L459" s="1">
        <v>4</v>
      </c>
      <c r="M459" s="1">
        <v>0</v>
      </c>
      <c r="N459" s="1">
        <v>0</v>
      </c>
      <c r="O459" s="1">
        <v>0</v>
      </c>
      <c r="P459" s="239"/>
      <c r="Q459" s="1"/>
      <c r="R459" s="241"/>
      <c r="S459" s="1"/>
      <c r="T459" s="1"/>
      <c r="U459" s="1"/>
      <c r="V459" s="239"/>
      <c r="W459" s="241"/>
    </row>
    <row r="460" spans="1:23" ht="15.6" x14ac:dyDescent="0.3">
      <c r="A460" s="238">
        <v>457</v>
      </c>
      <c r="B460" s="39">
        <f t="shared" si="20"/>
        <v>2.333333333333333</v>
      </c>
      <c r="C460" s="3" t="s">
        <v>1442</v>
      </c>
      <c r="D460" s="3" t="s">
        <v>347</v>
      </c>
      <c r="E460" s="1">
        <v>2007</v>
      </c>
      <c r="F460" s="38">
        <v>33457</v>
      </c>
      <c r="G460" s="239">
        <v>1</v>
      </c>
      <c r="H460" s="1">
        <v>0</v>
      </c>
      <c r="I460" s="1">
        <v>1</v>
      </c>
      <c r="J460" s="1">
        <v>0</v>
      </c>
      <c r="K460" s="1">
        <v>4</v>
      </c>
      <c r="L460" s="1">
        <v>0</v>
      </c>
      <c r="M460" s="1">
        <v>1</v>
      </c>
      <c r="N460" s="1">
        <v>2</v>
      </c>
      <c r="O460" s="1">
        <v>1</v>
      </c>
      <c r="P460" s="239"/>
      <c r="Q460" s="1"/>
      <c r="R460" s="241"/>
      <c r="S460" s="1"/>
      <c r="T460" s="1"/>
      <c r="U460" s="1"/>
      <c r="V460" s="239"/>
      <c r="W460" s="241"/>
    </row>
    <row r="461" spans="1:23" ht="15.6" x14ac:dyDescent="0.3">
      <c r="A461" s="238">
        <v>458</v>
      </c>
      <c r="B461" s="39">
        <f t="shared" si="20"/>
        <v>2.333333333333333</v>
      </c>
      <c r="C461" s="2" t="s">
        <v>1892</v>
      </c>
      <c r="D461" s="2" t="s">
        <v>68</v>
      </c>
      <c r="E461" s="1">
        <v>2022</v>
      </c>
      <c r="F461" s="38">
        <v>38876</v>
      </c>
      <c r="G461" s="239">
        <v>2</v>
      </c>
      <c r="H461" s="1">
        <v>0</v>
      </c>
      <c r="I461" s="1">
        <v>1</v>
      </c>
      <c r="J461" s="1">
        <v>0</v>
      </c>
      <c r="K461" s="1">
        <v>3</v>
      </c>
      <c r="L461" s="1">
        <v>1</v>
      </c>
      <c r="M461" s="1">
        <v>0</v>
      </c>
      <c r="N461" s="1">
        <v>1</v>
      </c>
      <c r="O461" s="1">
        <v>1</v>
      </c>
      <c r="P461" s="239"/>
      <c r="Q461" s="1"/>
      <c r="R461" s="241"/>
      <c r="S461" s="1"/>
      <c r="T461" s="1"/>
      <c r="U461" s="1"/>
      <c r="V461" s="239"/>
      <c r="W461" s="241"/>
    </row>
    <row r="462" spans="1:23" ht="15.6" x14ac:dyDescent="0.3">
      <c r="A462" s="238">
        <v>459</v>
      </c>
      <c r="B462" s="39">
        <f t="shared" si="20"/>
        <v>2.333333333333333</v>
      </c>
      <c r="C462" s="3" t="s">
        <v>3643</v>
      </c>
      <c r="D462" s="3" t="s">
        <v>80</v>
      </c>
      <c r="E462" s="1">
        <v>2004</v>
      </c>
      <c r="F462" s="38">
        <v>32094</v>
      </c>
      <c r="G462" s="239">
        <v>4</v>
      </c>
      <c r="H462" s="1">
        <v>0</v>
      </c>
      <c r="I462" s="1">
        <v>0</v>
      </c>
      <c r="J462" s="1">
        <v>0</v>
      </c>
      <c r="K462" s="1">
        <v>3</v>
      </c>
      <c r="L462" s="1">
        <v>2</v>
      </c>
      <c r="M462" s="1">
        <v>1</v>
      </c>
      <c r="N462" s="1">
        <v>0</v>
      </c>
      <c r="O462" s="1">
        <v>0</v>
      </c>
      <c r="P462" s="239"/>
      <c r="Q462" s="1"/>
      <c r="R462" s="241"/>
      <c r="S462" s="1"/>
      <c r="T462" s="1"/>
      <c r="U462" s="1"/>
      <c r="V462" s="239"/>
      <c r="W462" s="241"/>
    </row>
    <row r="463" spans="1:23" ht="15.6" x14ac:dyDescent="0.3">
      <c r="A463" s="238">
        <v>460</v>
      </c>
      <c r="B463" s="39">
        <f t="shared" si="20"/>
        <v>2.333333333333333</v>
      </c>
      <c r="C463" s="3" t="s">
        <v>3644</v>
      </c>
      <c r="D463" s="3" t="s">
        <v>2630</v>
      </c>
      <c r="E463" s="1">
        <v>1990</v>
      </c>
      <c r="F463" s="38">
        <v>27603</v>
      </c>
      <c r="G463" s="239">
        <v>4</v>
      </c>
      <c r="H463" s="1">
        <v>0</v>
      </c>
      <c r="I463" s="1">
        <v>1</v>
      </c>
      <c r="J463" s="1">
        <v>0</v>
      </c>
      <c r="K463" s="1">
        <v>1</v>
      </c>
      <c r="L463" s="1">
        <v>0</v>
      </c>
      <c r="M463" s="1">
        <v>0</v>
      </c>
      <c r="N463" s="1">
        <v>0</v>
      </c>
      <c r="O463" s="1">
        <v>1</v>
      </c>
      <c r="P463" s="239"/>
      <c r="Q463" s="1"/>
      <c r="R463" s="241"/>
      <c r="S463" s="1"/>
      <c r="T463" s="1"/>
      <c r="U463" s="1"/>
      <c r="V463" s="239"/>
      <c r="W463" s="241"/>
    </row>
    <row r="464" spans="1:23" ht="15.6" x14ac:dyDescent="0.3">
      <c r="A464" s="238">
        <v>461</v>
      </c>
      <c r="B464" s="39">
        <f t="shared" si="20"/>
        <v>2</v>
      </c>
      <c r="C464" s="3" t="s">
        <v>3337</v>
      </c>
      <c r="D464" s="3" t="s">
        <v>2595</v>
      </c>
      <c r="E464" s="1">
        <v>2015</v>
      </c>
      <c r="F464" s="38">
        <v>36055</v>
      </c>
      <c r="G464" s="239">
        <v>2</v>
      </c>
      <c r="H464" s="1">
        <v>0</v>
      </c>
      <c r="I464" s="1">
        <v>0</v>
      </c>
      <c r="J464" s="1">
        <v>0</v>
      </c>
      <c r="K464" s="1">
        <v>4</v>
      </c>
      <c r="L464" s="1">
        <v>4</v>
      </c>
      <c r="M464" s="1">
        <v>0</v>
      </c>
      <c r="N464" s="1">
        <v>0</v>
      </c>
      <c r="O464" s="1">
        <v>0</v>
      </c>
      <c r="P464" s="239"/>
      <c r="Q464" s="1"/>
      <c r="R464" s="241"/>
      <c r="S464" s="1"/>
      <c r="T464" s="1"/>
      <c r="U464" s="1"/>
      <c r="V464" s="239"/>
      <c r="W464" s="241"/>
    </row>
    <row r="465" spans="1:23" ht="15.6" x14ac:dyDescent="0.3">
      <c r="A465" s="238">
        <v>462</v>
      </c>
      <c r="B465" s="39">
        <f t="shared" si="20"/>
        <v>2</v>
      </c>
      <c r="C465" s="2" t="s">
        <v>1928</v>
      </c>
      <c r="D465" s="2" t="s">
        <v>3347</v>
      </c>
      <c r="E465" s="1">
        <v>2022</v>
      </c>
      <c r="F465" s="38">
        <v>38384</v>
      </c>
      <c r="G465" s="239">
        <v>2</v>
      </c>
      <c r="H465" s="1">
        <v>0</v>
      </c>
      <c r="I465" s="1">
        <v>0</v>
      </c>
      <c r="J465" s="1">
        <v>0</v>
      </c>
      <c r="K465" s="1">
        <v>4</v>
      </c>
      <c r="L465" s="1">
        <v>3</v>
      </c>
      <c r="M465" s="1">
        <v>1</v>
      </c>
      <c r="N465" s="1">
        <v>0</v>
      </c>
      <c r="O465" s="1">
        <v>0</v>
      </c>
      <c r="P465" s="239"/>
      <c r="Q465" s="1"/>
      <c r="R465" s="241"/>
      <c r="S465" s="1"/>
      <c r="T465" s="1"/>
      <c r="U465" s="1"/>
      <c r="V465" s="239"/>
      <c r="W465" s="241"/>
    </row>
    <row r="466" spans="1:23" ht="15.6" x14ac:dyDescent="0.3">
      <c r="A466" s="238">
        <v>463</v>
      </c>
      <c r="B466" s="39">
        <f t="shared" si="20"/>
        <v>2</v>
      </c>
      <c r="C466" s="3" t="s">
        <v>3645</v>
      </c>
      <c r="D466" s="3" t="s">
        <v>2759</v>
      </c>
      <c r="E466" s="1">
        <v>1991</v>
      </c>
      <c r="F466" s="38" t="s">
        <v>3646</v>
      </c>
      <c r="G466" s="239">
        <v>1</v>
      </c>
      <c r="H466" s="1">
        <v>0</v>
      </c>
      <c r="I466" s="1">
        <v>1</v>
      </c>
      <c r="J466" s="1">
        <v>0</v>
      </c>
      <c r="K466" s="1">
        <v>3</v>
      </c>
      <c r="L466" s="1">
        <v>1</v>
      </c>
      <c r="M466" s="1">
        <v>0</v>
      </c>
      <c r="N466" s="1">
        <v>1</v>
      </c>
      <c r="O466" s="1">
        <v>1</v>
      </c>
      <c r="P466" s="239"/>
      <c r="Q466" s="1"/>
      <c r="R466" s="241"/>
      <c r="S466" s="1"/>
      <c r="T466" s="1"/>
      <c r="U466" s="1"/>
      <c r="V466" s="239"/>
      <c r="W466" s="241"/>
    </row>
    <row r="467" spans="1:23" ht="15.6" x14ac:dyDescent="0.3">
      <c r="A467" s="238">
        <v>464</v>
      </c>
      <c r="B467" s="39">
        <f t="shared" si="20"/>
        <v>2</v>
      </c>
      <c r="C467" s="3" t="s">
        <v>1541</v>
      </c>
      <c r="D467" s="3" t="s">
        <v>2623</v>
      </c>
      <c r="E467" s="1">
        <v>2013</v>
      </c>
      <c r="F467" s="38">
        <v>35243</v>
      </c>
      <c r="G467" s="239">
        <v>1</v>
      </c>
      <c r="H467" s="1">
        <v>0</v>
      </c>
      <c r="I467" s="1">
        <v>1</v>
      </c>
      <c r="J467" s="1">
        <v>0</v>
      </c>
      <c r="K467" s="1">
        <v>3</v>
      </c>
      <c r="L467" s="1">
        <v>0</v>
      </c>
      <c r="M467" s="1">
        <v>1</v>
      </c>
      <c r="N467" s="1">
        <v>1</v>
      </c>
      <c r="O467" s="1">
        <v>1</v>
      </c>
      <c r="P467" s="239"/>
      <c r="Q467" s="1"/>
      <c r="R467" s="241"/>
      <c r="S467" s="1"/>
      <c r="T467" s="1"/>
      <c r="U467" s="1"/>
      <c r="V467" s="239"/>
      <c r="W467" s="241"/>
    </row>
    <row r="468" spans="1:23" ht="15.6" x14ac:dyDescent="0.3">
      <c r="A468" s="238">
        <v>465</v>
      </c>
      <c r="B468" s="39">
        <f t="shared" si="20"/>
        <v>1.9999999999999998</v>
      </c>
      <c r="C468" s="3" t="s">
        <v>1300</v>
      </c>
      <c r="D468" s="3" t="s">
        <v>347</v>
      </c>
      <c r="E468" s="1">
        <v>2005</v>
      </c>
      <c r="F468" s="38">
        <v>32239</v>
      </c>
      <c r="G468" s="239">
        <v>2</v>
      </c>
      <c r="H468" s="1">
        <v>0</v>
      </c>
      <c r="I468" s="1">
        <v>1</v>
      </c>
      <c r="J468" s="1">
        <v>0</v>
      </c>
      <c r="K468" s="1">
        <v>2</v>
      </c>
      <c r="L468" s="1">
        <v>0</v>
      </c>
      <c r="M468" s="1">
        <v>1</v>
      </c>
      <c r="N468" s="1">
        <v>0</v>
      </c>
      <c r="O468" s="1">
        <v>1</v>
      </c>
      <c r="P468" s="239"/>
      <c r="Q468" s="1"/>
      <c r="R468" s="241"/>
      <c r="S468" s="1"/>
      <c r="T468" s="1"/>
      <c r="U468" s="1"/>
      <c r="V468" s="239"/>
      <c r="W468" s="241"/>
    </row>
    <row r="469" spans="1:23" ht="15.6" x14ac:dyDescent="0.3">
      <c r="A469" s="238">
        <v>466</v>
      </c>
      <c r="B469" s="39">
        <f t="shared" si="20"/>
        <v>1.9999999999999998</v>
      </c>
      <c r="C469" s="3" t="s">
        <v>3647</v>
      </c>
      <c r="D469" s="3" t="s">
        <v>3084</v>
      </c>
      <c r="E469" s="1">
        <v>2011</v>
      </c>
      <c r="F469" s="38">
        <v>35135</v>
      </c>
      <c r="G469" s="239">
        <v>2</v>
      </c>
      <c r="H469" s="1">
        <v>0</v>
      </c>
      <c r="I469" s="1">
        <v>0</v>
      </c>
      <c r="J469" s="1">
        <v>1</v>
      </c>
      <c r="K469" s="1">
        <v>1</v>
      </c>
      <c r="L469" s="1">
        <v>14</v>
      </c>
      <c r="M469" s="1">
        <v>0</v>
      </c>
      <c r="N469" s="1">
        <v>0</v>
      </c>
      <c r="O469" s="1">
        <v>0</v>
      </c>
      <c r="P469" s="239"/>
      <c r="Q469" s="1"/>
      <c r="R469" s="241"/>
      <c r="S469" s="1"/>
      <c r="T469" s="1"/>
      <c r="U469" s="1"/>
      <c r="V469" s="239"/>
      <c r="W469" s="241"/>
    </row>
    <row r="470" spans="1:23" ht="15.6" x14ac:dyDescent="0.3">
      <c r="A470" s="238">
        <v>467</v>
      </c>
      <c r="B470" s="39">
        <f t="shared" si="20"/>
        <v>1.9999999999999998</v>
      </c>
      <c r="C470" s="3" t="s">
        <v>791</v>
      </c>
      <c r="D470" s="3" t="s">
        <v>44</v>
      </c>
      <c r="E470" s="1">
        <v>1984</v>
      </c>
      <c r="F470" s="38">
        <v>25262</v>
      </c>
      <c r="G470" s="239">
        <v>2</v>
      </c>
      <c r="H470" s="1">
        <v>0</v>
      </c>
      <c r="I470" s="1">
        <v>0</v>
      </c>
      <c r="J470" s="1">
        <v>1</v>
      </c>
      <c r="K470" s="1">
        <v>1</v>
      </c>
      <c r="L470" s="1">
        <v>1</v>
      </c>
      <c r="M470" s="1">
        <v>0</v>
      </c>
      <c r="N470" s="1">
        <v>0</v>
      </c>
      <c r="O470" s="1">
        <v>0</v>
      </c>
      <c r="P470" s="239"/>
      <c r="Q470" s="1"/>
      <c r="R470" s="241"/>
      <c r="S470" s="1"/>
      <c r="T470" s="1"/>
      <c r="U470" s="1"/>
      <c r="V470" s="239"/>
      <c r="W470" s="241"/>
    </row>
    <row r="471" spans="1:23" ht="15.6" x14ac:dyDescent="0.3">
      <c r="A471" s="238">
        <v>468</v>
      </c>
      <c r="B471" s="39">
        <f>PRODUCT(G471/3+H471*1.6666+I471*1.6666+J471*1.6666+P471*25+Q471*25+R471*25+S471*25+T471*20+U471*15+V471*10+W471*15)</f>
        <v>1.9999333333333333</v>
      </c>
      <c r="C471" s="3" t="s">
        <v>3648</v>
      </c>
      <c r="D471" s="3" t="s">
        <v>3631</v>
      </c>
      <c r="E471" s="1">
        <v>1966</v>
      </c>
      <c r="F471" s="38">
        <v>19949</v>
      </c>
      <c r="G471" s="239">
        <v>1</v>
      </c>
      <c r="H471" s="1">
        <v>0</v>
      </c>
      <c r="I471" s="1">
        <v>1</v>
      </c>
      <c r="J471" s="1">
        <v>0</v>
      </c>
      <c r="K471" s="1"/>
      <c r="L471" s="1"/>
      <c r="M471" s="1"/>
      <c r="N471" s="1"/>
      <c r="O471" s="1"/>
      <c r="P471" s="239"/>
      <c r="Q471" s="1"/>
      <c r="R471" s="241"/>
      <c r="S471" s="1"/>
      <c r="T471" s="1"/>
      <c r="U471" s="1"/>
      <c r="V471" s="239"/>
      <c r="W471" s="241"/>
    </row>
    <row r="472" spans="1:23" ht="15.6" x14ac:dyDescent="0.3">
      <c r="A472" s="238">
        <v>469</v>
      </c>
      <c r="B472" s="39">
        <f t="shared" ref="B472:B494" si="21">PRODUCT(G472/3+H472+I472+J472+(K472-I472-H472)/3+P472*25+Q472*25+R472*25+S472*25+T472*20+U472*15+V472*10+W472*15)</f>
        <v>1.6666666666666665</v>
      </c>
      <c r="C472" s="3" t="s">
        <v>1797</v>
      </c>
      <c r="D472" s="3" t="s">
        <v>66</v>
      </c>
      <c r="E472" s="1">
        <v>2018</v>
      </c>
      <c r="F472" s="38">
        <v>37165</v>
      </c>
      <c r="G472" s="239">
        <v>1</v>
      </c>
      <c r="H472" s="1">
        <v>0</v>
      </c>
      <c r="I472" s="1">
        <v>0</v>
      </c>
      <c r="J472" s="1">
        <v>0</v>
      </c>
      <c r="K472" s="1">
        <v>4</v>
      </c>
      <c r="L472" s="1">
        <v>1</v>
      </c>
      <c r="M472" s="1">
        <v>1</v>
      </c>
      <c r="N472" s="1">
        <v>2</v>
      </c>
      <c r="O472" s="1">
        <v>0</v>
      </c>
      <c r="P472" s="239"/>
      <c r="Q472" s="1"/>
      <c r="R472" s="241"/>
      <c r="S472" s="1"/>
      <c r="T472" s="1"/>
      <c r="U472" s="1"/>
      <c r="V472" s="239"/>
      <c r="W472" s="241"/>
    </row>
    <row r="473" spans="1:23" ht="15.6" x14ac:dyDescent="0.3">
      <c r="A473" s="238">
        <v>470</v>
      </c>
      <c r="B473" s="39">
        <f t="shared" si="21"/>
        <v>1.6666666666666665</v>
      </c>
      <c r="C473" s="3" t="s">
        <v>3649</v>
      </c>
      <c r="D473" s="3" t="s">
        <v>647</v>
      </c>
      <c r="E473" s="1">
        <v>1992</v>
      </c>
      <c r="F473" s="38">
        <v>27640</v>
      </c>
      <c r="G473" s="239">
        <v>1</v>
      </c>
      <c r="H473" s="1">
        <v>0</v>
      </c>
      <c r="I473" s="1">
        <v>0</v>
      </c>
      <c r="J473" s="1">
        <v>0</v>
      </c>
      <c r="K473" s="1">
        <v>4</v>
      </c>
      <c r="L473" s="1">
        <v>3</v>
      </c>
      <c r="M473" s="1">
        <v>0</v>
      </c>
      <c r="N473" s="1">
        <v>1</v>
      </c>
      <c r="O473" s="1">
        <v>0</v>
      </c>
      <c r="P473" s="239"/>
      <c r="Q473" s="1"/>
      <c r="R473" s="241"/>
      <c r="S473" s="1"/>
      <c r="T473" s="1"/>
      <c r="U473" s="1"/>
      <c r="V473" s="239"/>
      <c r="W473" s="241"/>
    </row>
    <row r="474" spans="1:23" ht="15.6" x14ac:dyDescent="0.3">
      <c r="A474" s="238">
        <v>471</v>
      </c>
      <c r="B474" s="39">
        <f t="shared" si="21"/>
        <v>1.6666666666666665</v>
      </c>
      <c r="C474" s="3" t="s">
        <v>1754</v>
      </c>
      <c r="D474" s="3" t="s">
        <v>3318</v>
      </c>
      <c r="E474" s="1">
        <v>2017</v>
      </c>
      <c r="F474" s="38">
        <v>37101</v>
      </c>
      <c r="G474" s="239">
        <v>2</v>
      </c>
      <c r="H474" s="1">
        <v>0</v>
      </c>
      <c r="I474" s="1">
        <v>0</v>
      </c>
      <c r="J474" s="1">
        <v>0</v>
      </c>
      <c r="K474" s="1">
        <v>3</v>
      </c>
      <c r="L474" s="1">
        <v>3</v>
      </c>
      <c r="M474" s="1">
        <v>0</v>
      </c>
      <c r="N474" s="1">
        <v>0</v>
      </c>
      <c r="O474" s="1">
        <v>0</v>
      </c>
      <c r="P474" s="239"/>
      <c r="Q474" s="1"/>
      <c r="R474" s="241"/>
      <c r="S474" s="1"/>
      <c r="T474" s="1"/>
      <c r="U474" s="1"/>
      <c r="V474" s="239"/>
      <c r="W474" s="241"/>
    </row>
    <row r="475" spans="1:23" ht="15.6" x14ac:dyDescent="0.3">
      <c r="A475" s="238">
        <v>472</v>
      </c>
      <c r="B475" s="39">
        <f t="shared" si="21"/>
        <v>1.6666666666666665</v>
      </c>
      <c r="C475" s="3" t="s">
        <v>1888</v>
      </c>
      <c r="D475" s="3" t="s">
        <v>3221</v>
      </c>
      <c r="E475" s="1">
        <v>2020</v>
      </c>
      <c r="F475" s="38">
        <v>37745</v>
      </c>
      <c r="G475" s="239">
        <v>2</v>
      </c>
      <c r="H475" s="1">
        <v>0</v>
      </c>
      <c r="I475" s="1">
        <v>0</v>
      </c>
      <c r="J475" s="1">
        <v>0</v>
      </c>
      <c r="K475" s="1">
        <v>3</v>
      </c>
      <c r="L475" s="1">
        <v>3</v>
      </c>
      <c r="M475" s="1">
        <v>0</v>
      </c>
      <c r="N475" s="1">
        <v>0</v>
      </c>
      <c r="O475" s="1">
        <v>0</v>
      </c>
      <c r="P475" s="239"/>
      <c r="Q475" s="1"/>
      <c r="R475" s="241"/>
      <c r="S475" s="1"/>
      <c r="T475" s="1"/>
      <c r="U475" s="1"/>
      <c r="V475" s="239"/>
      <c r="W475" s="241"/>
    </row>
    <row r="476" spans="1:23" ht="15.6" x14ac:dyDescent="0.3">
      <c r="A476" s="238">
        <v>473</v>
      </c>
      <c r="B476" s="39">
        <f t="shared" si="21"/>
        <v>1.6666666666666665</v>
      </c>
      <c r="C476" s="3" t="s">
        <v>1788</v>
      </c>
      <c r="D476" s="3" t="s">
        <v>68</v>
      </c>
      <c r="E476" s="1">
        <v>2019</v>
      </c>
      <c r="F476" s="48">
        <v>37369</v>
      </c>
      <c r="G476" s="239">
        <v>2</v>
      </c>
      <c r="H476" s="1">
        <v>0</v>
      </c>
      <c r="I476" s="1">
        <v>0</v>
      </c>
      <c r="J476" s="1">
        <v>0</v>
      </c>
      <c r="K476" s="1">
        <v>3</v>
      </c>
      <c r="L476" s="1">
        <v>3</v>
      </c>
      <c r="M476" s="1">
        <v>0</v>
      </c>
      <c r="N476" s="1">
        <v>0</v>
      </c>
      <c r="O476" s="1">
        <v>0</v>
      </c>
      <c r="P476" s="239"/>
      <c r="Q476" s="1"/>
      <c r="R476" s="241"/>
      <c r="S476" s="1"/>
      <c r="T476" s="1"/>
      <c r="U476" s="1"/>
      <c r="V476" s="239"/>
      <c r="W476" s="241"/>
    </row>
    <row r="477" spans="1:23" ht="15.6" x14ac:dyDescent="0.3">
      <c r="A477" s="238">
        <v>474</v>
      </c>
      <c r="B477" s="39">
        <f t="shared" si="21"/>
        <v>1.6666666666666665</v>
      </c>
      <c r="C477" s="3" t="s">
        <v>1079</v>
      </c>
      <c r="D477" s="3" t="s">
        <v>2865</v>
      </c>
      <c r="E477" s="1">
        <v>2002</v>
      </c>
      <c r="F477" s="38">
        <v>31439</v>
      </c>
      <c r="G477" s="239">
        <v>3</v>
      </c>
      <c r="H477" s="1">
        <v>0</v>
      </c>
      <c r="I477" s="1">
        <v>0</v>
      </c>
      <c r="J477" s="1">
        <v>0</v>
      </c>
      <c r="K477" s="1">
        <v>2</v>
      </c>
      <c r="L477" s="1">
        <v>1</v>
      </c>
      <c r="M477" s="1">
        <v>0</v>
      </c>
      <c r="N477" s="1">
        <v>1</v>
      </c>
      <c r="O477" s="1">
        <v>0</v>
      </c>
      <c r="P477" s="239"/>
      <c r="Q477" s="1"/>
      <c r="R477" s="241"/>
      <c r="S477" s="1"/>
      <c r="T477" s="1"/>
      <c r="U477" s="1"/>
      <c r="V477" s="239"/>
      <c r="W477" s="241"/>
    </row>
    <row r="478" spans="1:23" ht="15.6" x14ac:dyDescent="0.3">
      <c r="A478" s="238">
        <v>475</v>
      </c>
      <c r="B478" s="39">
        <f t="shared" si="21"/>
        <v>1.6666666666666665</v>
      </c>
      <c r="C478" s="3" t="s">
        <v>3650</v>
      </c>
      <c r="D478" s="3" t="s">
        <v>2620</v>
      </c>
      <c r="E478" s="1">
        <v>1982</v>
      </c>
      <c r="F478" s="38">
        <v>23788</v>
      </c>
      <c r="G478" s="239">
        <v>2</v>
      </c>
      <c r="H478" s="1">
        <v>0</v>
      </c>
      <c r="I478" s="1">
        <v>1</v>
      </c>
      <c r="J478" s="1">
        <v>0</v>
      </c>
      <c r="K478" s="1">
        <v>1</v>
      </c>
      <c r="L478" s="1">
        <v>0</v>
      </c>
      <c r="M478" s="1">
        <v>0</v>
      </c>
      <c r="N478" s="1">
        <v>0</v>
      </c>
      <c r="O478" s="1">
        <v>1</v>
      </c>
      <c r="P478" s="239"/>
      <c r="Q478" s="1"/>
      <c r="R478" s="241"/>
      <c r="S478" s="1"/>
      <c r="T478" s="1"/>
      <c r="U478" s="1"/>
      <c r="V478" s="239"/>
      <c r="W478" s="241"/>
    </row>
    <row r="479" spans="1:23" ht="15.6" x14ac:dyDescent="0.3">
      <c r="A479" s="238">
        <v>476</v>
      </c>
      <c r="B479" s="39">
        <f t="shared" si="21"/>
        <v>1.3333333333333333</v>
      </c>
      <c r="C479" s="3" t="s">
        <v>1555</v>
      </c>
      <c r="D479" s="3" t="s">
        <v>2623</v>
      </c>
      <c r="E479" s="1">
        <v>2013</v>
      </c>
      <c r="F479" s="38">
        <v>35236</v>
      </c>
      <c r="G479" s="239">
        <v>2</v>
      </c>
      <c r="H479" s="1">
        <v>0</v>
      </c>
      <c r="I479" s="1">
        <v>0</v>
      </c>
      <c r="J479" s="1">
        <v>0</v>
      </c>
      <c r="K479" s="1">
        <v>2</v>
      </c>
      <c r="L479" s="1">
        <v>0</v>
      </c>
      <c r="M479" s="1">
        <v>1</v>
      </c>
      <c r="N479" s="1">
        <v>1</v>
      </c>
      <c r="O479" s="1">
        <v>0</v>
      </c>
      <c r="P479" s="239"/>
      <c r="Q479" s="1"/>
      <c r="R479" s="241"/>
      <c r="S479" s="1"/>
      <c r="T479" s="1"/>
      <c r="U479" s="1"/>
      <c r="V479" s="239"/>
      <c r="W479" s="241"/>
    </row>
    <row r="480" spans="1:23" ht="15.6" x14ac:dyDescent="0.3">
      <c r="A480" s="238">
        <v>477</v>
      </c>
      <c r="B480" s="39">
        <f t="shared" si="21"/>
        <v>1.3333333333333333</v>
      </c>
      <c r="C480" s="3" t="s">
        <v>3651</v>
      </c>
      <c r="D480" s="3" t="s">
        <v>3276</v>
      </c>
      <c r="E480" s="1">
        <v>2014</v>
      </c>
      <c r="F480" s="38">
        <v>35523</v>
      </c>
      <c r="G480" s="239">
        <v>2</v>
      </c>
      <c r="H480" s="1">
        <v>0</v>
      </c>
      <c r="I480" s="1">
        <v>0</v>
      </c>
      <c r="J480" s="1">
        <v>0</v>
      </c>
      <c r="K480" s="1">
        <v>2</v>
      </c>
      <c r="L480" s="1">
        <v>0</v>
      </c>
      <c r="M480" s="1">
        <v>1</v>
      </c>
      <c r="N480" s="1">
        <v>1</v>
      </c>
      <c r="O480" s="1">
        <v>0</v>
      </c>
      <c r="P480" s="239"/>
      <c r="Q480" s="1"/>
      <c r="R480" s="241"/>
      <c r="S480" s="1"/>
      <c r="T480" s="1"/>
      <c r="U480" s="1"/>
      <c r="V480" s="239"/>
      <c r="W480" s="241"/>
    </row>
    <row r="481" spans="1:23" ht="15.6" x14ac:dyDescent="0.3">
      <c r="A481" s="238">
        <v>478</v>
      </c>
      <c r="B481" s="39">
        <f t="shared" si="21"/>
        <v>1.3333333333333333</v>
      </c>
      <c r="C481" s="3" t="s">
        <v>1853</v>
      </c>
      <c r="D481" s="3" t="s">
        <v>3276</v>
      </c>
      <c r="E481" s="1">
        <v>2018</v>
      </c>
      <c r="F481" s="50">
        <v>37122</v>
      </c>
      <c r="G481" s="239">
        <v>2</v>
      </c>
      <c r="H481" s="1">
        <v>0</v>
      </c>
      <c r="I481" s="1">
        <v>0</v>
      </c>
      <c r="J481" s="1">
        <v>0</v>
      </c>
      <c r="K481" s="1">
        <v>2</v>
      </c>
      <c r="L481" s="1">
        <v>2</v>
      </c>
      <c r="M481" s="1">
        <v>0</v>
      </c>
      <c r="N481" s="1">
        <v>0</v>
      </c>
      <c r="O481" s="1">
        <v>0</v>
      </c>
      <c r="P481" s="239"/>
      <c r="Q481" s="1"/>
      <c r="R481" s="241"/>
      <c r="S481" s="1"/>
      <c r="T481" s="1"/>
      <c r="U481" s="1"/>
      <c r="V481" s="239"/>
      <c r="W481" s="241"/>
    </row>
    <row r="482" spans="1:23" ht="15.6" x14ac:dyDescent="0.3">
      <c r="A482" s="238">
        <v>479</v>
      </c>
      <c r="B482" s="39">
        <f t="shared" si="21"/>
        <v>1.3333333333333333</v>
      </c>
      <c r="C482" s="3" t="s">
        <v>1303</v>
      </c>
      <c r="D482" s="3" t="s">
        <v>2620</v>
      </c>
      <c r="E482" s="1">
        <v>2003</v>
      </c>
      <c r="F482" s="38">
        <v>31612</v>
      </c>
      <c r="G482" s="239">
        <v>2</v>
      </c>
      <c r="H482" s="1">
        <v>0</v>
      </c>
      <c r="I482" s="1">
        <v>0</v>
      </c>
      <c r="J482" s="1">
        <v>0</v>
      </c>
      <c r="K482" s="1">
        <v>2</v>
      </c>
      <c r="L482" s="1">
        <v>0</v>
      </c>
      <c r="M482" s="1">
        <v>2</v>
      </c>
      <c r="N482" s="1">
        <v>0</v>
      </c>
      <c r="O482" s="1">
        <v>0</v>
      </c>
      <c r="P482" s="239"/>
      <c r="Q482" s="1"/>
      <c r="R482" s="241"/>
      <c r="S482" s="1"/>
      <c r="T482" s="1"/>
      <c r="U482" s="1"/>
      <c r="V482" s="239"/>
      <c r="W482" s="241"/>
    </row>
    <row r="483" spans="1:23" ht="15.6" x14ac:dyDescent="0.3">
      <c r="A483" s="238">
        <v>480</v>
      </c>
      <c r="B483" s="39">
        <f t="shared" si="21"/>
        <v>1</v>
      </c>
      <c r="C483" s="3" t="s">
        <v>1806</v>
      </c>
      <c r="D483" s="3" t="s">
        <v>66</v>
      </c>
      <c r="E483" s="1">
        <v>2020</v>
      </c>
      <c r="F483" s="38">
        <v>37632</v>
      </c>
      <c r="G483" s="239">
        <v>1</v>
      </c>
      <c r="H483" s="1">
        <v>0</v>
      </c>
      <c r="I483" s="1">
        <v>0</v>
      </c>
      <c r="J483" s="1">
        <v>0</v>
      </c>
      <c r="K483" s="1">
        <v>2</v>
      </c>
      <c r="L483" s="1">
        <v>0</v>
      </c>
      <c r="M483" s="1">
        <v>0</v>
      </c>
      <c r="N483" s="1">
        <v>2</v>
      </c>
      <c r="O483" s="1">
        <v>0</v>
      </c>
      <c r="P483" s="239"/>
      <c r="Q483" s="1"/>
      <c r="R483" s="241"/>
      <c r="S483" s="1"/>
      <c r="T483" s="1"/>
      <c r="U483" s="1"/>
      <c r="V483" s="239"/>
      <c r="W483" s="241"/>
    </row>
    <row r="484" spans="1:23" ht="15.6" x14ac:dyDescent="0.3">
      <c r="A484" s="238">
        <v>481</v>
      </c>
      <c r="B484" s="39">
        <f t="shared" si="21"/>
        <v>1</v>
      </c>
      <c r="C484" s="3" t="s">
        <v>3652</v>
      </c>
      <c r="D484" s="3" t="s">
        <v>647</v>
      </c>
      <c r="E484" s="1">
        <v>1990</v>
      </c>
      <c r="F484" s="38" t="s">
        <v>857</v>
      </c>
      <c r="G484" s="239">
        <v>1</v>
      </c>
      <c r="H484" s="1">
        <v>0</v>
      </c>
      <c r="I484" s="1">
        <v>0</v>
      </c>
      <c r="J484" s="1">
        <v>0</v>
      </c>
      <c r="K484" s="1">
        <v>2</v>
      </c>
      <c r="L484" s="1">
        <v>2</v>
      </c>
      <c r="M484" s="1">
        <v>0</v>
      </c>
      <c r="N484" s="1">
        <v>0</v>
      </c>
      <c r="O484" s="1">
        <v>0</v>
      </c>
      <c r="P484" s="239"/>
      <c r="Q484" s="1"/>
      <c r="R484" s="241"/>
      <c r="S484" s="1"/>
      <c r="T484" s="1"/>
      <c r="U484" s="1"/>
      <c r="V484" s="239"/>
      <c r="W484" s="241"/>
    </row>
    <row r="485" spans="1:23" ht="15.6" x14ac:dyDescent="0.3">
      <c r="A485" s="238">
        <v>482</v>
      </c>
      <c r="B485" s="39">
        <f t="shared" si="21"/>
        <v>1</v>
      </c>
      <c r="C485" s="3" t="s">
        <v>3313</v>
      </c>
      <c r="D485" s="3" t="s">
        <v>2908</v>
      </c>
      <c r="E485" s="1">
        <v>2014</v>
      </c>
      <c r="F485" s="38">
        <v>35476</v>
      </c>
      <c r="G485" s="239">
        <v>1</v>
      </c>
      <c r="H485" s="1">
        <v>0</v>
      </c>
      <c r="I485" s="1">
        <v>0</v>
      </c>
      <c r="J485" s="1">
        <v>0</v>
      </c>
      <c r="K485" s="1">
        <v>2</v>
      </c>
      <c r="L485" s="1">
        <v>2</v>
      </c>
      <c r="M485" s="1">
        <v>0</v>
      </c>
      <c r="N485" s="1">
        <v>0</v>
      </c>
      <c r="O485" s="1">
        <v>0</v>
      </c>
      <c r="P485" s="239"/>
      <c r="Q485" s="1"/>
      <c r="R485" s="241"/>
      <c r="S485" s="1"/>
      <c r="T485" s="1"/>
      <c r="U485" s="1"/>
      <c r="V485" s="239"/>
      <c r="W485" s="241"/>
    </row>
    <row r="486" spans="1:23" ht="15.6" x14ac:dyDescent="0.3">
      <c r="A486" s="238">
        <v>483</v>
      </c>
      <c r="B486" s="39">
        <f t="shared" si="21"/>
        <v>1</v>
      </c>
      <c r="C486" s="3" t="s">
        <v>1405</v>
      </c>
      <c r="D486" s="3" t="s">
        <v>68</v>
      </c>
      <c r="E486" s="1">
        <v>2009</v>
      </c>
      <c r="F486" s="38">
        <v>33912</v>
      </c>
      <c r="G486" s="239">
        <v>2</v>
      </c>
      <c r="H486" s="1">
        <v>0</v>
      </c>
      <c r="I486" s="1">
        <v>0</v>
      </c>
      <c r="J486" s="1">
        <v>0</v>
      </c>
      <c r="K486" s="1">
        <v>1</v>
      </c>
      <c r="L486" s="1">
        <v>1</v>
      </c>
      <c r="M486" s="1">
        <v>0</v>
      </c>
      <c r="N486" s="1">
        <v>0</v>
      </c>
      <c r="O486" s="1">
        <v>0</v>
      </c>
      <c r="P486" s="239"/>
      <c r="Q486" s="1"/>
      <c r="R486" s="241"/>
      <c r="S486" s="1"/>
      <c r="T486" s="1"/>
      <c r="U486" s="1"/>
      <c r="V486" s="239"/>
      <c r="W486" s="241"/>
    </row>
    <row r="487" spans="1:23" ht="15.6" x14ac:dyDescent="0.3">
      <c r="A487" s="238">
        <v>484</v>
      </c>
      <c r="B487" s="39">
        <f t="shared" si="21"/>
        <v>1</v>
      </c>
      <c r="C487" s="3" t="s">
        <v>3653</v>
      </c>
      <c r="D487" s="3" t="s">
        <v>66</v>
      </c>
      <c r="E487" s="1">
        <v>1993</v>
      </c>
      <c r="F487" s="38">
        <v>28206</v>
      </c>
      <c r="G487" s="239">
        <v>2</v>
      </c>
      <c r="H487" s="1">
        <v>0</v>
      </c>
      <c r="I487" s="1">
        <v>0</v>
      </c>
      <c r="J487" s="1">
        <v>0</v>
      </c>
      <c r="K487" s="1">
        <v>1</v>
      </c>
      <c r="L487" s="1">
        <v>1</v>
      </c>
      <c r="M487" s="1">
        <v>0</v>
      </c>
      <c r="N487" s="1">
        <v>0</v>
      </c>
      <c r="O487" s="1">
        <v>0</v>
      </c>
      <c r="P487" s="239"/>
      <c r="Q487" s="1"/>
      <c r="R487" s="241"/>
      <c r="S487" s="1"/>
      <c r="T487" s="1"/>
      <c r="U487" s="1"/>
      <c r="V487" s="239"/>
      <c r="W487" s="241"/>
    </row>
    <row r="488" spans="1:23" ht="15.6" x14ac:dyDescent="0.3">
      <c r="A488" s="238">
        <v>485</v>
      </c>
      <c r="B488" s="39">
        <f t="shared" si="21"/>
        <v>1</v>
      </c>
      <c r="C488" s="3" t="s">
        <v>3234</v>
      </c>
      <c r="D488" s="3" t="s">
        <v>2623</v>
      </c>
      <c r="E488" s="1">
        <v>2007</v>
      </c>
      <c r="F488" s="38">
        <v>33188</v>
      </c>
      <c r="G488" s="239">
        <v>2</v>
      </c>
      <c r="H488" s="1">
        <v>0</v>
      </c>
      <c r="I488" s="1">
        <v>0</v>
      </c>
      <c r="J488" s="1">
        <v>0</v>
      </c>
      <c r="K488" s="1">
        <v>1</v>
      </c>
      <c r="L488" s="1">
        <v>1</v>
      </c>
      <c r="M488" s="1">
        <v>0</v>
      </c>
      <c r="N488" s="1">
        <v>0</v>
      </c>
      <c r="O488" s="1">
        <v>0</v>
      </c>
      <c r="P488" s="239"/>
      <c r="Q488" s="1"/>
      <c r="R488" s="241"/>
      <c r="S488" s="1"/>
      <c r="T488" s="1"/>
      <c r="U488" s="1"/>
      <c r="V488" s="239"/>
      <c r="W488" s="241"/>
    </row>
    <row r="489" spans="1:23" ht="15.6" x14ac:dyDescent="0.3">
      <c r="A489" s="238">
        <v>486</v>
      </c>
      <c r="B489" s="39">
        <f t="shared" si="21"/>
        <v>1</v>
      </c>
      <c r="C489" s="3" t="s">
        <v>3654</v>
      </c>
      <c r="D489" s="3" t="s">
        <v>2623</v>
      </c>
      <c r="E489" s="1">
        <v>1982</v>
      </c>
      <c r="F489" s="38">
        <v>23774</v>
      </c>
      <c r="G489" s="239">
        <v>2</v>
      </c>
      <c r="H489" s="1">
        <v>0</v>
      </c>
      <c r="I489" s="1">
        <v>0</v>
      </c>
      <c r="J489" s="1">
        <v>0</v>
      </c>
      <c r="K489" s="1">
        <v>1</v>
      </c>
      <c r="L489" s="1">
        <v>1</v>
      </c>
      <c r="M489" s="1">
        <v>0</v>
      </c>
      <c r="N489" s="1">
        <v>0</v>
      </c>
      <c r="O489" s="1">
        <v>0</v>
      </c>
      <c r="P489" s="239"/>
      <c r="Q489" s="1"/>
      <c r="R489" s="241"/>
      <c r="S489" s="1"/>
      <c r="T489" s="1"/>
      <c r="U489" s="1"/>
      <c r="V489" s="239"/>
      <c r="W489" s="241"/>
    </row>
    <row r="490" spans="1:23" ht="15.6" x14ac:dyDescent="0.3">
      <c r="A490" s="238">
        <v>487</v>
      </c>
      <c r="B490" s="39">
        <f t="shared" si="21"/>
        <v>1</v>
      </c>
      <c r="C490" s="3" t="s">
        <v>3655</v>
      </c>
      <c r="D490" s="3" t="s">
        <v>2620</v>
      </c>
      <c r="E490" s="1">
        <v>2021</v>
      </c>
      <c r="F490" s="38">
        <v>38063</v>
      </c>
      <c r="G490" s="239">
        <v>2</v>
      </c>
      <c r="H490" s="1">
        <v>0</v>
      </c>
      <c r="I490" s="1">
        <v>0</v>
      </c>
      <c r="J490" s="1">
        <v>0</v>
      </c>
      <c r="K490" s="1">
        <v>1</v>
      </c>
      <c r="L490" s="1">
        <v>0</v>
      </c>
      <c r="M490" s="1">
        <v>1</v>
      </c>
      <c r="N490" s="1">
        <v>0</v>
      </c>
      <c r="O490" s="1">
        <v>0</v>
      </c>
      <c r="P490" s="239"/>
      <c r="Q490" s="1"/>
      <c r="R490" s="241"/>
      <c r="S490" s="1"/>
      <c r="T490" s="1"/>
      <c r="U490" s="1"/>
      <c r="V490" s="239"/>
      <c r="W490" s="241"/>
    </row>
    <row r="491" spans="1:23" ht="15.6" x14ac:dyDescent="0.3">
      <c r="A491" s="238">
        <v>488</v>
      </c>
      <c r="B491" s="39">
        <f t="shared" si="21"/>
        <v>1</v>
      </c>
      <c r="C491" s="3" t="s">
        <v>3656</v>
      </c>
      <c r="D491" s="3" t="s">
        <v>3084</v>
      </c>
      <c r="E491" s="1">
        <v>2006</v>
      </c>
      <c r="F491" s="38">
        <v>33172</v>
      </c>
      <c r="G491" s="239">
        <v>2</v>
      </c>
      <c r="H491" s="1">
        <v>0</v>
      </c>
      <c r="I491" s="1">
        <v>0</v>
      </c>
      <c r="J491" s="1">
        <v>0</v>
      </c>
      <c r="K491" s="1">
        <v>1</v>
      </c>
      <c r="L491" s="1">
        <v>0</v>
      </c>
      <c r="M491" s="1">
        <v>0</v>
      </c>
      <c r="N491" s="1">
        <v>1</v>
      </c>
      <c r="O491" s="1">
        <v>0</v>
      </c>
      <c r="P491" s="239"/>
      <c r="Q491" s="1"/>
      <c r="R491" s="241"/>
      <c r="S491" s="1"/>
      <c r="T491" s="1"/>
      <c r="U491" s="1"/>
      <c r="V491" s="239"/>
      <c r="W491" s="241"/>
    </row>
    <row r="492" spans="1:23" ht="15.6" x14ac:dyDescent="0.3">
      <c r="A492" s="238">
        <v>489</v>
      </c>
      <c r="B492" s="39">
        <f t="shared" si="21"/>
        <v>1</v>
      </c>
      <c r="C492" s="3" t="s">
        <v>3657</v>
      </c>
      <c r="D492" s="3" t="s">
        <v>80</v>
      </c>
      <c r="E492" s="1">
        <v>2020</v>
      </c>
      <c r="F492" s="38">
        <v>38476</v>
      </c>
      <c r="G492" s="239">
        <v>3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239"/>
      <c r="Q492" s="1"/>
      <c r="R492" s="241"/>
      <c r="S492" s="1"/>
      <c r="T492" s="1"/>
      <c r="U492" s="1"/>
      <c r="V492" s="239"/>
      <c r="W492" s="241"/>
    </row>
    <row r="493" spans="1:23" ht="15.6" x14ac:dyDescent="0.3">
      <c r="A493" s="238">
        <v>490</v>
      </c>
      <c r="B493" s="39">
        <f t="shared" si="21"/>
        <v>1</v>
      </c>
      <c r="C493" s="3" t="s">
        <v>3658</v>
      </c>
      <c r="D493" s="3" t="s">
        <v>2865</v>
      </c>
      <c r="E493" s="1">
        <v>2002</v>
      </c>
      <c r="F493" s="38">
        <v>31218</v>
      </c>
      <c r="G493" s="239">
        <v>3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239"/>
      <c r="Q493" s="1"/>
      <c r="R493" s="241"/>
      <c r="S493" s="1"/>
      <c r="T493" s="1"/>
      <c r="U493" s="1"/>
      <c r="V493" s="239"/>
      <c r="W493" s="241"/>
    </row>
    <row r="494" spans="1:23" ht="15.6" x14ac:dyDescent="0.3">
      <c r="A494" s="238">
        <v>491</v>
      </c>
      <c r="B494" s="39">
        <f t="shared" si="21"/>
        <v>1</v>
      </c>
      <c r="C494" s="3" t="s">
        <v>3228</v>
      </c>
      <c r="D494" s="3" t="s">
        <v>2690</v>
      </c>
      <c r="E494" s="1">
        <v>2007</v>
      </c>
      <c r="F494" s="38">
        <v>33177</v>
      </c>
      <c r="G494" s="239">
        <v>3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239"/>
      <c r="Q494" s="1"/>
      <c r="R494" s="241"/>
      <c r="S494" s="1"/>
      <c r="T494" s="1"/>
      <c r="U494" s="1"/>
      <c r="V494" s="239"/>
      <c r="W494" s="241"/>
    </row>
    <row r="495" spans="1:23" ht="15.6" x14ac:dyDescent="0.3">
      <c r="A495" s="238">
        <v>492</v>
      </c>
      <c r="B495" s="39">
        <f>PRODUCT(G495/3+H495*1.6666+I495*1.6666+J495*1.6666+P495*25+Q495*25+R495*25+S495*25+T495*20+U495*15+V495*10+W495*15)</f>
        <v>1</v>
      </c>
      <c r="C495" s="3" t="s">
        <v>3659</v>
      </c>
      <c r="D495" s="3" t="s">
        <v>2630</v>
      </c>
      <c r="E495" s="1">
        <v>1970</v>
      </c>
      <c r="F495" s="38" t="s">
        <v>3660</v>
      </c>
      <c r="G495" s="239">
        <v>3</v>
      </c>
      <c r="H495" s="1">
        <v>0</v>
      </c>
      <c r="I495" s="1">
        <v>0</v>
      </c>
      <c r="J495" s="1">
        <v>0</v>
      </c>
      <c r="K495" s="1"/>
      <c r="L495" s="1"/>
      <c r="M495" s="1"/>
      <c r="N495" s="1"/>
      <c r="O495" s="1"/>
      <c r="P495" s="239"/>
      <c r="Q495" s="1"/>
      <c r="R495" s="241"/>
      <c r="S495" s="1"/>
      <c r="T495" s="1"/>
      <c r="U495" s="1"/>
      <c r="V495" s="239"/>
      <c r="W495" s="241"/>
    </row>
    <row r="496" spans="1:23" ht="15.6" x14ac:dyDescent="0.3">
      <c r="A496" s="238">
        <v>493</v>
      </c>
      <c r="B496" s="39">
        <f t="shared" ref="B496:B527" si="22">PRODUCT(G496/3+H496+I496+J496+(K496-I496-H496)/3+P496*25+Q496*25+R496*25+S496*25+T496*20+U496*15+V496*10+W496*15)</f>
        <v>1</v>
      </c>
      <c r="C496" s="2" t="s">
        <v>2114</v>
      </c>
      <c r="D496" s="243" t="s">
        <v>2690</v>
      </c>
      <c r="E496" s="1">
        <v>2024</v>
      </c>
      <c r="F496" s="38">
        <v>39443</v>
      </c>
      <c r="G496" s="239">
        <v>1</v>
      </c>
      <c r="H496" s="1">
        <v>0</v>
      </c>
      <c r="I496" s="1">
        <v>0</v>
      </c>
      <c r="J496" s="1">
        <v>0</v>
      </c>
      <c r="K496" s="1">
        <v>2</v>
      </c>
      <c r="L496" s="1">
        <v>2</v>
      </c>
      <c r="M496" s="1">
        <v>0</v>
      </c>
      <c r="N496" s="1">
        <v>0</v>
      </c>
      <c r="O496" s="1">
        <v>0</v>
      </c>
      <c r="P496" s="239"/>
      <c r="Q496" s="1"/>
      <c r="R496" s="241"/>
      <c r="S496" s="1"/>
      <c r="T496" s="1"/>
      <c r="U496" s="1"/>
      <c r="V496" s="239"/>
      <c r="W496" s="241"/>
    </row>
    <row r="497" spans="1:23" ht="15.6" x14ac:dyDescent="0.3">
      <c r="A497" s="238">
        <v>494</v>
      </c>
      <c r="B497" s="39">
        <f t="shared" si="22"/>
        <v>0.66666666666666663</v>
      </c>
      <c r="C497" s="3" t="s">
        <v>3661</v>
      </c>
      <c r="D497" s="3" t="s">
        <v>647</v>
      </c>
      <c r="E497" s="1">
        <v>1989</v>
      </c>
      <c r="F497" s="38">
        <v>26645</v>
      </c>
      <c r="G497" s="239">
        <v>1</v>
      </c>
      <c r="H497" s="1">
        <v>0</v>
      </c>
      <c r="I497" s="1">
        <v>0</v>
      </c>
      <c r="J497" s="1">
        <v>0</v>
      </c>
      <c r="K497" s="1">
        <v>1</v>
      </c>
      <c r="L497" s="1">
        <v>1</v>
      </c>
      <c r="M497" s="1">
        <v>0</v>
      </c>
      <c r="N497" s="1">
        <v>0</v>
      </c>
      <c r="O497" s="1">
        <v>0</v>
      </c>
      <c r="P497" s="239"/>
      <c r="Q497" s="1"/>
      <c r="R497" s="241"/>
      <c r="S497" s="1"/>
      <c r="T497" s="1"/>
      <c r="U497" s="1"/>
      <c r="V497" s="239"/>
      <c r="W497" s="241"/>
    </row>
    <row r="498" spans="1:23" ht="15.6" x14ac:dyDescent="0.3">
      <c r="A498" s="238">
        <v>495</v>
      </c>
      <c r="B498" s="39">
        <f t="shared" si="22"/>
        <v>0.66666666666666663</v>
      </c>
      <c r="C498" s="3" t="s">
        <v>3662</v>
      </c>
      <c r="D498" s="3" t="s">
        <v>80</v>
      </c>
      <c r="E498" s="1">
        <v>2019</v>
      </c>
      <c r="F498" s="38">
        <v>37280</v>
      </c>
      <c r="G498" s="239">
        <v>1</v>
      </c>
      <c r="H498" s="1">
        <v>0</v>
      </c>
      <c r="I498" s="1">
        <v>0</v>
      </c>
      <c r="J498" s="1">
        <v>0</v>
      </c>
      <c r="K498" s="1">
        <v>1</v>
      </c>
      <c r="L498" s="1">
        <v>1</v>
      </c>
      <c r="M498" s="1">
        <v>0</v>
      </c>
      <c r="N498" s="1">
        <v>0</v>
      </c>
      <c r="O498" s="1">
        <v>0</v>
      </c>
      <c r="P498" s="239"/>
      <c r="Q498" s="1"/>
      <c r="R498" s="241"/>
      <c r="S498" s="1"/>
      <c r="T498" s="1"/>
      <c r="U498" s="1"/>
      <c r="V498" s="239"/>
      <c r="W498" s="241"/>
    </row>
    <row r="499" spans="1:23" ht="15.6" x14ac:dyDescent="0.3">
      <c r="A499" s="238">
        <v>496</v>
      </c>
      <c r="B499" s="39">
        <f t="shared" si="22"/>
        <v>0.66666666666666663</v>
      </c>
      <c r="C499" s="3" t="s">
        <v>3663</v>
      </c>
      <c r="D499" s="3" t="s">
        <v>2592</v>
      </c>
      <c r="E499" s="1">
        <v>1991</v>
      </c>
      <c r="F499" s="38" t="s">
        <v>3646</v>
      </c>
      <c r="G499" s="239">
        <v>1</v>
      </c>
      <c r="H499" s="1">
        <v>0</v>
      </c>
      <c r="I499" s="1">
        <v>0</v>
      </c>
      <c r="J499" s="1">
        <v>0</v>
      </c>
      <c r="K499" s="1">
        <v>1</v>
      </c>
      <c r="L499" s="1">
        <v>1</v>
      </c>
      <c r="M499" s="1">
        <v>0</v>
      </c>
      <c r="N499" s="1">
        <v>0</v>
      </c>
      <c r="O499" s="1">
        <v>0</v>
      </c>
      <c r="P499" s="239"/>
      <c r="Q499" s="1"/>
      <c r="R499" s="241"/>
      <c r="S499" s="1"/>
      <c r="T499" s="1"/>
      <c r="U499" s="1"/>
      <c r="V499" s="239"/>
      <c r="W499" s="241"/>
    </row>
    <row r="500" spans="1:23" ht="15.6" x14ac:dyDescent="0.3">
      <c r="A500" s="238">
        <v>497</v>
      </c>
      <c r="B500" s="39">
        <f t="shared" si="22"/>
        <v>0.66666666666666663</v>
      </c>
      <c r="C500" s="3" t="s">
        <v>3664</v>
      </c>
      <c r="D500" s="3" t="s">
        <v>3084</v>
      </c>
      <c r="E500" s="1">
        <v>2012</v>
      </c>
      <c r="F500" s="38">
        <v>35546</v>
      </c>
      <c r="G500" s="239">
        <v>1</v>
      </c>
      <c r="H500" s="1">
        <v>0</v>
      </c>
      <c r="I500" s="1">
        <v>0</v>
      </c>
      <c r="J500" s="1">
        <v>0</v>
      </c>
      <c r="K500" s="1">
        <v>1</v>
      </c>
      <c r="L500" s="1">
        <v>1</v>
      </c>
      <c r="M500" s="1">
        <v>0</v>
      </c>
      <c r="N500" s="1">
        <v>0</v>
      </c>
      <c r="O500" s="1">
        <v>0</v>
      </c>
      <c r="P500" s="239"/>
      <c r="Q500" s="1"/>
      <c r="R500" s="241"/>
      <c r="S500" s="1"/>
      <c r="T500" s="1"/>
      <c r="U500" s="1"/>
      <c r="V500" s="239"/>
      <c r="W500" s="241"/>
    </row>
    <row r="501" spans="1:23" ht="15.6" x14ac:dyDescent="0.3">
      <c r="A501" s="238">
        <v>498</v>
      </c>
      <c r="B501" s="39">
        <f t="shared" si="22"/>
        <v>0.66666666666666663</v>
      </c>
      <c r="C501" s="3" t="s">
        <v>3237</v>
      </c>
      <c r="D501" s="3" t="s">
        <v>80</v>
      </c>
      <c r="E501" s="1">
        <v>2007</v>
      </c>
      <c r="F501" s="38">
        <v>33009</v>
      </c>
      <c r="G501" s="239">
        <v>1</v>
      </c>
      <c r="H501" s="1">
        <v>0</v>
      </c>
      <c r="I501" s="1">
        <v>0</v>
      </c>
      <c r="J501" s="1">
        <v>0</v>
      </c>
      <c r="K501" s="1">
        <v>1</v>
      </c>
      <c r="L501" s="1">
        <v>1</v>
      </c>
      <c r="M501" s="1">
        <v>0</v>
      </c>
      <c r="N501" s="1">
        <v>0</v>
      </c>
      <c r="O501" s="1">
        <v>0</v>
      </c>
      <c r="P501" s="239"/>
      <c r="Q501" s="1"/>
      <c r="R501" s="241"/>
      <c r="S501" s="1"/>
      <c r="T501" s="1"/>
      <c r="U501" s="1"/>
      <c r="V501" s="239"/>
      <c r="W501" s="241"/>
    </row>
    <row r="502" spans="1:23" ht="15.6" x14ac:dyDescent="0.3">
      <c r="A502" s="238">
        <v>499</v>
      </c>
      <c r="B502" s="39">
        <f t="shared" si="22"/>
        <v>0.66666666666666663</v>
      </c>
      <c r="C502" s="3" t="s">
        <v>3057</v>
      </c>
      <c r="D502" s="3" t="s">
        <v>2865</v>
      </c>
      <c r="E502" s="1">
        <v>1994</v>
      </c>
      <c r="F502" s="38">
        <v>28768</v>
      </c>
      <c r="G502" s="239">
        <v>1</v>
      </c>
      <c r="H502" s="1">
        <v>0</v>
      </c>
      <c r="I502" s="1">
        <v>0</v>
      </c>
      <c r="J502" s="1">
        <v>0</v>
      </c>
      <c r="K502" s="1">
        <v>1</v>
      </c>
      <c r="L502" s="1">
        <v>0</v>
      </c>
      <c r="M502" s="1">
        <v>0</v>
      </c>
      <c r="N502" s="1">
        <v>1</v>
      </c>
      <c r="O502" s="1">
        <v>0</v>
      </c>
      <c r="P502" s="239"/>
      <c r="Q502" s="1"/>
      <c r="R502" s="241"/>
      <c r="S502" s="1"/>
      <c r="T502" s="1"/>
      <c r="U502" s="1"/>
      <c r="V502" s="239"/>
      <c r="W502" s="241"/>
    </row>
    <row r="503" spans="1:23" ht="15.6" x14ac:dyDescent="0.3">
      <c r="A503" s="238">
        <v>500</v>
      </c>
      <c r="B503" s="39">
        <f t="shared" si="22"/>
        <v>0.66666666666666663</v>
      </c>
      <c r="C503" s="3" t="s">
        <v>2859</v>
      </c>
      <c r="D503" s="3" t="s">
        <v>2592</v>
      </c>
      <c r="E503" s="1">
        <v>1984</v>
      </c>
      <c r="F503" s="38">
        <v>24802</v>
      </c>
      <c r="G503" s="239">
        <v>1</v>
      </c>
      <c r="H503" s="1">
        <v>0</v>
      </c>
      <c r="I503" s="1">
        <v>0</v>
      </c>
      <c r="J503" s="1">
        <v>0</v>
      </c>
      <c r="K503" s="1">
        <v>1</v>
      </c>
      <c r="L503" s="1">
        <v>1</v>
      </c>
      <c r="M503" s="1">
        <v>0</v>
      </c>
      <c r="N503" s="1">
        <v>0</v>
      </c>
      <c r="O503" s="1">
        <v>0</v>
      </c>
      <c r="P503" s="239"/>
      <c r="Q503" s="1"/>
      <c r="R503" s="241"/>
      <c r="S503" s="1"/>
      <c r="T503" s="1"/>
      <c r="U503" s="1"/>
      <c r="V503" s="239"/>
      <c r="W503" s="241"/>
    </row>
    <row r="504" spans="1:23" ht="15.6" x14ac:dyDescent="0.3">
      <c r="A504" s="238">
        <v>501</v>
      </c>
      <c r="B504" s="39">
        <f t="shared" si="22"/>
        <v>0.66666666666666663</v>
      </c>
      <c r="C504" s="2" t="s">
        <v>3419</v>
      </c>
      <c r="D504" s="2" t="s">
        <v>3221</v>
      </c>
      <c r="E504" s="1">
        <v>2023</v>
      </c>
      <c r="F504" s="38">
        <v>39035</v>
      </c>
      <c r="G504" s="239">
        <v>1</v>
      </c>
      <c r="H504" s="1">
        <v>0</v>
      </c>
      <c r="I504" s="1">
        <v>0</v>
      </c>
      <c r="J504" s="1">
        <v>0</v>
      </c>
      <c r="K504" s="1">
        <v>1</v>
      </c>
      <c r="L504" s="1">
        <v>0</v>
      </c>
      <c r="M504" s="1">
        <v>0</v>
      </c>
      <c r="N504" s="1">
        <v>1</v>
      </c>
      <c r="O504" s="1">
        <v>0</v>
      </c>
      <c r="P504" s="239"/>
      <c r="Q504" s="1"/>
      <c r="R504" s="241"/>
      <c r="S504" s="1"/>
      <c r="T504" s="1"/>
      <c r="U504" s="1"/>
      <c r="V504" s="239"/>
      <c r="W504" s="241"/>
    </row>
    <row r="505" spans="1:23" ht="15.6" x14ac:dyDescent="0.3">
      <c r="A505" s="238">
        <v>502</v>
      </c>
      <c r="B505" s="39">
        <f t="shared" si="22"/>
        <v>0.66666666666666663</v>
      </c>
      <c r="C505" s="3" t="s">
        <v>3665</v>
      </c>
      <c r="D505" s="3" t="s">
        <v>3276</v>
      </c>
      <c r="E505" s="1">
        <v>2018</v>
      </c>
      <c r="F505" s="50">
        <v>36892</v>
      </c>
      <c r="G505" s="239">
        <v>1</v>
      </c>
      <c r="H505" s="1">
        <v>0</v>
      </c>
      <c r="I505" s="1">
        <v>0</v>
      </c>
      <c r="J505" s="1">
        <v>0</v>
      </c>
      <c r="K505" s="1">
        <v>1</v>
      </c>
      <c r="L505" s="1">
        <v>1</v>
      </c>
      <c r="M505" s="1">
        <v>0</v>
      </c>
      <c r="N505" s="1">
        <v>0</v>
      </c>
      <c r="O505" s="1">
        <v>0</v>
      </c>
      <c r="P505" s="239"/>
      <c r="Q505" s="1"/>
      <c r="R505" s="241"/>
      <c r="S505" s="1"/>
      <c r="T505" s="1"/>
      <c r="U505" s="1"/>
      <c r="V505" s="239"/>
      <c r="W505" s="241"/>
    </row>
    <row r="506" spans="1:23" ht="15.6" x14ac:dyDescent="0.3">
      <c r="A506" s="238">
        <v>503</v>
      </c>
      <c r="B506" s="39">
        <f t="shared" si="22"/>
        <v>0.66666666666666663</v>
      </c>
      <c r="C506" s="3" t="s">
        <v>1757</v>
      </c>
      <c r="D506" s="3" t="s">
        <v>68</v>
      </c>
      <c r="E506" s="1">
        <v>2020</v>
      </c>
      <c r="F506" s="38">
        <v>37757</v>
      </c>
      <c r="G506" s="239">
        <v>1</v>
      </c>
      <c r="H506" s="1">
        <v>0</v>
      </c>
      <c r="I506" s="1">
        <v>0</v>
      </c>
      <c r="J506" s="1">
        <v>0</v>
      </c>
      <c r="K506" s="1">
        <v>1</v>
      </c>
      <c r="L506" s="1">
        <v>1</v>
      </c>
      <c r="M506" s="1">
        <v>0</v>
      </c>
      <c r="N506" s="1">
        <v>0</v>
      </c>
      <c r="O506" s="1">
        <v>0</v>
      </c>
      <c r="P506" s="239"/>
      <c r="Q506" s="1"/>
      <c r="R506" s="241"/>
      <c r="S506" s="1"/>
      <c r="T506" s="1"/>
      <c r="U506" s="1"/>
      <c r="V506" s="239"/>
      <c r="W506" s="241"/>
    </row>
    <row r="507" spans="1:23" ht="15.6" x14ac:dyDescent="0.3">
      <c r="A507" s="238">
        <v>504</v>
      </c>
      <c r="B507" s="39">
        <f t="shared" si="22"/>
        <v>0.66666666666666663</v>
      </c>
      <c r="C507" s="3" t="s">
        <v>3666</v>
      </c>
      <c r="D507" s="3" t="s">
        <v>80</v>
      </c>
      <c r="E507" s="1">
        <v>2008</v>
      </c>
      <c r="F507" s="38">
        <v>33408</v>
      </c>
      <c r="G507" s="239">
        <v>1</v>
      </c>
      <c r="H507" s="1">
        <v>0</v>
      </c>
      <c r="I507" s="1">
        <v>0</v>
      </c>
      <c r="J507" s="1">
        <v>0</v>
      </c>
      <c r="K507" s="1">
        <v>1</v>
      </c>
      <c r="L507" s="1">
        <v>0</v>
      </c>
      <c r="M507" s="1">
        <v>0</v>
      </c>
      <c r="N507" s="1">
        <v>1</v>
      </c>
      <c r="O507" s="1">
        <v>0</v>
      </c>
      <c r="P507" s="239"/>
      <c r="Q507" s="1"/>
      <c r="R507" s="241"/>
      <c r="S507" s="1"/>
      <c r="T507" s="1"/>
      <c r="U507" s="1"/>
      <c r="V507" s="239"/>
      <c r="W507" s="241"/>
    </row>
    <row r="508" spans="1:23" ht="15.6" x14ac:dyDescent="0.3">
      <c r="A508" s="238">
        <v>505</v>
      </c>
      <c r="B508" s="39">
        <f t="shared" si="22"/>
        <v>0.66666666666666663</v>
      </c>
      <c r="C508" s="3" t="s">
        <v>3667</v>
      </c>
      <c r="D508" s="3" t="s">
        <v>2623</v>
      </c>
      <c r="E508" s="1">
        <v>2016</v>
      </c>
      <c r="F508" s="38">
        <v>36486</v>
      </c>
      <c r="G508" s="239">
        <v>1</v>
      </c>
      <c r="H508" s="1">
        <v>0</v>
      </c>
      <c r="I508" s="1">
        <v>0</v>
      </c>
      <c r="J508" s="1">
        <v>0</v>
      </c>
      <c r="K508" s="1">
        <v>1</v>
      </c>
      <c r="L508" s="1">
        <v>0</v>
      </c>
      <c r="M508" s="1">
        <v>1</v>
      </c>
      <c r="N508" s="1">
        <v>0</v>
      </c>
      <c r="O508" s="1">
        <v>0</v>
      </c>
      <c r="P508" s="239"/>
      <c r="Q508" s="1"/>
      <c r="R508" s="241"/>
      <c r="S508" s="1"/>
      <c r="T508" s="1"/>
      <c r="U508" s="1"/>
      <c r="V508" s="239"/>
      <c r="W508" s="241"/>
    </row>
    <row r="509" spans="1:23" ht="15.6" x14ac:dyDescent="0.3">
      <c r="A509" s="238">
        <v>506</v>
      </c>
      <c r="B509" s="39">
        <f t="shared" si="22"/>
        <v>0.66666666666666663</v>
      </c>
      <c r="C509" s="3" t="s">
        <v>3668</v>
      </c>
      <c r="D509" s="3" t="s">
        <v>89</v>
      </c>
      <c r="E509" s="1">
        <v>2013</v>
      </c>
      <c r="F509" s="38">
        <v>35276</v>
      </c>
      <c r="G509" s="239">
        <v>1</v>
      </c>
      <c r="H509" s="1">
        <v>0</v>
      </c>
      <c r="I509" s="1">
        <v>0</v>
      </c>
      <c r="J509" s="1">
        <v>0</v>
      </c>
      <c r="K509" s="1">
        <v>1</v>
      </c>
      <c r="L509" s="1">
        <v>0</v>
      </c>
      <c r="M509" s="1">
        <v>1</v>
      </c>
      <c r="N509" s="1">
        <v>0</v>
      </c>
      <c r="O509" s="1">
        <v>0</v>
      </c>
      <c r="P509" s="239"/>
      <c r="Q509" s="1"/>
      <c r="R509" s="241"/>
      <c r="S509" s="1"/>
      <c r="T509" s="1"/>
      <c r="U509" s="1"/>
      <c r="V509" s="239"/>
      <c r="W509" s="241"/>
    </row>
    <row r="510" spans="1:23" ht="15.6" x14ac:dyDescent="0.3">
      <c r="A510" s="238">
        <v>507</v>
      </c>
      <c r="B510" s="39">
        <f t="shared" si="22"/>
        <v>0.66666666666666663</v>
      </c>
      <c r="C510" s="3" t="s">
        <v>3669</v>
      </c>
      <c r="D510" s="3" t="s">
        <v>2630</v>
      </c>
      <c r="E510" s="1">
        <v>2005</v>
      </c>
      <c r="F510" s="38">
        <v>32318</v>
      </c>
      <c r="G510" s="239">
        <v>2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239"/>
      <c r="Q510" s="1"/>
      <c r="R510" s="241"/>
      <c r="S510" s="1"/>
      <c r="T510" s="1"/>
      <c r="U510" s="1"/>
      <c r="V510" s="239"/>
      <c r="W510" s="241"/>
    </row>
    <row r="511" spans="1:23" ht="15.6" x14ac:dyDescent="0.3">
      <c r="A511" s="238">
        <v>508</v>
      </c>
      <c r="B511" s="39">
        <f t="shared" si="22"/>
        <v>0.66666666666666663</v>
      </c>
      <c r="C511" s="3" t="s">
        <v>1305</v>
      </c>
      <c r="D511" s="3" t="s">
        <v>347</v>
      </c>
      <c r="E511" s="1">
        <v>2007</v>
      </c>
      <c r="F511" s="38">
        <v>32987</v>
      </c>
      <c r="G511" s="239">
        <v>2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239"/>
      <c r="Q511" s="1"/>
      <c r="R511" s="241"/>
      <c r="S511" s="1"/>
      <c r="T511" s="1"/>
      <c r="U511" s="1"/>
      <c r="V511" s="239"/>
      <c r="W511" s="241"/>
    </row>
    <row r="512" spans="1:23" ht="15.6" x14ac:dyDescent="0.3">
      <c r="A512" s="238">
        <v>509</v>
      </c>
      <c r="B512" s="39">
        <f t="shared" si="22"/>
        <v>0.66666666666666663</v>
      </c>
      <c r="C512" s="2" t="s">
        <v>2098</v>
      </c>
      <c r="D512" s="243" t="s">
        <v>2690</v>
      </c>
      <c r="E512" s="1">
        <v>2024</v>
      </c>
      <c r="F512" s="38">
        <v>39983</v>
      </c>
      <c r="G512" s="239">
        <v>1</v>
      </c>
      <c r="H512" s="1">
        <v>0</v>
      </c>
      <c r="I512" s="1">
        <v>0</v>
      </c>
      <c r="J512" s="1">
        <v>0</v>
      </c>
      <c r="K512" s="1">
        <v>1</v>
      </c>
      <c r="L512" s="1">
        <v>1</v>
      </c>
      <c r="M512" s="1">
        <v>0</v>
      </c>
      <c r="N512" s="1">
        <v>0</v>
      </c>
      <c r="O512" s="1">
        <v>0</v>
      </c>
      <c r="P512" s="239"/>
      <c r="Q512" s="1"/>
      <c r="R512" s="241"/>
      <c r="S512" s="1"/>
      <c r="T512" s="1"/>
      <c r="U512" s="1"/>
      <c r="V512" s="239"/>
      <c r="W512" s="241"/>
    </row>
    <row r="513" spans="1:23" ht="15.6" x14ac:dyDescent="0.3">
      <c r="A513" s="238">
        <v>510</v>
      </c>
      <c r="B513" s="39">
        <f t="shared" si="22"/>
        <v>0.33333333333333331</v>
      </c>
      <c r="C513" s="3" t="s">
        <v>3670</v>
      </c>
      <c r="D513" s="3" t="s">
        <v>2939</v>
      </c>
      <c r="E513" s="1">
        <v>2006</v>
      </c>
      <c r="F513" s="38">
        <v>32649</v>
      </c>
      <c r="G513" s="239">
        <v>1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239"/>
      <c r="Q513" s="1"/>
      <c r="R513" s="241"/>
      <c r="S513" s="1"/>
      <c r="T513" s="1"/>
      <c r="U513" s="1"/>
      <c r="V513" s="239"/>
      <c r="W513" s="241"/>
    </row>
    <row r="514" spans="1:23" ht="15.6" x14ac:dyDescent="0.3">
      <c r="A514" s="238">
        <v>511</v>
      </c>
      <c r="B514" s="39">
        <f t="shared" si="22"/>
        <v>0.33333333333333331</v>
      </c>
      <c r="C514" s="3" t="s">
        <v>1084</v>
      </c>
      <c r="D514" s="3" t="s">
        <v>68</v>
      </c>
      <c r="E514" s="1">
        <v>1999</v>
      </c>
      <c r="F514" s="38">
        <v>30049</v>
      </c>
      <c r="G514" s="239">
        <v>1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239"/>
      <c r="Q514" s="1"/>
      <c r="R514" s="241"/>
      <c r="S514" s="1"/>
      <c r="T514" s="1"/>
      <c r="U514" s="1"/>
      <c r="V514" s="239"/>
      <c r="W514" s="241"/>
    </row>
    <row r="515" spans="1:23" ht="15.6" x14ac:dyDescent="0.3">
      <c r="A515" s="238">
        <v>512</v>
      </c>
      <c r="B515" s="39">
        <f t="shared" si="22"/>
        <v>0.33333333333333331</v>
      </c>
      <c r="C515" s="3" t="s">
        <v>3671</v>
      </c>
      <c r="D515" s="3" t="s">
        <v>2939</v>
      </c>
      <c r="E515" s="1">
        <v>2007</v>
      </c>
      <c r="F515" s="38">
        <v>33131</v>
      </c>
      <c r="G515" s="239">
        <v>1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239"/>
      <c r="Q515" s="1"/>
      <c r="R515" s="241"/>
      <c r="S515" s="1"/>
      <c r="T515" s="1"/>
      <c r="U515" s="1"/>
      <c r="V515" s="239"/>
      <c r="W515" s="241"/>
    </row>
    <row r="516" spans="1:23" ht="15.6" x14ac:dyDescent="0.3">
      <c r="A516" s="238">
        <v>513</v>
      </c>
      <c r="B516" s="39">
        <f t="shared" si="22"/>
        <v>0.33333333333333331</v>
      </c>
      <c r="C516" s="3" t="s">
        <v>3672</v>
      </c>
      <c r="D516" s="3" t="s">
        <v>2657</v>
      </c>
      <c r="E516" s="1">
        <v>2019</v>
      </c>
      <c r="F516" s="38">
        <v>37280</v>
      </c>
      <c r="G516" s="239">
        <v>1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239"/>
      <c r="Q516" s="1"/>
      <c r="R516" s="241"/>
      <c r="S516" s="1"/>
      <c r="T516" s="1"/>
      <c r="U516" s="1"/>
      <c r="V516" s="239"/>
      <c r="W516" s="241"/>
    </row>
    <row r="517" spans="1:23" ht="15.6" x14ac:dyDescent="0.3">
      <c r="A517" s="238">
        <v>514</v>
      </c>
      <c r="B517" s="39">
        <f t="shared" si="22"/>
        <v>0.33333333333333331</v>
      </c>
      <c r="C517" s="3" t="s">
        <v>1007</v>
      </c>
      <c r="D517" s="3" t="s">
        <v>89</v>
      </c>
      <c r="E517" s="1">
        <v>1996</v>
      </c>
      <c r="F517" s="38">
        <v>29017</v>
      </c>
      <c r="G517" s="239">
        <v>1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239"/>
      <c r="Q517" s="1"/>
      <c r="R517" s="241"/>
      <c r="S517" s="1"/>
      <c r="T517" s="1"/>
      <c r="U517" s="1"/>
      <c r="V517" s="239"/>
      <c r="W517" s="241"/>
    </row>
    <row r="518" spans="1:23" ht="15.6" x14ac:dyDescent="0.3">
      <c r="A518" s="238">
        <v>515</v>
      </c>
      <c r="B518" s="39">
        <f t="shared" si="22"/>
        <v>0.33333333333333331</v>
      </c>
      <c r="C518" s="3" t="s">
        <v>3673</v>
      </c>
      <c r="D518" s="3" t="s">
        <v>3232</v>
      </c>
      <c r="E518" s="1">
        <v>2010</v>
      </c>
      <c r="F518" s="38">
        <v>33980</v>
      </c>
      <c r="G518" s="239">
        <v>1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239"/>
      <c r="Q518" s="1"/>
      <c r="R518" s="241"/>
      <c r="S518" s="1"/>
      <c r="T518" s="1"/>
      <c r="U518" s="1"/>
      <c r="V518" s="239"/>
      <c r="W518" s="241"/>
    </row>
    <row r="519" spans="1:23" ht="15.6" x14ac:dyDescent="0.3">
      <c r="A519" s="238">
        <v>516</v>
      </c>
      <c r="B519" s="39">
        <f t="shared" si="22"/>
        <v>0.33333333333333331</v>
      </c>
      <c r="C519" s="3" t="s">
        <v>1758</v>
      </c>
      <c r="D519" s="3" t="s">
        <v>3318</v>
      </c>
      <c r="E519" s="1">
        <v>2017</v>
      </c>
      <c r="F519" s="38">
        <v>36574</v>
      </c>
      <c r="G519" s="239">
        <v>1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239"/>
      <c r="Q519" s="1"/>
      <c r="R519" s="241"/>
      <c r="S519" s="1"/>
      <c r="T519" s="1"/>
      <c r="U519" s="1"/>
      <c r="V519" s="239"/>
      <c r="W519" s="241"/>
    </row>
    <row r="520" spans="1:23" ht="15.6" x14ac:dyDescent="0.3">
      <c r="A520" s="238">
        <v>517</v>
      </c>
      <c r="B520" s="39">
        <f t="shared" si="22"/>
        <v>0.33333333333333331</v>
      </c>
      <c r="C520" s="3" t="s">
        <v>3674</v>
      </c>
      <c r="D520" s="3" t="s">
        <v>80</v>
      </c>
      <c r="E520" s="1">
        <v>2007</v>
      </c>
      <c r="F520" s="38">
        <v>32879</v>
      </c>
      <c r="G520" s="239">
        <v>1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239"/>
      <c r="Q520" s="1"/>
      <c r="R520" s="241"/>
      <c r="S520" s="1"/>
      <c r="T520" s="1"/>
      <c r="U520" s="1"/>
      <c r="V520" s="239"/>
      <c r="W520" s="241"/>
    </row>
    <row r="521" spans="1:23" ht="15.6" x14ac:dyDescent="0.3">
      <c r="A521" s="238">
        <v>518</v>
      </c>
      <c r="B521" s="39">
        <f t="shared" si="22"/>
        <v>0.33333333333333331</v>
      </c>
      <c r="C521" s="3" t="s">
        <v>3262</v>
      </c>
      <c r="D521" s="3" t="s">
        <v>3084</v>
      </c>
      <c r="E521" s="1">
        <v>2008</v>
      </c>
      <c r="F521" s="38">
        <v>33472</v>
      </c>
      <c r="G521" s="239">
        <v>1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239"/>
      <c r="Q521" s="1"/>
      <c r="R521" s="241"/>
      <c r="S521" s="1"/>
      <c r="T521" s="1"/>
      <c r="U521" s="1"/>
      <c r="V521" s="239"/>
      <c r="W521" s="241"/>
    </row>
    <row r="522" spans="1:23" ht="15.6" x14ac:dyDescent="0.3">
      <c r="A522" s="238">
        <v>519</v>
      </c>
      <c r="B522" s="39">
        <f t="shared" si="22"/>
        <v>0.33333333333333331</v>
      </c>
      <c r="C522" s="3" t="s">
        <v>1190</v>
      </c>
      <c r="D522" s="3" t="s">
        <v>3084</v>
      </c>
      <c r="E522" s="1">
        <v>1998</v>
      </c>
      <c r="F522" s="38">
        <v>30731</v>
      </c>
      <c r="G522" s="239">
        <v>1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239"/>
      <c r="Q522" s="1"/>
      <c r="R522" s="241"/>
      <c r="S522" s="1"/>
      <c r="T522" s="1"/>
      <c r="U522" s="1"/>
      <c r="V522" s="239"/>
      <c r="W522" s="241"/>
    </row>
    <row r="523" spans="1:23" ht="15.6" x14ac:dyDescent="0.3">
      <c r="A523" s="238">
        <v>520</v>
      </c>
      <c r="B523" s="39">
        <f t="shared" si="22"/>
        <v>0.33333333333333331</v>
      </c>
      <c r="C523" s="3" t="s">
        <v>3675</v>
      </c>
      <c r="D523" s="3" t="s">
        <v>3453</v>
      </c>
      <c r="E523" s="1">
        <v>1989</v>
      </c>
      <c r="F523" s="38">
        <v>26462</v>
      </c>
      <c r="G523" s="239">
        <v>1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239"/>
      <c r="Q523" s="1"/>
      <c r="R523" s="241"/>
      <c r="S523" s="1"/>
      <c r="T523" s="1"/>
      <c r="U523" s="1"/>
      <c r="V523" s="239"/>
      <c r="W523" s="241"/>
    </row>
    <row r="524" spans="1:23" ht="15.6" x14ac:dyDescent="0.3">
      <c r="A524" s="238">
        <v>521</v>
      </c>
      <c r="B524" s="39">
        <f t="shared" si="22"/>
        <v>0.33333333333333331</v>
      </c>
      <c r="C524" s="2" t="s">
        <v>3676</v>
      </c>
      <c r="D524" s="2" t="s">
        <v>3221</v>
      </c>
      <c r="E524" s="1">
        <v>2022</v>
      </c>
      <c r="F524" s="38">
        <v>38509</v>
      </c>
      <c r="G524" s="239">
        <v>1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239"/>
      <c r="Q524" s="1"/>
      <c r="R524" s="241"/>
      <c r="S524" s="1"/>
      <c r="T524" s="1"/>
      <c r="U524" s="1"/>
      <c r="V524" s="239"/>
      <c r="W524" s="241"/>
    </row>
    <row r="525" spans="1:23" ht="15.6" x14ac:dyDescent="0.3">
      <c r="A525" s="238">
        <v>522</v>
      </c>
      <c r="B525" s="39">
        <f t="shared" si="22"/>
        <v>0.33333333333333331</v>
      </c>
      <c r="C525" s="3" t="s">
        <v>965</v>
      </c>
      <c r="D525" s="3" t="s">
        <v>2620</v>
      </c>
      <c r="E525" s="1">
        <v>1996</v>
      </c>
      <c r="F525" s="38">
        <v>29469</v>
      </c>
      <c r="G525" s="239">
        <v>1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239"/>
      <c r="Q525" s="1"/>
      <c r="R525" s="241"/>
      <c r="S525" s="1"/>
      <c r="T525" s="1"/>
      <c r="U525" s="1"/>
      <c r="V525" s="239"/>
      <c r="W525" s="241"/>
    </row>
    <row r="526" spans="1:23" ht="15.6" x14ac:dyDescent="0.3">
      <c r="A526" s="238">
        <v>523</v>
      </c>
      <c r="B526" s="39">
        <f t="shared" si="22"/>
        <v>0.33333333333333331</v>
      </c>
      <c r="C526" s="3" t="s">
        <v>3677</v>
      </c>
      <c r="D526" s="3" t="s">
        <v>3232</v>
      </c>
      <c r="E526" s="1">
        <v>2010</v>
      </c>
      <c r="F526" s="38">
        <v>34149</v>
      </c>
      <c r="G526" s="239">
        <v>1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239"/>
      <c r="Q526" s="1"/>
      <c r="R526" s="241"/>
      <c r="S526" s="1"/>
      <c r="T526" s="1"/>
      <c r="U526" s="1"/>
      <c r="V526" s="239"/>
      <c r="W526" s="241"/>
    </row>
    <row r="527" spans="1:23" ht="15.6" x14ac:dyDescent="0.3">
      <c r="A527" s="238">
        <v>524</v>
      </c>
      <c r="B527" s="39">
        <f t="shared" si="22"/>
        <v>0.33333333333333331</v>
      </c>
      <c r="C527" s="2" t="s">
        <v>3678</v>
      </c>
      <c r="D527" s="2" t="s">
        <v>3221</v>
      </c>
      <c r="E527" s="1">
        <v>2023</v>
      </c>
      <c r="F527" s="38">
        <v>38816</v>
      </c>
      <c r="G527" s="239">
        <v>1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239"/>
      <c r="Q527" s="1"/>
      <c r="R527" s="241"/>
      <c r="S527" s="1"/>
      <c r="T527" s="1"/>
      <c r="U527" s="1"/>
      <c r="V527" s="239"/>
      <c r="W527" s="241"/>
    </row>
    <row r="528" spans="1:23" ht="15.6" x14ac:dyDescent="0.3">
      <c r="A528" s="238">
        <v>525</v>
      </c>
      <c r="B528" s="39">
        <f>PRODUCT(G528/3+H528*1.6666+I528*1.6666+J528*1.6666+P528*25+Q528*25+R528*25+S528*25+T528*20+U528*15+V528*10+W528*15)</f>
        <v>0.33333333333333331</v>
      </c>
      <c r="C528" s="3" t="s">
        <v>3679</v>
      </c>
      <c r="D528" s="3" t="s">
        <v>2603</v>
      </c>
      <c r="E528" s="1">
        <v>1980</v>
      </c>
      <c r="F528" s="38">
        <v>23528</v>
      </c>
      <c r="G528" s="239">
        <v>1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239"/>
      <c r="Q528" s="1"/>
      <c r="R528" s="241"/>
      <c r="S528" s="1"/>
      <c r="T528" s="1"/>
      <c r="U528" s="1"/>
      <c r="V528" s="239"/>
      <c r="W528" s="241"/>
    </row>
    <row r="529" spans="1:23" ht="15" customHeight="1" x14ac:dyDescent="0.3">
      <c r="A529" s="238">
        <v>526</v>
      </c>
      <c r="B529" s="39">
        <f>PRODUCT(G529/3+H529+I529+J529+(K529-I529-H529)/3+P529*25+Q529*25+R529*25+S529*25+T529*20+U529*15+V529*10+W529*15)</f>
        <v>0.33333333333333331</v>
      </c>
      <c r="C529" s="2" t="s">
        <v>3424</v>
      </c>
      <c r="D529" s="243" t="s">
        <v>2598</v>
      </c>
      <c r="E529" s="1">
        <v>2024</v>
      </c>
      <c r="F529" s="38">
        <v>39184</v>
      </c>
      <c r="G529" s="239">
        <v>1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239"/>
      <c r="Q529" s="1"/>
      <c r="R529" s="241"/>
      <c r="S529" s="1"/>
      <c r="T529" s="1"/>
      <c r="U529" s="1"/>
      <c r="V529" s="239"/>
      <c r="W529" s="241"/>
    </row>
    <row r="1048575" ht="12.75" customHeight="1" x14ac:dyDescent="0.3"/>
    <row r="1048576" ht="12.75" customHeight="1" x14ac:dyDescent="0.3"/>
  </sheetData>
  <pageMargins left="0.7" right="0.7" top="0.75" bottom="0.75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L528"/>
  <sheetViews>
    <sheetView zoomScaleNormal="100" workbookViewId="0"/>
  </sheetViews>
  <sheetFormatPr defaultColWidth="8.5" defaultRowHeight="15" customHeight="1" x14ac:dyDescent="0.3"/>
  <cols>
    <col min="1" max="1" width="5.59765625" style="3" customWidth="1"/>
    <col min="2" max="2" width="19.3984375" style="3" customWidth="1"/>
    <col min="3" max="3" width="19.19921875" style="2" customWidth="1"/>
    <col min="4" max="4" width="4.69921875" style="1" customWidth="1"/>
    <col min="5" max="5" width="3.3984375" style="3" customWidth="1"/>
    <col min="6" max="6" width="5.59765625" style="3" customWidth="1"/>
    <col min="7" max="7" width="21" style="3" customWidth="1"/>
    <col min="8" max="8" width="17.19921875" style="2" customWidth="1"/>
    <col min="9" max="9" width="5.5" style="1" customWidth="1"/>
    <col min="10" max="10" width="3.3984375" style="3" customWidth="1"/>
    <col min="11" max="11" width="5.59765625" style="3" customWidth="1"/>
    <col min="12" max="12" width="19.3984375" style="3" customWidth="1"/>
    <col min="13" max="13" width="19.19921875" style="2" customWidth="1"/>
    <col min="14" max="14" width="5.5" style="1" customWidth="1"/>
    <col min="15" max="15" width="1.5" style="30" customWidth="1"/>
    <col min="16" max="16" width="3.59765625" style="1" customWidth="1"/>
    <col min="17" max="17" width="2.09765625" style="30" customWidth="1"/>
    <col min="18" max="18" width="4" style="1" customWidth="1"/>
    <col min="19" max="19" width="3.3984375" style="3" customWidth="1"/>
    <col min="20" max="20" width="5.59765625" style="3" customWidth="1"/>
    <col min="21" max="21" width="19.3984375" style="3" customWidth="1"/>
    <col min="22" max="22" width="19.19921875" style="2" customWidth="1"/>
    <col min="23" max="23" width="3.5" style="30" customWidth="1"/>
    <col min="24" max="24" width="3.3984375" style="3" customWidth="1"/>
    <col min="25" max="25" width="5.59765625" style="3" customWidth="1"/>
    <col min="26" max="26" width="19.3984375" style="3" customWidth="1"/>
    <col min="27" max="27" width="19.19921875" style="2" customWidth="1"/>
    <col min="28" max="28" width="6" style="1" customWidth="1"/>
    <col min="29" max="29" width="1.5" style="30" customWidth="1"/>
    <col min="30" max="30" width="3.5" style="30" customWidth="1"/>
    <col min="31" max="31" width="2.09765625" style="30" customWidth="1"/>
    <col min="32" max="32" width="4.5" style="1" customWidth="1"/>
    <col min="33" max="33" width="3.3984375" style="3" customWidth="1"/>
    <col min="34" max="34" width="5.59765625" style="3" customWidth="1"/>
    <col min="35" max="35" width="19.3984375" style="3" customWidth="1"/>
    <col min="36" max="36" width="14.59765625" style="2" customWidth="1"/>
    <col min="37" max="37" width="4.59765625" style="3" customWidth="1"/>
    <col min="38" max="38" width="3.3984375" style="3" customWidth="1"/>
    <col min="39" max="16384" width="8.5" style="29"/>
  </cols>
  <sheetData>
    <row r="1" spans="1:38" ht="15.6" x14ac:dyDescent="0.3">
      <c r="A1" s="245"/>
      <c r="B1" s="225" t="s">
        <v>3680</v>
      </c>
      <c r="C1" s="246"/>
      <c r="D1" s="247"/>
      <c r="E1" s="245"/>
      <c r="F1" s="245"/>
      <c r="G1" s="225" t="s">
        <v>3680</v>
      </c>
      <c r="H1" s="246"/>
      <c r="I1" s="247"/>
      <c r="J1" s="245"/>
      <c r="K1" s="245"/>
      <c r="L1" s="225" t="s">
        <v>3680</v>
      </c>
      <c r="M1" s="246"/>
      <c r="N1" s="247"/>
      <c r="O1" s="248"/>
      <c r="P1" s="247"/>
      <c r="Q1" s="248"/>
      <c r="R1" s="247"/>
      <c r="S1" s="245"/>
      <c r="T1" s="245"/>
      <c r="U1" s="225" t="s">
        <v>3680</v>
      </c>
      <c r="V1" s="246"/>
      <c r="W1" s="248"/>
      <c r="X1" s="245"/>
      <c r="Y1" s="245"/>
      <c r="Z1" s="225" t="s">
        <v>3680</v>
      </c>
      <c r="AA1" s="246"/>
      <c r="AB1" s="247"/>
      <c r="AC1" s="248"/>
      <c r="AD1" s="248"/>
      <c r="AE1" s="248"/>
      <c r="AF1" s="247"/>
      <c r="AG1" s="245"/>
      <c r="AH1" s="245"/>
      <c r="AI1" s="225" t="s">
        <v>3680</v>
      </c>
      <c r="AJ1" s="246"/>
      <c r="AK1" s="245"/>
      <c r="AL1" s="245"/>
    </row>
    <row r="2" spans="1:38" ht="15.6" x14ac:dyDescent="0.3">
      <c r="A2" s="89"/>
      <c r="B2" s="225" t="s">
        <v>3681</v>
      </c>
      <c r="C2" s="225"/>
      <c r="D2" s="89"/>
      <c r="E2" s="245"/>
      <c r="F2" s="89"/>
      <c r="G2" s="225" t="s">
        <v>3682</v>
      </c>
      <c r="H2" s="225"/>
      <c r="I2" s="89"/>
      <c r="J2" s="245"/>
      <c r="K2" s="89"/>
      <c r="L2" s="225" t="s">
        <v>3683</v>
      </c>
      <c r="M2" s="225"/>
      <c r="N2" s="89"/>
      <c r="O2" s="249"/>
      <c r="P2" s="89"/>
      <c r="Q2" s="249"/>
      <c r="R2" s="89"/>
      <c r="S2" s="245"/>
      <c r="T2" s="89"/>
      <c r="U2" s="225" t="s">
        <v>3684</v>
      </c>
      <c r="V2" s="225"/>
      <c r="W2" s="249"/>
      <c r="X2" s="245"/>
      <c r="Y2" s="89"/>
      <c r="Z2" s="225" t="s">
        <v>3685</v>
      </c>
      <c r="AA2" s="225"/>
      <c r="AB2" s="89"/>
      <c r="AC2" s="249"/>
      <c r="AD2" s="249"/>
      <c r="AE2" s="249"/>
      <c r="AF2" s="89"/>
      <c r="AG2" s="245"/>
      <c r="AH2" s="89"/>
      <c r="AI2" s="225" t="s">
        <v>3686</v>
      </c>
      <c r="AJ2" s="225"/>
      <c r="AK2" s="89" t="s">
        <v>2584</v>
      </c>
      <c r="AL2" s="245"/>
    </row>
    <row r="3" spans="1:38" ht="15.6" x14ac:dyDescent="0.3">
      <c r="A3" s="238">
        <v>1</v>
      </c>
      <c r="B3" s="3" t="s">
        <v>851</v>
      </c>
      <c r="C3" s="3" t="s">
        <v>3454</v>
      </c>
      <c r="D3" s="1">
        <v>88</v>
      </c>
      <c r="F3" s="238">
        <v>1</v>
      </c>
      <c r="G3" s="3" t="s">
        <v>851</v>
      </c>
      <c r="H3" s="3" t="s">
        <v>3454</v>
      </c>
      <c r="I3" s="1">
        <v>17</v>
      </c>
      <c r="K3" s="238">
        <v>1</v>
      </c>
      <c r="L3" s="3" t="s">
        <v>851</v>
      </c>
      <c r="M3" s="3" t="s">
        <v>3454</v>
      </c>
      <c r="N3" s="1">
        <v>17</v>
      </c>
      <c r="O3" s="30" t="s">
        <v>3687</v>
      </c>
      <c r="P3" s="1">
        <v>97</v>
      </c>
      <c r="Q3" s="30" t="s">
        <v>3688</v>
      </c>
      <c r="R3" s="1">
        <f t="shared" ref="R3:R66" si="0">PRODUCT(N3+P3)</f>
        <v>114</v>
      </c>
      <c r="T3" s="238">
        <v>1</v>
      </c>
      <c r="U3" s="3" t="s">
        <v>828</v>
      </c>
      <c r="V3" s="3" t="s">
        <v>2613</v>
      </c>
      <c r="W3" s="1">
        <v>165</v>
      </c>
      <c r="Y3" s="238">
        <v>1</v>
      </c>
      <c r="Z3" s="3" t="s">
        <v>828</v>
      </c>
      <c r="AA3" s="3" t="s">
        <v>2613</v>
      </c>
      <c r="AB3" s="1">
        <v>76</v>
      </c>
      <c r="AC3" s="30" t="s">
        <v>3687</v>
      </c>
      <c r="AD3" s="1">
        <v>165</v>
      </c>
      <c r="AE3" s="30" t="s">
        <v>3688</v>
      </c>
      <c r="AF3" s="1">
        <f t="shared" ref="AF3:AF66" si="1">PRODUCT(AB3+AD3)</f>
        <v>241</v>
      </c>
      <c r="AH3" s="238">
        <v>1</v>
      </c>
      <c r="AI3" s="3" t="s">
        <v>828</v>
      </c>
      <c r="AJ3" s="3" t="s">
        <v>2613</v>
      </c>
      <c r="AK3" s="1">
        <v>412</v>
      </c>
    </row>
    <row r="4" spans="1:38" ht="15.6" x14ac:dyDescent="0.3">
      <c r="A4" s="238">
        <v>2</v>
      </c>
      <c r="B4" s="3" t="s">
        <v>3134</v>
      </c>
      <c r="C4" s="3" t="s">
        <v>2620</v>
      </c>
      <c r="D4" s="1">
        <v>61</v>
      </c>
      <c r="F4" s="238">
        <v>2</v>
      </c>
      <c r="G4" s="3" t="s">
        <v>852</v>
      </c>
      <c r="H4" s="3" t="s">
        <v>2598</v>
      </c>
      <c r="I4" s="1">
        <v>15</v>
      </c>
      <c r="K4" s="238">
        <v>2</v>
      </c>
      <c r="L4" s="3" t="s">
        <v>754</v>
      </c>
      <c r="M4" s="3" t="s">
        <v>3453</v>
      </c>
      <c r="N4" s="1">
        <v>9</v>
      </c>
      <c r="O4" s="30" t="s">
        <v>3687</v>
      </c>
      <c r="P4" s="1">
        <v>83</v>
      </c>
      <c r="Q4" s="30" t="s">
        <v>3688</v>
      </c>
      <c r="R4" s="1">
        <f t="shared" si="0"/>
        <v>92</v>
      </c>
      <c r="T4" s="238">
        <v>2</v>
      </c>
      <c r="U4" s="3" t="s">
        <v>730</v>
      </c>
      <c r="V4" s="3" t="s">
        <v>2598</v>
      </c>
      <c r="W4" s="1">
        <v>82</v>
      </c>
      <c r="Y4" s="238">
        <v>2</v>
      </c>
      <c r="Z4" s="3" t="s">
        <v>851</v>
      </c>
      <c r="AA4" s="3" t="s">
        <v>3454</v>
      </c>
      <c r="AB4" s="1">
        <v>114</v>
      </c>
      <c r="AC4" s="30" t="s">
        <v>3687</v>
      </c>
      <c r="AD4" s="1">
        <v>81</v>
      </c>
      <c r="AE4" s="30" t="s">
        <v>3688</v>
      </c>
      <c r="AF4" s="1">
        <f t="shared" si="1"/>
        <v>195</v>
      </c>
      <c r="AH4" s="238">
        <v>2</v>
      </c>
      <c r="AI4" s="3" t="s">
        <v>851</v>
      </c>
      <c r="AJ4" s="3" t="s">
        <v>3454</v>
      </c>
      <c r="AK4" s="1">
        <v>361</v>
      </c>
    </row>
    <row r="5" spans="1:38" ht="15.6" x14ac:dyDescent="0.3">
      <c r="A5" s="238">
        <v>3</v>
      </c>
      <c r="B5" s="3" t="s">
        <v>925</v>
      </c>
      <c r="C5" s="3" t="s">
        <v>2620</v>
      </c>
      <c r="D5" s="1">
        <v>60</v>
      </c>
      <c r="F5" s="238">
        <v>3</v>
      </c>
      <c r="G5" s="3" t="s">
        <v>828</v>
      </c>
      <c r="H5" s="3" t="s">
        <v>2613</v>
      </c>
      <c r="I5" s="1">
        <v>13</v>
      </c>
      <c r="K5" s="238">
        <v>3</v>
      </c>
      <c r="L5" s="3" t="s">
        <v>852</v>
      </c>
      <c r="M5" s="3" t="s">
        <v>2598</v>
      </c>
      <c r="N5" s="1">
        <v>15</v>
      </c>
      <c r="O5" s="30" t="s">
        <v>3687</v>
      </c>
      <c r="P5" s="1">
        <v>74</v>
      </c>
      <c r="Q5" s="30" t="s">
        <v>3688</v>
      </c>
      <c r="R5" s="1">
        <f t="shared" si="0"/>
        <v>89</v>
      </c>
      <c r="T5" s="238">
        <v>3</v>
      </c>
      <c r="U5" s="3" t="s">
        <v>851</v>
      </c>
      <c r="V5" s="3" t="s">
        <v>3454</v>
      </c>
      <c r="W5" s="1">
        <v>81</v>
      </c>
      <c r="Y5" s="238">
        <v>3</v>
      </c>
      <c r="Z5" s="3" t="s">
        <v>754</v>
      </c>
      <c r="AA5" s="3" t="s">
        <v>3453</v>
      </c>
      <c r="AB5" s="1">
        <v>92</v>
      </c>
      <c r="AC5" s="30" t="s">
        <v>3687</v>
      </c>
      <c r="AD5" s="1">
        <v>58</v>
      </c>
      <c r="AE5" s="30" t="s">
        <v>3688</v>
      </c>
      <c r="AF5" s="1">
        <f t="shared" si="1"/>
        <v>150</v>
      </c>
      <c r="AH5" s="238">
        <v>3</v>
      </c>
      <c r="AI5" s="3" t="s">
        <v>754</v>
      </c>
      <c r="AJ5" s="3" t="s">
        <v>3453</v>
      </c>
      <c r="AK5" s="1">
        <v>317</v>
      </c>
    </row>
    <row r="6" spans="1:38" ht="15.6" x14ac:dyDescent="0.3">
      <c r="A6" s="238">
        <v>4</v>
      </c>
      <c r="B6" s="3" t="s">
        <v>828</v>
      </c>
      <c r="C6" s="3" t="s">
        <v>2613</v>
      </c>
      <c r="D6" s="1">
        <v>58</v>
      </c>
      <c r="F6" s="238">
        <v>4</v>
      </c>
      <c r="G6" s="3" t="s">
        <v>2892</v>
      </c>
      <c r="H6" s="3" t="s">
        <v>3457</v>
      </c>
      <c r="I6" s="1">
        <v>13</v>
      </c>
      <c r="K6" s="238">
        <v>4</v>
      </c>
      <c r="L6" s="3" t="s">
        <v>828</v>
      </c>
      <c r="M6" s="3" t="s">
        <v>2613</v>
      </c>
      <c r="N6" s="1">
        <v>13</v>
      </c>
      <c r="O6" s="30" t="s">
        <v>3687</v>
      </c>
      <c r="P6" s="1">
        <v>63</v>
      </c>
      <c r="Q6" s="30" t="s">
        <v>3688</v>
      </c>
      <c r="R6" s="1">
        <f t="shared" si="0"/>
        <v>76</v>
      </c>
      <c r="T6" s="238">
        <v>4</v>
      </c>
      <c r="U6" s="3" t="s">
        <v>2892</v>
      </c>
      <c r="V6" s="3" t="s">
        <v>3457</v>
      </c>
      <c r="W6" s="1">
        <v>65</v>
      </c>
      <c r="Y6" s="238">
        <v>4</v>
      </c>
      <c r="Z6" s="3" t="s">
        <v>852</v>
      </c>
      <c r="AA6" s="3" t="s">
        <v>2598</v>
      </c>
      <c r="AB6" s="1">
        <v>89</v>
      </c>
      <c r="AC6" s="30" t="s">
        <v>3687</v>
      </c>
      <c r="AD6" s="1">
        <v>43</v>
      </c>
      <c r="AE6" s="30" t="s">
        <v>3688</v>
      </c>
      <c r="AF6" s="1">
        <f t="shared" si="1"/>
        <v>132</v>
      </c>
      <c r="AH6" s="238">
        <v>4</v>
      </c>
      <c r="AI6" s="3" t="s">
        <v>2892</v>
      </c>
      <c r="AJ6" s="3" t="s">
        <v>3457</v>
      </c>
      <c r="AK6" s="1">
        <v>297</v>
      </c>
    </row>
    <row r="7" spans="1:38" ht="15.6" x14ac:dyDescent="0.3">
      <c r="A7" s="238">
        <v>5</v>
      </c>
      <c r="B7" s="3" t="s">
        <v>852</v>
      </c>
      <c r="C7" s="3" t="s">
        <v>2598</v>
      </c>
      <c r="D7" s="1">
        <v>58</v>
      </c>
      <c r="F7" s="238">
        <v>5</v>
      </c>
      <c r="G7" s="3" t="s">
        <v>2823</v>
      </c>
      <c r="H7" s="3" t="s">
        <v>2661</v>
      </c>
      <c r="I7" s="1">
        <v>10</v>
      </c>
      <c r="K7" s="238">
        <v>5</v>
      </c>
      <c r="L7" s="3" t="s">
        <v>2892</v>
      </c>
      <c r="M7" s="3" t="s">
        <v>3457</v>
      </c>
      <c r="N7" s="1">
        <v>13</v>
      </c>
      <c r="O7" s="30" t="s">
        <v>3687</v>
      </c>
      <c r="P7" s="1">
        <v>51</v>
      </c>
      <c r="Q7" s="30" t="s">
        <v>3688</v>
      </c>
      <c r="R7" s="1">
        <f t="shared" si="0"/>
        <v>64</v>
      </c>
      <c r="T7" s="238">
        <v>5</v>
      </c>
      <c r="U7" s="3" t="s">
        <v>3455</v>
      </c>
      <c r="V7" s="3" t="s">
        <v>3456</v>
      </c>
      <c r="W7" s="1">
        <v>62</v>
      </c>
      <c r="Y7" s="238">
        <v>5</v>
      </c>
      <c r="Z7" s="3" t="s">
        <v>2892</v>
      </c>
      <c r="AA7" s="3" t="s">
        <v>3457</v>
      </c>
      <c r="AB7" s="1">
        <v>64</v>
      </c>
      <c r="AC7" s="30" t="s">
        <v>3687</v>
      </c>
      <c r="AD7" s="1">
        <v>65</v>
      </c>
      <c r="AE7" s="30" t="s">
        <v>3688</v>
      </c>
      <c r="AF7" s="1">
        <f t="shared" si="1"/>
        <v>129</v>
      </c>
      <c r="AH7" s="238">
        <v>5</v>
      </c>
      <c r="AI7" s="3" t="s">
        <v>852</v>
      </c>
      <c r="AJ7" s="3" t="s">
        <v>2598</v>
      </c>
      <c r="AK7" s="1">
        <v>261</v>
      </c>
    </row>
    <row r="8" spans="1:38" ht="15.6" x14ac:dyDescent="0.3">
      <c r="A8" s="238">
        <v>6</v>
      </c>
      <c r="B8" s="3" t="s">
        <v>790</v>
      </c>
      <c r="C8" s="3" t="s">
        <v>44</v>
      </c>
      <c r="D8" s="1">
        <v>55</v>
      </c>
      <c r="F8" s="238">
        <v>6</v>
      </c>
      <c r="G8" s="3" t="s">
        <v>754</v>
      </c>
      <c r="H8" s="3" t="s">
        <v>3453</v>
      </c>
      <c r="I8" s="1">
        <v>9</v>
      </c>
      <c r="K8" s="238">
        <v>6</v>
      </c>
      <c r="L8" s="3" t="s">
        <v>771</v>
      </c>
      <c r="M8" s="3" t="s">
        <v>2826</v>
      </c>
      <c r="N8" s="1">
        <v>4</v>
      </c>
      <c r="O8" s="1" t="s">
        <v>3687</v>
      </c>
      <c r="P8" s="1">
        <v>59</v>
      </c>
      <c r="Q8" s="30" t="s">
        <v>3688</v>
      </c>
      <c r="R8" s="1">
        <f t="shared" si="0"/>
        <v>63</v>
      </c>
      <c r="T8" s="238">
        <v>6</v>
      </c>
      <c r="U8" s="3" t="s">
        <v>725</v>
      </c>
      <c r="V8" s="3" t="s">
        <v>2598</v>
      </c>
      <c r="W8" s="1">
        <v>60</v>
      </c>
      <c r="Y8" s="238">
        <v>6</v>
      </c>
      <c r="Z8" s="3" t="s">
        <v>3455</v>
      </c>
      <c r="AA8" s="3" t="s">
        <v>3456</v>
      </c>
      <c r="AB8" s="1">
        <v>62</v>
      </c>
      <c r="AC8" s="30" t="s">
        <v>3687</v>
      </c>
      <c r="AD8" s="1">
        <v>62</v>
      </c>
      <c r="AE8" s="30" t="s">
        <v>3688</v>
      </c>
      <c r="AF8" s="1">
        <f t="shared" si="1"/>
        <v>124</v>
      </c>
      <c r="AH8" s="238">
        <v>6</v>
      </c>
      <c r="AI8" s="3" t="s">
        <v>771</v>
      </c>
      <c r="AJ8" s="3" t="s">
        <v>2826</v>
      </c>
      <c r="AK8" s="1">
        <v>253</v>
      </c>
    </row>
    <row r="9" spans="1:38" ht="15.6" x14ac:dyDescent="0.3">
      <c r="A9" s="238">
        <v>7</v>
      </c>
      <c r="B9" s="3" t="s">
        <v>754</v>
      </c>
      <c r="C9" s="3" t="s">
        <v>3453</v>
      </c>
      <c r="D9" s="1">
        <v>54</v>
      </c>
      <c r="F9" s="238">
        <v>7</v>
      </c>
      <c r="G9" s="3" t="s">
        <v>731</v>
      </c>
      <c r="H9" s="3" t="s">
        <v>2598</v>
      </c>
      <c r="I9" s="1">
        <v>9</v>
      </c>
      <c r="K9" s="238">
        <v>7</v>
      </c>
      <c r="L9" s="3" t="s">
        <v>849</v>
      </c>
      <c r="M9" s="3" t="s">
        <v>2598</v>
      </c>
      <c r="N9" s="1">
        <v>7</v>
      </c>
      <c r="O9" s="30" t="s">
        <v>3687</v>
      </c>
      <c r="P9" s="1">
        <v>55</v>
      </c>
      <c r="Q9" s="30" t="s">
        <v>3688</v>
      </c>
      <c r="R9" s="1">
        <f t="shared" si="0"/>
        <v>62</v>
      </c>
      <c r="T9" s="238">
        <v>7</v>
      </c>
      <c r="U9" s="3" t="s">
        <v>754</v>
      </c>
      <c r="V9" s="3" t="s">
        <v>3453</v>
      </c>
      <c r="W9" s="1">
        <v>58</v>
      </c>
      <c r="Y9" s="238">
        <v>7</v>
      </c>
      <c r="Z9" s="3" t="s">
        <v>725</v>
      </c>
      <c r="AA9" s="3" t="s">
        <v>2598</v>
      </c>
      <c r="AB9" s="1">
        <v>54</v>
      </c>
      <c r="AC9" s="30" t="s">
        <v>3687</v>
      </c>
      <c r="AD9" s="1">
        <v>60</v>
      </c>
      <c r="AE9" s="30" t="s">
        <v>3688</v>
      </c>
      <c r="AF9" s="1">
        <f t="shared" si="1"/>
        <v>114</v>
      </c>
      <c r="AH9" s="238">
        <v>7</v>
      </c>
      <c r="AI9" s="3" t="s">
        <v>925</v>
      </c>
      <c r="AJ9" s="3" t="s">
        <v>2620</v>
      </c>
      <c r="AK9" s="1">
        <v>231</v>
      </c>
    </row>
    <row r="10" spans="1:38" ht="15.6" x14ac:dyDescent="0.3">
      <c r="A10" s="238">
        <v>8</v>
      </c>
      <c r="B10" s="3" t="s">
        <v>771</v>
      </c>
      <c r="C10" s="3" t="s">
        <v>2826</v>
      </c>
      <c r="D10" s="1">
        <v>54</v>
      </c>
      <c r="F10" s="238">
        <v>8</v>
      </c>
      <c r="G10" s="3" t="s">
        <v>849</v>
      </c>
      <c r="H10" s="3" t="s">
        <v>2598</v>
      </c>
      <c r="I10" s="1">
        <v>7</v>
      </c>
      <c r="K10" s="238">
        <v>8</v>
      </c>
      <c r="L10" s="3" t="s">
        <v>3455</v>
      </c>
      <c r="M10" s="3" t="s">
        <v>3456</v>
      </c>
      <c r="N10" s="1">
        <v>6</v>
      </c>
      <c r="O10" s="30" t="s">
        <v>3687</v>
      </c>
      <c r="P10" s="1">
        <v>56</v>
      </c>
      <c r="Q10" s="30" t="s">
        <v>3688</v>
      </c>
      <c r="R10" s="1">
        <f t="shared" si="0"/>
        <v>62</v>
      </c>
      <c r="T10" s="238">
        <v>8</v>
      </c>
      <c r="U10" s="3" t="s">
        <v>3462</v>
      </c>
      <c r="V10" s="3" t="s">
        <v>3463</v>
      </c>
      <c r="W10" s="1">
        <v>57</v>
      </c>
      <c r="Y10" s="238">
        <v>8</v>
      </c>
      <c r="Z10" s="3" t="s">
        <v>849</v>
      </c>
      <c r="AA10" s="3" t="s">
        <v>2598</v>
      </c>
      <c r="AB10" s="1">
        <v>62</v>
      </c>
      <c r="AC10" s="30" t="s">
        <v>3687</v>
      </c>
      <c r="AD10" s="1">
        <v>46</v>
      </c>
      <c r="AE10" s="30" t="s">
        <v>3688</v>
      </c>
      <c r="AF10" s="1">
        <f t="shared" si="1"/>
        <v>108</v>
      </c>
      <c r="AH10" s="238">
        <v>8</v>
      </c>
      <c r="AI10" s="3" t="s">
        <v>849</v>
      </c>
      <c r="AJ10" s="3" t="s">
        <v>2598</v>
      </c>
      <c r="AK10" s="1">
        <v>211</v>
      </c>
    </row>
    <row r="11" spans="1:38" ht="15.6" x14ac:dyDescent="0.3">
      <c r="A11" s="238">
        <v>9</v>
      </c>
      <c r="B11" s="3" t="s">
        <v>2823</v>
      </c>
      <c r="C11" s="3" t="s">
        <v>2661</v>
      </c>
      <c r="D11" s="1">
        <v>54</v>
      </c>
      <c r="F11" s="238">
        <v>9</v>
      </c>
      <c r="G11" s="3" t="s">
        <v>854</v>
      </c>
      <c r="H11" s="3" t="s">
        <v>2598</v>
      </c>
      <c r="I11" s="1">
        <v>7</v>
      </c>
      <c r="K11" s="238">
        <v>9</v>
      </c>
      <c r="L11" s="3" t="s">
        <v>790</v>
      </c>
      <c r="M11" s="3" t="s">
        <v>44</v>
      </c>
      <c r="N11" s="1">
        <v>4</v>
      </c>
      <c r="O11" s="30" t="s">
        <v>3687</v>
      </c>
      <c r="P11" s="1">
        <v>53</v>
      </c>
      <c r="Q11" s="30" t="s">
        <v>3688</v>
      </c>
      <c r="R11" s="1">
        <f t="shared" si="0"/>
        <v>57</v>
      </c>
      <c r="T11" s="238">
        <v>9</v>
      </c>
      <c r="U11" s="3" t="s">
        <v>854</v>
      </c>
      <c r="V11" s="3" t="s">
        <v>2598</v>
      </c>
      <c r="W11" s="1">
        <v>52</v>
      </c>
      <c r="Y11" s="238">
        <v>9</v>
      </c>
      <c r="Z11" s="3" t="s">
        <v>854</v>
      </c>
      <c r="AA11" s="3" t="s">
        <v>2598</v>
      </c>
      <c r="AB11" s="1">
        <v>48</v>
      </c>
      <c r="AC11" s="30" t="s">
        <v>3687</v>
      </c>
      <c r="AD11" s="1">
        <v>52</v>
      </c>
      <c r="AE11" s="30" t="s">
        <v>3688</v>
      </c>
      <c r="AF11" s="1">
        <f t="shared" si="1"/>
        <v>100</v>
      </c>
      <c r="AH11" s="238">
        <v>9</v>
      </c>
      <c r="AI11" s="3" t="s">
        <v>730</v>
      </c>
      <c r="AJ11" s="3" t="s">
        <v>2598</v>
      </c>
      <c r="AK11" s="1">
        <v>207</v>
      </c>
    </row>
    <row r="12" spans="1:38" ht="15.6" x14ac:dyDescent="0.3">
      <c r="A12" s="238">
        <v>10</v>
      </c>
      <c r="B12" s="3" t="s">
        <v>2892</v>
      </c>
      <c r="C12" s="3" t="s">
        <v>3457</v>
      </c>
      <c r="D12" s="1">
        <v>54</v>
      </c>
      <c r="F12" s="238">
        <v>10</v>
      </c>
      <c r="G12" s="3" t="s">
        <v>724</v>
      </c>
      <c r="H12" s="3" t="s">
        <v>2598</v>
      </c>
      <c r="I12" s="1">
        <v>7</v>
      </c>
      <c r="K12" s="238">
        <v>10</v>
      </c>
      <c r="L12" s="3" t="s">
        <v>725</v>
      </c>
      <c r="M12" s="3" t="s">
        <v>2598</v>
      </c>
      <c r="N12" s="1">
        <v>5</v>
      </c>
      <c r="O12" s="30" t="s">
        <v>3687</v>
      </c>
      <c r="P12" s="1">
        <v>49</v>
      </c>
      <c r="Q12" s="30" t="s">
        <v>3688</v>
      </c>
      <c r="R12" s="1">
        <f t="shared" si="0"/>
        <v>54</v>
      </c>
      <c r="T12" s="238">
        <v>10</v>
      </c>
      <c r="U12" s="3" t="s">
        <v>925</v>
      </c>
      <c r="V12" s="3" t="s">
        <v>2620</v>
      </c>
      <c r="W12" s="1">
        <v>51</v>
      </c>
      <c r="Y12" s="238">
        <v>10</v>
      </c>
      <c r="Z12" s="3" t="s">
        <v>925</v>
      </c>
      <c r="AA12" s="3" t="s">
        <v>2620</v>
      </c>
      <c r="AB12" s="1">
        <v>48</v>
      </c>
      <c r="AC12" s="30" t="s">
        <v>3687</v>
      </c>
      <c r="AD12" s="1">
        <v>51</v>
      </c>
      <c r="AE12" s="30" t="s">
        <v>3688</v>
      </c>
      <c r="AF12" s="1">
        <f t="shared" si="1"/>
        <v>99</v>
      </c>
      <c r="AH12" s="238">
        <v>10</v>
      </c>
      <c r="AI12" s="3" t="s">
        <v>725</v>
      </c>
      <c r="AJ12" s="3" t="s">
        <v>2598</v>
      </c>
      <c r="AK12" s="1">
        <v>201</v>
      </c>
    </row>
    <row r="13" spans="1:38" ht="15.6" x14ac:dyDescent="0.3">
      <c r="A13" s="238">
        <v>11</v>
      </c>
      <c r="B13" s="3" t="s">
        <v>849</v>
      </c>
      <c r="C13" s="3" t="s">
        <v>2598</v>
      </c>
      <c r="D13" s="1">
        <v>53</v>
      </c>
      <c r="F13" s="238">
        <v>11</v>
      </c>
      <c r="G13" s="3" t="s">
        <v>3467</v>
      </c>
      <c r="H13" s="3" t="s">
        <v>2592</v>
      </c>
      <c r="I13" s="1">
        <v>7</v>
      </c>
      <c r="K13" s="238">
        <v>11</v>
      </c>
      <c r="L13" s="3" t="s">
        <v>729</v>
      </c>
      <c r="M13" s="3" t="s">
        <v>2598</v>
      </c>
      <c r="N13" s="1">
        <v>6</v>
      </c>
      <c r="O13" s="30" t="s">
        <v>3687</v>
      </c>
      <c r="P13" s="1">
        <v>47</v>
      </c>
      <c r="Q13" s="30" t="s">
        <v>3688</v>
      </c>
      <c r="R13" s="1">
        <f t="shared" si="0"/>
        <v>53</v>
      </c>
      <c r="T13" s="238">
        <v>11</v>
      </c>
      <c r="U13" s="3" t="s">
        <v>724</v>
      </c>
      <c r="V13" s="3" t="s">
        <v>2598</v>
      </c>
      <c r="W13" s="1">
        <v>49</v>
      </c>
      <c r="Y13" s="238">
        <v>11</v>
      </c>
      <c r="Z13" s="3" t="s">
        <v>771</v>
      </c>
      <c r="AA13" s="3" t="s">
        <v>2826</v>
      </c>
      <c r="AB13" s="1">
        <v>63</v>
      </c>
      <c r="AC13" s="30" t="s">
        <v>3687</v>
      </c>
      <c r="AD13" s="1">
        <v>33</v>
      </c>
      <c r="AE13" s="30" t="s">
        <v>3688</v>
      </c>
      <c r="AF13" s="1">
        <f t="shared" si="1"/>
        <v>96</v>
      </c>
      <c r="AH13" s="238">
        <v>11</v>
      </c>
      <c r="AI13" s="2" t="s">
        <v>3376</v>
      </c>
      <c r="AJ13" s="2" t="s">
        <v>44</v>
      </c>
      <c r="AK13" s="1">
        <v>200</v>
      </c>
    </row>
    <row r="14" spans="1:38" ht="15.6" x14ac:dyDescent="0.3">
      <c r="A14" s="238">
        <v>12</v>
      </c>
      <c r="B14" s="3" t="s">
        <v>2880</v>
      </c>
      <c r="C14" s="3" t="s">
        <v>2826</v>
      </c>
      <c r="D14" s="1">
        <v>51</v>
      </c>
      <c r="F14" s="238">
        <v>12</v>
      </c>
      <c r="G14" s="3" t="s">
        <v>3486</v>
      </c>
      <c r="H14" s="3" t="s">
        <v>2598</v>
      </c>
      <c r="I14" s="1">
        <v>7</v>
      </c>
      <c r="K14" s="238">
        <v>12</v>
      </c>
      <c r="L14" s="2" t="s">
        <v>2052</v>
      </c>
      <c r="M14" s="2" t="s">
        <v>2657</v>
      </c>
      <c r="N14" s="1">
        <v>2</v>
      </c>
      <c r="O14" s="30" t="s">
        <v>3687</v>
      </c>
      <c r="P14" s="1">
        <v>51</v>
      </c>
      <c r="Q14" s="30" t="s">
        <v>3688</v>
      </c>
      <c r="R14" s="1">
        <f t="shared" si="0"/>
        <v>53</v>
      </c>
      <c r="T14" s="238">
        <v>12</v>
      </c>
      <c r="U14" s="3" t="s">
        <v>849</v>
      </c>
      <c r="V14" s="3" t="s">
        <v>2598</v>
      </c>
      <c r="W14" s="1">
        <v>46</v>
      </c>
      <c r="Y14" s="238">
        <v>12</v>
      </c>
      <c r="Z14" s="3" t="s">
        <v>730</v>
      </c>
      <c r="AA14" s="3" t="s">
        <v>2598</v>
      </c>
      <c r="AB14" s="1">
        <v>13</v>
      </c>
      <c r="AC14" s="30" t="s">
        <v>3687</v>
      </c>
      <c r="AD14" s="1">
        <v>82</v>
      </c>
      <c r="AE14" s="30" t="s">
        <v>3688</v>
      </c>
      <c r="AF14" s="1">
        <f t="shared" si="1"/>
        <v>95</v>
      </c>
      <c r="AH14" s="238">
        <v>12</v>
      </c>
      <c r="AI14" s="3" t="s">
        <v>854</v>
      </c>
      <c r="AJ14" s="3" t="s">
        <v>2598</v>
      </c>
      <c r="AK14" s="1">
        <v>196</v>
      </c>
    </row>
    <row r="15" spans="1:38" ht="15.6" x14ac:dyDescent="0.3">
      <c r="A15" s="238">
        <v>13</v>
      </c>
      <c r="B15" s="3" t="s">
        <v>1490</v>
      </c>
      <c r="C15" s="3" t="s">
        <v>3500</v>
      </c>
      <c r="D15" s="1">
        <v>50</v>
      </c>
      <c r="F15" s="238">
        <v>13</v>
      </c>
      <c r="G15" s="3" t="s">
        <v>3455</v>
      </c>
      <c r="H15" s="3" t="s">
        <v>3456</v>
      </c>
      <c r="I15" s="1">
        <v>6</v>
      </c>
      <c r="K15" s="238">
        <v>13</v>
      </c>
      <c r="L15" s="3" t="s">
        <v>3459</v>
      </c>
      <c r="M15" s="3" t="s">
        <v>2606</v>
      </c>
      <c r="N15" s="1">
        <v>5</v>
      </c>
      <c r="O15" s="30" t="s">
        <v>3687</v>
      </c>
      <c r="P15" s="1">
        <v>44</v>
      </c>
      <c r="Q15" s="30" t="s">
        <v>3688</v>
      </c>
      <c r="R15" s="1">
        <f t="shared" si="0"/>
        <v>49</v>
      </c>
      <c r="T15" s="238">
        <v>13</v>
      </c>
      <c r="U15" s="3" t="s">
        <v>3485</v>
      </c>
      <c r="V15" s="3" t="s">
        <v>2655</v>
      </c>
      <c r="W15" s="1">
        <v>46</v>
      </c>
      <c r="Y15" s="238">
        <v>13</v>
      </c>
      <c r="Z15" s="3" t="s">
        <v>790</v>
      </c>
      <c r="AA15" s="3" t="s">
        <v>44</v>
      </c>
      <c r="AB15" s="1">
        <v>57</v>
      </c>
      <c r="AC15" s="30" t="s">
        <v>3687</v>
      </c>
      <c r="AD15" s="1">
        <v>31</v>
      </c>
      <c r="AE15" s="30" t="s">
        <v>3688</v>
      </c>
      <c r="AF15" s="1">
        <f t="shared" si="1"/>
        <v>88</v>
      </c>
      <c r="AH15" s="238">
        <v>13</v>
      </c>
      <c r="AI15" s="3" t="s">
        <v>790</v>
      </c>
      <c r="AJ15" s="3" t="s">
        <v>44</v>
      </c>
      <c r="AK15" s="1">
        <v>193</v>
      </c>
    </row>
    <row r="16" spans="1:38" ht="15.6" x14ac:dyDescent="0.3">
      <c r="A16" s="238">
        <v>14</v>
      </c>
      <c r="B16" s="3" t="s">
        <v>3465</v>
      </c>
      <c r="C16" s="3" t="s">
        <v>2826</v>
      </c>
      <c r="D16" s="1">
        <v>48</v>
      </c>
      <c r="F16" s="238">
        <v>14</v>
      </c>
      <c r="G16" s="3" t="s">
        <v>729</v>
      </c>
      <c r="H16" s="3" t="s">
        <v>2598</v>
      </c>
      <c r="I16" s="1">
        <v>6</v>
      </c>
      <c r="K16" s="238">
        <v>14</v>
      </c>
      <c r="L16" s="3" t="s">
        <v>854</v>
      </c>
      <c r="M16" s="3" t="s">
        <v>2598</v>
      </c>
      <c r="N16" s="1">
        <v>7</v>
      </c>
      <c r="O16" s="30" t="s">
        <v>3687</v>
      </c>
      <c r="P16" s="1">
        <v>41</v>
      </c>
      <c r="Q16" s="30" t="s">
        <v>3688</v>
      </c>
      <c r="R16" s="1">
        <f t="shared" si="0"/>
        <v>48</v>
      </c>
      <c r="T16" s="238">
        <v>14</v>
      </c>
      <c r="U16" s="3" t="s">
        <v>852</v>
      </c>
      <c r="V16" s="3" t="s">
        <v>2598</v>
      </c>
      <c r="W16" s="1">
        <v>43</v>
      </c>
      <c r="Y16" s="238">
        <v>14</v>
      </c>
      <c r="Z16" s="3" t="s">
        <v>729</v>
      </c>
      <c r="AA16" s="3" t="s">
        <v>2598</v>
      </c>
      <c r="AB16" s="1">
        <v>53</v>
      </c>
      <c r="AC16" s="30" t="s">
        <v>3687</v>
      </c>
      <c r="AD16" s="1">
        <v>30</v>
      </c>
      <c r="AE16" s="30" t="s">
        <v>3688</v>
      </c>
      <c r="AF16" s="1">
        <f t="shared" si="1"/>
        <v>83</v>
      </c>
      <c r="AH16" s="238">
        <v>14</v>
      </c>
      <c r="AI16" s="3" t="s">
        <v>3465</v>
      </c>
      <c r="AJ16" s="3" t="s">
        <v>2826</v>
      </c>
      <c r="AK16" s="1">
        <v>183</v>
      </c>
    </row>
    <row r="17" spans="1:37" ht="15.6" x14ac:dyDescent="0.3">
      <c r="A17" s="238">
        <v>15</v>
      </c>
      <c r="B17" s="3" t="s">
        <v>891</v>
      </c>
      <c r="C17" s="3" t="s">
        <v>3466</v>
      </c>
      <c r="D17" s="1">
        <v>48</v>
      </c>
      <c r="F17" s="238">
        <v>15</v>
      </c>
      <c r="G17" s="3" t="s">
        <v>1297</v>
      </c>
      <c r="H17" s="3" t="s">
        <v>347</v>
      </c>
      <c r="I17" s="1">
        <v>6</v>
      </c>
      <c r="K17" s="238">
        <v>15</v>
      </c>
      <c r="L17" s="3" t="s">
        <v>925</v>
      </c>
      <c r="M17" s="3" t="s">
        <v>2620</v>
      </c>
      <c r="N17" s="1">
        <v>2</v>
      </c>
      <c r="O17" s="30" t="s">
        <v>3687</v>
      </c>
      <c r="P17" s="1">
        <v>46</v>
      </c>
      <c r="Q17" s="30" t="s">
        <v>3688</v>
      </c>
      <c r="R17" s="1">
        <f t="shared" si="0"/>
        <v>48</v>
      </c>
      <c r="T17" s="238">
        <v>15</v>
      </c>
      <c r="U17" s="3" t="s">
        <v>2823</v>
      </c>
      <c r="V17" s="3" t="s">
        <v>2661</v>
      </c>
      <c r="W17" s="1">
        <v>43</v>
      </c>
      <c r="Y17" s="238">
        <v>15</v>
      </c>
      <c r="Z17" s="3" t="s">
        <v>2823</v>
      </c>
      <c r="AA17" s="3" t="s">
        <v>2661</v>
      </c>
      <c r="AB17" s="1">
        <v>39</v>
      </c>
      <c r="AC17" s="30" t="s">
        <v>3687</v>
      </c>
      <c r="AD17" s="1">
        <v>43</v>
      </c>
      <c r="AE17" s="30" t="s">
        <v>3688</v>
      </c>
      <c r="AF17" s="1">
        <f t="shared" si="1"/>
        <v>82</v>
      </c>
      <c r="AH17" s="238">
        <v>15</v>
      </c>
      <c r="AI17" s="3" t="s">
        <v>3061</v>
      </c>
      <c r="AJ17" s="3" t="s">
        <v>2939</v>
      </c>
      <c r="AK17" s="1">
        <v>181</v>
      </c>
    </row>
    <row r="18" spans="1:37" ht="15.6" x14ac:dyDescent="0.3">
      <c r="A18" s="238">
        <v>16</v>
      </c>
      <c r="B18" s="3" t="s">
        <v>958</v>
      </c>
      <c r="C18" s="3" t="s">
        <v>2620</v>
      </c>
      <c r="D18" s="1">
        <v>48</v>
      </c>
      <c r="F18" s="238">
        <v>16</v>
      </c>
      <c r="G18" s="3" t="s">
        <v>3520</v>
      </c>
      <c r="H18" s="3" t="s">
        <v>2592</v>
      </c>
      <c r="I18" s="1">
        <v>6</v>
      </c>
      <c r="K18" s="238">
        <v>16</v>
      </c>
      <c r="L18" s="3" t="s">
        <v>1211</v>
      </c>
      <c r="M18" s="3" t="s">
        <v>2613</v>
      </c>
      <c r="N18" s="1">
        <v>1</v>
      </c>
      <c r="O18" s="30" t="s">
        <v>3687</v>
      </c>
      <c r="P18" s="1">
        <v>47</v>
      </c>
      <c r="Q18" s="30" t="s">
        <v>3688</v>
      </c>
      <c r="R18" s="1">
        <f t="shared" si="0"/>
        <v>48</v>
      </c>
      <c r="T18" s="238">
        <v>16</v>
      </c>
      <c r="U18" s="3" t="s">
        <v>2779</v>
      </c>
      <c r="V18" s="3" t="s">
        <v>3473</v>
      </c>
      <c r="W18" s="1">
        <v>42</v>
      </c>
      <c r="Y18" s="238">
        <v>16</v>
      </c>
      <c r="Z18" s="3" t="s">
        <v>3459</v>
      </c>
      <c r="AA18" s="3" t="s">
        <v>2606</v>
      </c>
      <c r="AB18" s="1">
        <v>49</v>
      </c>
      <c r="AC18" s="30" t="s">
        <v>3687</v>
      </c>
      <c r="AD18" s="1">
        <v>29</v>
      </c>
      <c r="AE18" s="30" t="s">
        <v>3688</v>
      </c>
      <c r="AF18" s="1">
        <f t="shared" si="1"/>
        <v>78</v>
      </c>
      <c r="AH18" s="238">
        <v>16</v>
      </c>
      <c r="AI18" s="3" t="s">
        <v>2823</v>
      </c>
      <c r="AJ18" s="3" t="s">
        <v>2661</v>
      </c>
      <c r="AK18" s="1">
        <v>177</v>
      </c>
    </row>
    <row r="19" spans="1:37" ht="15.6" x14ac:dyDescent="0.3">
      <c r="A19" s="238">
        <v>17</v>
      </c>
      <c r="B19" s="3" t="s">
        <v>2803</v>
      </c>
      <c r="C19" s="3" t="s">
        <v>44</v>
      </c>
      <c r="D19" s="1">
        <v>47</v>
      </c>
      <c r="F19" s="238">
        <v>17</v>
      </c>
      <c r="G19" s="3" t="s">
        <v>725</v>
      </c>
      <c r="H19" s="3" t="s">
        <v>2598</v>
      </c>
      <c r="I19" s="1">
        <v>5</v>
      </c>
      <c r="K19" s="238">
        <v>17</v>
      </c>
      <c r="L19" s="3" t="s">
        <v>961</v>
      </c>
      <c r="M19" s="3" t="s">
        <v>2620</v>
      </c>
      <c r="N19" s="1">
        <v>1</v>
      </c>
      <c r="O19" s="30" t="s">
        <v>3687</v>
      </c>
      <c r="P19" s="1">
        <v>43</v>
      </c>
      <c r="Q19" s="30" t="s">
        <v>3688</v>
      </c>
      <c r="R19" s="1">
        <f t="shared" si="0"/>
        <v>44</v>
      </c>
      <c r="T19" s="238">
        <v>17</v>
      </c>
      <c r="U19" s="3" t="s">
        <v>3061</v>
      </c>
      <c r="V19" s="3" t="s">
        <v>2939</v>
      </c>
      <c r="W19" s="1">
        <v>41</v>
      </c>
      <c r="Y19" s="238">
        <v>17</v>
      </c>
      <c r="Z19" s="3" t="s">
        <v>724</v>
      </c>
      <c r="AA19" s="3" t="s">
        <v>2598</v>
      </c>
      <c r="AB19" s="1">
        <v>27</v>
      </c>
      <c r="AC19" s="30" t="s">
        <v>3687</v>
      </c>
      <c r="AD19" s="1">
        <v>49</v>
      </c>
      <c r="AE19" s="30" t="s">
        <v>3688</v>
      </c>
      <c r="AF19" s="1">
        <f t="shared" si="1"/>
        <v>76</v>
      </c>
      <c r="AH19" s="238">
        <v>17</v>
      </c>
      <c r="AI19" s="3" t="s">
        <v>729</v>
      </c>
      <c r="AJ19" s="3" t="s">
        <v>2598</v>
      </c>
      <c r="AK19" s="1">
        <v>173</v>
      </c>
    </row>
    <row r="20" spans="1:37" ht="15.6" x14ac:dyDescent="0.3">
      <c r="A20" s="238">
        <v>18</v>
      </c>
      <c r="B20" s="3" t="s">
        <v>1644</v>
      </c>
      <c r="C20" s="3" t="s">
        <v>3276</v>
      </c>
      <c r="D20" s="1">
        <v>47</v>
      </c>
      <c r="F20" s="238">
        <v>18</v>
      </c>
      <c r="G20" s="3" t="s">
        <v>3459</v>
      </c>
      <c r="H20" s="3" t="s">
        <v>2606</v>
      </c>
      <c r="I20" s="1">
        <v>5</v>
      </c>
      <c r="K20" s="238">
        <v>18</v>
      </c>
      <c r="L20" s="3" t="s">
        <v>731</v>
      </c>
      <c r="M20" s="3" t="s">
        <v>2598</v>
      </c>
      <c r="N20" s="1">
        <v>9</v>
      </c>
      <c r="O20" s="30" t="s">
        <v>3687</v>
      </c>
      <c r="P20" s="1">
        <v>33</v>
      </c>
      <c r="Q20" s="30" t="s">
        <v>3688</v>
      </c>
      <c r="R20" s="1">
        <f t="shared" si="0"/>
        <v>42</v>
      </c>
      <c r="T20" s="238">
        <v>18</v>
      </c>
      <c r="U20" s="2" t="s">
        <v>3376</v>
      </c>
      <c r="V20" s="2" t="s">
        <v>44</v>
      </c>
      <c r="W20" s="1">
        <v>40</v>
      </c>
      <c r="Y20" s="238">
        <v>18</v>
      </c>
      <c r="Z20" s="3" t="s">
        <v>3462</v>
      </c>
      <c r="AA20" s="3" t="s">
        <v>3463</v>
      </c>
      <c r="AB20" s="1">
        <v>19</v>
      </c>
      <c r="AC20" s="30" t="s">
        <v>3687</v>
      </c>
      <c r="AD20" s="1">
        <v>57</v>
      </c>
      <c r="AE20" s="30" t="s">
        <v>3688</v>
      </c>
      <c r="AF20" s="1">
        <f t="shared" si="1"/>
        <v>76</v>
      </c>
      <c r="AH20" s="238">
        <v>18</v>
      </c>
      <c r="AI20" s="3" t="s">
        <v>1644</v>
      </c>
      <c r="AJ20" s="3" t="s">
        <v>3276</v>
      </c>
      <c r="AK20" s="1">
        <v>161</v>
      </c>
    </row>
    <row r="21" spans="1:37" ht="15.6" x14ac:dyDescent="0.3">
      <c r="A21" s="238">
        <v>19</v>
      </c>
      <c r="B21" s="2" t="s">
        <v>2052</v>
      </c>
      <c r="C21" s="2" t="s">
        <v>2657</v>
      </c>
      <c r="D21" s="1">
        <v>47</v>
      </c>
      <c r="F21" s="238">
        <v>19</v>
      </c>
      <c r="G21" s="3" t="s">
        <v>1471</v>
      </c>
      <c r="H21" s="3" t="s">
        <v>2620</v>
      </c>
      <c r="I21" s="1">
        <v>5</v>
      </c>
      <c r="K21" s="238">
        <v>19</v>
      </c>
      <c r="L21" s="3" t="s">
        <v>1644</v>
      </c>
      <c r="M21" s="3" t="s">
        <v>3276</v>
      </c>
      <c r="N21" s="1">
        <v>3</v>
      </c>
      <c r="O21" s="30" t="s">
        <v>3687</v>
      </c>
      <c r="P21" s="1">
        <v>38</v>
      </c>
      <c r="Q21" s="30" t="s">
        <v>3688</v>
      </c>
      <c r="R21" s="1">
        <f t="shared" si="0"/>
        <v>41</v>
      </c>
      <c r="T21" s="238">
        <v>19</v>
      </c>
      <c r="U21" s="3" t="s">
        <v>3458</v>
      </c>
      <c r="V21" s="3" t="s">
        <v>3456</v>
      </c>
      <c r="W21" s="1">
        <v>39</v>
      </c>
      <c r="Y21" s="238">
        <v>19</v>
      </c>
      <c r="Z21" s="3" t="s">
        <v>961</v>
      </c>
      <c r="AA21" s="3" t="s">
        <v>2620</v>
      </c>
      <c r="AB21" s="1">
        <v>44</v>
      </c>
      <c r="AC21" s="30" t="s">
        <v>3687</v>
      </c>
      <c r="AD21" s="1">
        <v>31</v>
      </c>
      <c r="AE21" s="30" t="s">
        <v>3688</v>
      </c>
      <c r="AF21" s="1">
        <f t="shared" si="1"/>
        <v>75</v>
      </c>
      <c r="AH21" s="238">
        <v>19</v>
      </c>
      <c r="AI21" s="3" t="s">
        <v>961</v>
      </c>
      <c r="AJ21" s="3" t="s">
        <v>2620</v>
      </c>
      <c r="AK21" s="1">
        <v>158</v>
      </c>
    </row>
    <row r="22" spans="1:37" ht="15.6" x14ac:dyDescent="0.3">
      <c r="A22" s="238">
        <v>20</v>
      </c>
      <c r="B22" s="3" t="s">
        <v>854</v>
      </c>
      <c r="C22" s="3" t="s">
        <v>2598</v>
      </c>
      <c r="D22" s="1">
        <v>46</v>
      </c>
      <c r="F22" s="238">
        <v>20</v>
      </c>
      <c r="G22" s="3" t="s">
        <v>1919</v>
      </c>
      <c r="H22" s="3" t="s">
        <v>3347</v>
      </c>
      <c r="I22" s="1">
        <v>5</v>
      </c>
      <c r="K22" s="238">
        <v>20</v>
      </c>
      <c r="L22" s="3" t="s">
        <v>2823</v>
      </c>
      <c r="M22" s="3" t="s">
        <v>2661</v>
      </c>
      <c r="N22" s="1">
        <v>10</v>
      </c>
      <c r="O22" s="30" t="s">
        <v>3687</v>
      </c>
      <c r="P22" s="1">
        <v>29</v>
      </c>
      <c r="Q22" s="30" t="s">
        <v>3688</v>
      </c>
      <c r="R22" s="1">
        <f t="shared" si="0"/>
        <v>39</v>
      </c>
      <c r="T22" s="238">
        <v>20</v>
      </c>
      <c r="U22" s="3" t="s">
        <v>2621</v>
      </c>
      <c r="V22" s="3" t="s">
        <v>2630</v>
      </c>
      <c r="W22" s="1">
        <v>39</v>
      </c>
      <c r="Y22" s="238">
        <v>20</v>
      </c>
      <c r="Z22" s="2" t="s">
        <v>2052</v>
      </c>
      <c r="AA22" s="2" t="s">
        <v>2657</v>
      </c>
      <c r="AB22" s="1">
        <v>53</v>
      </c>
      <c r="AC22" s="30" t="s">
        <v>3687</v>
      </c>
      <c r="AD22" s="1">
        <v>21</v>
      </c>
      <c r="AE22" s="30" t="s">
        <v>3688</v>
      </c>
      <c r="AF22" s="1">
        <f t="shared" si="1"/>
        <v>74</v>
      </c>
      <c r="AH22" s="238">
        <v>20</v>
      </c>
      <c r="AI22" s="2" t="s">
        <v>2052</v>
      </c>
      <c r="AJ22" s="2" t="s">
        <v>2657</v>
      </c>
      <c r="AK22" s="1">
        <v>154</v>
      </c>
    </row>
    <row r="23" spans="1:37" ht="15.6" x14ac:dyDescent="0.3">
      <c r="A23" s="238">
        <v>21</v>
      </c>
      <c r="B23" s="3" t="s">
        <v>845</v>
      </c>
      <c r="C23" s="3" t="s">
        <v>2613</v>
      </c>
      <c r="D23" s="1">
        <v>46</v>
      </c>
      <c r="F23" s="238">
        <v>21</v>
      </c>
      <c r="G23" s="3" t="s">
        <v>1001</v>
      </c>
      <c r="H23" s="3" t="s">
        <v>3478</v>
      </c>
      <c r="I23" s="1">
        <v>5</v>
      </c>
      <c r="K23" s="238">
        <v>21</v>
      </c>
      <c r="L23" s="3" t="s">
        <v>3467</v>
      </c>
      <c r="M23" s="3" t="s">
        <v>2592</v>
      </c>
      <c r="N23" s="1">
        <v>7</v>
      </c>
      <c r="O23" s="30" t="s">
        <v>3687</v>
      </c>
      <c r="P23" s="1">
        <v>32</v>
      </c>
      <c r="Q23" s="30" t="s">
        <v>3688</v>
      </c>
      <c r="R23" s="1">
        <f t="shared" si="0"/>
        <v>39</v>
      </c>
      <c r="T23" s="238">
        <v>21</v>
      </c>
      <c r="U23" s="3" t="s">
        <v>3469</v>
      </c>
      <c r="V23" s="3" t="s">
        <v>2620</v>
      </c>
      <c r="W23" s="1">
        <v>39</v>
      </c>
      <c r="Y23" s="238">
        <v>21</v>
      </c>
      <c r="Z23" s="3" t="s">
        <v>3460</v>
      </c>
      <c r="AA23" s="3" t="s">
        <v>3461</v>
      </c>
      <c r="AB23" s="1">
        <v>34</v>
      </c>
      <c r="AC23" s="30" t="s">
        <v>3687</v>
      </c>
      <c r="AD23" s="1">
        <v>34</v>
      </c>
      <c r="AE23" s="30" t="s">
        <v>3688</v>
      </c>
      <c r="AF23" s="1">
        <f t="shared" si="1"/>
        <v>68</v>
      </c>
      <c r="AH23" s="238">
        <v>21</v>
      </c>
      <c r="AI23" s="3" t="s">
        <v>958</v>
      </c>
      <c r="AJ23" s="3" t="s">
        <v>2620</v>
      </c>
      <c r="AK23" s="1">
        <v>151</v>
      </c>
    </row>
    <row r="24" spans="1:37" ht="15.6" x14ac:dyDescent="0.3">
      <c r="A24" s="238">
        <v>22</v>
      </c>
      <c r="B24" s="2" t="s">
        <v>3376</v>
      </c>
      <c r="C24" s="2" t="s">
        <v>44</v>
      </c>
      <c r="D24" s="1">
        <v>45</v>
      </c>
      <c r="F24" s="238">
        <v>22</v>
      </c>
      <c r="G24" s="3" t="s">
        <v>790</v>
      </c>
      <c r="H24" s="3" t="s">
        <v>44</v>
      </c>
      <c r="I24" s="1">
        <v>4</v>
      </c>
      <c r="K24" s="238">
        <v>22</v>
      </c>
      <c r="L24" s="3" t="s">
        <v>1581</v>
      </c>
      <c r="M24" s="3" t="s">
        <v>3347</v>
      </c>
      <c r="N24" s="1">
        <v>1</v>
      </c>
      <c r="O24" s="30" t="s">
        <v>3687</v>
      </c>
      <c r="P24" s="1">
        <v>37</v>
      </c>
      <c r="Q24" s="30" t="s">
        <v>3688</v>
      </c>
      <c r="R24" s="1">
        <f t="shared" si="0"/>
        <v>38</v>
      </c>
      <c r="T24" s="238">
        <v>22</v>
      </c>
      <c r="U24" s="3" t="s">
        <v>3471</v>
      </c>
      <c r="V24" s="3" t="s">
        <v>2603</v>
      </c>
      <c r="W24" s="1">
        <v>39</v>
      </c>
      <c r="Y24" s="238">
        <v>22</v>
      </c>
      <c r="Z24" s="3" t="s">
        <v>3458</v>
      </c>
      <c r="AA24" s="3" t="s">
        <v>3456</v>
      </c>
      <c r="AB24" s="1">
        <v>29</v>
      </c>
      <c r="AC24" s="30" t="s">
        <v>3687</v>
      </c>
      <c r="AD24" s="1">
        <v>39</v>
      </c>
      <c r="AE24" s="30" t="s">
        <v>3688</v>
      </c>
      <c r="AF24" s="1">
        <f t="shared" si="1"/>
        <v>68</v>
      </c>
      <c r="AH24" s="238">
        <v>22</v>
      </c>
      <c r="AI24" s="3" t="s">
        <v>1471</v>
      </c>
      <c r="AJ24" s="3" t="s">
        <v>2620</v>
      </c>
      <c r="AK24" s="1">
        <v>147</v>
      </c>
    </row>
    <row r="25" spans="1:37" ht="15.6" x14ac:dyDescent="0.3">
      <c r="A25" s="238">
        <v>23</v>
      </c>
      <c r="B25" s="3" t="s">
        <v>961</v>
      </c>
      <c r="C25" s="3" t="s">
        <v>2620</v>
      </c>
      <c r="D25" s="1">
        <v>45</v>
      </c>
      <c r="F25" s="238">
        <v>23</v>
      </c>
      <c r="G25" s="3" t="s">
        <v>771</v>
      </c>
      <c r="H25" s="3" t="s">
        <v>2826</v>
      </c>
      <c r="I25" s="1">
        <v>4</v>
      </c>
      <c r="K25" s="238">
        <v>23</v>
      </c>
      <c r="L25" s="3" t="s">
        <v>1785</v>
      </c>
      <c r="M25" s="3" t="s">
        <v>647</v>
      </c>
      <c r="N25" s="1">
        <v>1</v>
      </c>
      <c r="O25" s="30" t="s">
        <v>3687</v>
      </c>
      <c r="P25" s="1">
        <v>36</v>
      </c>
      <c r="Q25" s="30" t="s">
        <v>3688</v>
      </c>
      <c r="R25" s="1">
        <f t="shared" si="0"/>
        <v>37</v>
      </c>
      <c r="T25" s="238">
        <v>23</v>
      </c>
      <c r="U25" s="3" t="s">
        <v>1297</v>
      </c>
      <c r="V25" s="3" t="s">
        <v>347</v>
      </c>
      <c r="W25" s="1">
        <v>38</v>
      </c>
      <c r="Y25" s="238">
        <v>23</v>
      </c>
      <c r="Z25" s="3" t="s">
        <v>1297</v>
      </c>
      <c r="AA25" s="3" t="s">
        <v>347</v>
      </c>
      <c r="AB25" s="1">
        <v>29</v>
      </c>
      <c r="AC25" s="30" t="s">
        <v>3687</v>
      </c>
      <c r="AD25" s="1">
        <v>38</v>
      </c>
      <c r="AE25" s="30" t="s">
        <v>3688</v>
      </c>
      <c r="AF25" s="1">
        <f t="shared" si="1"/>
        <v>67</v>
      </c>
      <c r="AH25" s="238">
        <v>23</v>
      </c>
      <c r="AI25" s="3" t="s">
        <v>1297</v>
      </c>
      <c r="AJ25" s="3" t="s">
        <v>347</v>
      </c>
      <c r="AK25" s="1">
        <v>143</v>
      </c>
    </row>
    <row r="26" spans="1:37" ht="15.6" x14ac:dyDescent="0.3">
      <c r="A26" s="238">
        <v>24</v>
      </c>
      <c r="B26" s="3" t="s">
        <v>1001</v>
      </c>
      <c r="C26" s="3" t="s">
        <v>3478</v>
      </c>
      <c r="D26" s="1">
        <v>45</v>
      </c>
      <c r="F26" s="238">
        <v>24</v>
      </c>
      <c r="G26" s="3" t="s">
        <v>3465</v>
      </c>
      <c r="H26" s="3" t="s">
        <v>2826</v>
      </c>
      <c r="I26" s="1">
        <v>4</v>
      </c>
      <c r="K26" s="238">
        <v>24</v>
      </c>
      <c r="L26" s="3" t="s">
        <v>3486</v>
      </c>
      <c r="M26" s="3" t="s">
        <v>2598</v>
      </c>
      <c r="N26" s="1">
        <v>7</v>
      </c>
      <c r="O26" s="30" t="s">
        <v>3687</v>
      </c>
      <c r="P26" s="1">
        <v>29</v>
      </c>
      <c r="Q26" s="30" t="s">
        <v>3688</v>
      </c>
      <c r="R26" s="1">
        <f t="shared" si="0"/>
        <v>36</v>
      </c>
      <c r="T26" s="238">
        <v>24</v>
      </c>
      <c r="U26" s="3" t="s">
        <v>3379</v>
      </c>
      <c r="V26" s="3" t="s">
        <v>66</v>
      </c>
      <c r="W26" s="1">
        <v>38</v>
      </c>
      <c r="Y26" s="238">
        <v>24</v>
      </c>
      <c r="Z26" s="3" t="s">
        <v>3471</v>
      </c>
      <c r="AA26" s="3" t="s">
        <v>2603</v>
      </c>
      <c r="AB26" s="1">
        <v>26</v>
      </c>
      <c r="AC26" s="30" t="s">
        <v>3687</v>
      </c>
      <c r="AD26" s="1">
        <v>39</v>
      </c>
      <c r="AE26" s="30" t="s">
        <v>3688</v>
      </c>
      <c r="AF26" s="1">
        <f t="shared" si="1"/>
        <v>65</v>
      </c>
      <c r="AH26" s="238">
        <v>24</v>
      </c>
      <c r="AI26" s="3" t="s">
        <v>2881</v>
      </c>
      <c r="AJ26" s="3" t="s">
        <v>2988</v>
      </c>
      <c r="AK26" s="1">
        <v>139</v>
      </c>
    </row>
    <row r="27" spans="1:37" ht="15.6" x14ac:dyDescent="0.3">
      <c r="A27" s="238">
        <v>25</v>
      </c>
      <c r="B27" s="3" t="s">
        <v>3300</v>
      </c>
      <c r="C27" s="3" t="s">
        <v>2865</v>
      </c>
      <c r="D27" s="1">
        <v>45</v>
      </c>
      <c r="F27" s="238">
        <v>25</v>
      </c>
      <c r="G27" s="3" t="s">
        <v>832</v>
      </c>
      <c r="H27" s="3" t="s">
        <v>2613</v>
      </c>
      <c r="I27" s="1">
        <v>4</v>
      </c>
      <c r="K27" s="238">
        <v>25</v>
      </c>
      <c r="L27" s="3" t="s">
        <v>891</v>
      </c>
      <c r="M27" s="3" t="s">
        <v>3466</v>
      </c>
      <c r="N27" s="1">
        <v>1</v>
      </c>
      <c r="O27" s="30" t="s">
        <v>3687</v>
      </c>
      <c r="P27" s="1">
        <v>34</v>
      </c>
      <c r="Q27" s="30" t="s">
        <v>3688</v>
      </c>
      <c r="R27" s="1">
        <f t="shared" si="0"/>
        <v>35</v>
      </c>
      <c r="T27" s="238">
        <v>25</v>
      </c>
      <c r="U27" s="3" t="s">
        <v>830</v>
      </c>
      <c r="V27" s="3" t="s">
        <v>2613</v>
      </c>
      <c r="W27" s="1">
        <v>37</v>
      </c>
      <c r="Y27" s="238">
        <v>25</v>
      </c>
      <c r="Z27" s="3" t="s">
        <v>830</v>
      </c>
      <c r="AA27" s="3" t="s">
        <v>2613</v>
      </c>
      <c r="AB27" s="1">
        <v>27</v>
      </c>
      <c r="AC27" s="30" t="s">
        <v>3687</v>
      </c>
      <c r="AD27" s="1">
        <v>37</v>
      </c>
      <c r="AE27" s="30" t="s">
        <v>3688</v>
      </c>
      <c r="AF27" s="1">
        <f t="shared" si="1"/>
        <v>64</v>
      </c>
      <c r="AH27" s="238">
        <v>25</v>
      </c>
      <c r="AI27" s="3" t="s">
        <v>2803</v>
      </c>
      <c r="AJ27" s="3" t="s">
        <v>44</v>
      </c>
      <c r="AK27" s="1">
        <v>138</v>
      </c>
    </row>
    <row r="28" spans="1:37" ht="15.6" x14ac:dyDescent="0.3">
      <c r="A28" s="238">
        <v>26</v>
      </c>
      <c r="B28" s="3" t="s">
        <v>2827</v>
      </c>
      <c r="C28" s="3" t="s">
        <v>3477</v>
      </c>
      <c r="D28" s="1">
        <v>45</v>
      </c>
      <c r="F28" s="238">
        <v>26</v>
      </c>
      <c r="G28" s="3" t="s">
        <v>3483</v>
      </c>
      <c r="H28" s="3" t="s">
        <v>2657</v>
      </c>
      <c r="I28" s="1">
        <v>4</v>
      </c>
      <c r="K28" s="238">
        <v>26</v>
      </c>
      <c r="L28" s="3" t="s">
        <v>3460</v>
      </c>
      <c r="M28" s="3" t="s">
        <v>3461</v>
      </c>
      <c r="N28" s="1">
        <v>1</v>
      </c>
      <c r="O28" s="30" t="s">
        <v>3687</v>
      </c>
      <c r="P28" s="1">
        <v>33</v>
      </c>
      <c r="Q28" s="30" t="s">
        <v>3688</v>
      </c>
      <c r="R28" s="1">
        <f t="shared" si="0"/>
        <v>34</v>
      </c>
      <c r="T28" s="238">
        <v>26</v>
      </c>
      <c r="U28" s="3" t="s">
        <v>3465</v>
      </c>
      <c r="V28" s="3" t="s">
        <v>2826</v>
      </c>
      <c r="W28" s="1">
        <v>37</v>
      </c>
      <c r="Y28" s="238">
        <v>26</v>
      </c>
      <c r="Z28" s="3" t="s">
        <v>3061</v>
      </c>
      <c r="AA28" s="3" t="s">
        <v>2939</v>
      </c>
      <c r="AB28" s="1">
        <v>21</v>
      </c>
      <c r="AC28" s="30" t="s">
        <v>3687</v>
      </c>
      <c r="AD28" s="1">
        <v>41</v>
      </c>
      <c r="AE28" s="30" t="s">
        <v>3688</v>
      </c>
      <c r="AF28" s="1">
        <f t="shared" si="1"/>
        <v>62</v>
      </c>
      <c r="AH28" s="238">
        <v>26</v>
      </c>
      <c r="AI28" s="3" t="s">
        <v>731</v>
      </c>
      <c r="AJ28" s="3" t="s">
        <v>2598</v>
      </c>
      <c r="AK28" s="1">
        <v>138</v>
      </c>
    </row>
    <row r="29" spans="1:37" ht="15.6" x14ac:dyDescent="0.3">
      <c r="A29" s="238">
        <v>27</v>
      </c>
      <c r="B29" s="3" t="s">
        <v>3459</v>
      </c>
      <c r="C29" s="3" t="s">
        <v>2606</v>
      </c>
      <c r="D29" s="1">
        <v>44</v>
      </c>
      <c r="F29" s="238">
        <v>27</v>
      </c>
      <c r="G29" s="3" t="s">
        <v>1644</v>
      </c>
      <c r="H29" s="3" t="s">
        <v>3276</v>
      </c>
      <c r="I29" s="1">
        <v>3</v>
      </c>
      <c r="K29" s="238">
        <v>27</v>
      </c>
      <c r="L29" s="3" t="s">
        <v>2845</v>
      </c>
      <c r="M29" s="3" t="s">
        <v>2598</v>
      </c>
      <c r="N29" s="1">
        <v>2</v>
      </c>
      <c r="O29" s="30" t="s">
        <v>3687</v>
      </c>
      <c r="P29" s="1">
        <v>28</v>
      </c>
      <c r="Q29" s="30" t="s">
        <v>3688</v>
      </c>
      <c r="R29" s="1">
        <f t="shared" si="0"/>
        <v>30</v>
      </c>
      <c r="T29" s="238">
        <v>27</v>
      </c>
      <c r="U29" s="3" t="s">
        <v>705</v>
      </c>
      <c r="V29" s="3" t="s">
        <v>2620</v>
      </c>
      <c r="W29" s="1">
        <v>37</v>
      </c>
      <c r="Y29" s="238">
        <v>27</v>
      </c>
      <c r="Z29" s="3" t="s">
        <v>1211</v>
      </c>
      <c r="AA29" s="3" t="s">
        <v>2613</v>
      </c>
      <c r="AB29" s="1">
        <v>48</v>
      </c>
      <c r="AC29" s="30" t="s">
        <v>3687</v>
      </c>
      <c r="AD29" s="1">
        <v>13</v>
      </c>
      <c r="AE29" s="30" t="s">
        <v>3688</v>
      </c>
      <c r="AF29" s="1">
        <f t="shared" si="1"/>
        <v>61</v>
      </c>
      <c r="AH29" s="238">
        <v>27</v>
      </c>
      <c r="AI29" s="3" t="s">
        <v>853</v>
      </c>
      <c r="AJ29" s="3" t="s">
        <v>2598</v>
      </c>
      <c r="AK29" s="1">
        <v>137</v>
      </c>
    </row>
    <row r="30" spans="1:37" ht="15.6" x14ac:dyDescent="0.3">
      <c r="A30" s="238">
        <v>28</v>
      </c>
      <c r="B30" s="3" t="s">
        <v>1471</v>
      </c>
      <c r="C30" s="3" t="s">
        <v>2620</v>
      </c>
      <c r="D30" s="1">
        <v>44</v>
      </c>
      <c r="F30" s="238">
        <v>28</v>
      </c>
      <c r="G30" s="3" t="s">
        <v>3471</v>
      </c>
      <c r="H30" s="3" t="s">
        <v>2603</v>
      </c>
      <c r="I30" s="1">
        <v>3</v>
      </c>
      <c r="K30" s="238">
        <v>28</v>
      </c>
      <c r="L30" s="3" t="s">
        <v>1297</v>
      </c>
      <c r="M30" s="3" t="s">
        <v>347</v>
      </c>
      <c r="N30" s="1">
        <v>6</v>
      </c>
      <c r="O30" s="30" t="s">
        <v>3687</v>
      </c>
      <c r="P30" s="1">
        <v>23</v>
      </c>
      <c r="Q30" s="30" t="s">
        <v>3688</v>
      </c>
      <c r="R30" s="1">
        <f t="shared" si="0"/>
        <v>29</v>
      </c>
      <c r="T30" s="238">
        <v>28</v>
      </c>
      <c r="U30" s="3" t="s">
        <v>2662</v>
      </c>
      <c r="V30" s="3" t="s">
        <v>2630</v>
      </c>
      <c r="W30" s="1">
        <v>36</v>
      </c>
      <c r="Y30" s="238">
        <v>28</v>
      </c>
      <c r="Z30" s="3" t="s">
        <v>731</v>
      </c>
      <c r="AA30" s="3" t="s">
        <v>2598</v>
      </c>
      <c r="AB30" s="1">
        <v>42</v>
      </c>
      <c r="AC30" s="30" t="s">
        <v>3687</v>
      </c>
      <c r="AD30" s="1">
        <v>19</v>
      </c>
      <c r="AE30" s="30" t="s">
        <v>3688</v>
      </c>
      <c r="AF30" s="1">
        <f t="shared" si="1"/>
        <v>61</v>
      </c>
      <c r="AH30" s="238">
        <v>28</v>
      </c>
      <c r="AI30" s="3" t="s">
        <v>2827</v>
      </c>
      <c r="AJ30" s="3" t="s">
        <v>3477</v>
      </c>
      <c r="AK30" s="1">
        <v>136</v>
      </c>
    </row>
    <row r="31" spans="1:37" ht="15.6" x14ac:dyDescent="0.3">
      <c r="A31" s="238">
        <v>29</v>
      </c>
      <c r="B31" s="3" t="s">
        <v>1127</v>
      </c>
      <c r="C31" s="3" t="s">
        <v>2919</v>
      </c>
      <c r="D31" s="1">
        <v>44</v>
      </c>
      <c r="F31" s="238">
        <v>29</v>
      </c>
      <c r="G31" s="3" t="s">
        <v>3126</v>
      </c>
      <c r="H31" s="3" t="s">
        <v>3347</v>
      </c>
      <c r="I31" s="1">
        <v>3</v>
      </c>
      <c r="K31" s="238">
        <v>29</v>
      </c>
      <c r="L31" s="3" t="s">
        <v>1001</v>
      </c>
      <c r="M31" s="3" t="s">
        <v>3478</v>
      </c>
      <c r="N31" s="1">
        <v>5</v>
      </c>
      <c r="O31" s="30" t="s">
        <v>3687</v>
      </c>
      <c r="P31" s="1">
        <v>24</v>
      </c>
      <c r="Q31" s="30" t="s">
        <v>3688</v>
      </c>
      <c r="R31" s="1">
        <f t="shared" si="0"/>
        <v>29</v>
      </c>
      <c r="T31" s="238">
        <v>29</v>
      </c>
      <c r="U31" s="3" t="s">
        <v>2881</v>
      </c>
      <c r="V31" s="3" t="s">
        <v>2988</v>
      </c>
      <c r="W31" s="1">
        <v>36</v>
      </c>
      <c r="Y31" s="238">
        <v>29</v>
      </c>
      <c r="Z31" s="3" t="s">
        <v>3467</v>
      </c>
      <c r="AA31" s="3" t="s">
        <v>2592</v>
      </c>
      <c r="AB31" s="1">
        <v>39</v>
      </c>
      <c r="AC31" s="30" t="s">
        <v>3687</v>
      </c>
      <c r="AD31" s="1">
        <v>22</v>
      </c>
      <c r="AE31" s="30" t="s">
        <v>3688</v>
      </c>
      <c r="AF31" s="1">
        <f t="shared" si="1"/>
        <v>61</v>
      </c>
      <c r="AH31" s="238">
        <v>29</v>
      </c>
      <c r="AI31" s="3" t="s">
        <v>891</v>
      </c>
      <c r="AJ31" s="3" t="s">
        <v>3466</v>
      </c>
      <c r="AK31" s="1">
        <v>134</v>
      </c>
    </row>
    <row r="32" spans="1:37" ht="15.6" x14ac:dyDescent="0.3">
      <c r="A32" s="238">
        <v>30</v>
      </c>
      <c r="B32" s="3" t="s">
        <v>1501</v>
      </c>
      <c r="C32" s="3" t="s">
        <v>89</v>
      </c>
      <c r="D32" s="1">
        <v>44</v>
      </c>
      <c r="F32" s="238">
        <v>30</v>
      </c>
      <c r="G32" s="3" t="s">
        <v>2828</v>
      </c>
      <c r="H32" s="3" t="s">
        <v>647</v>
      </c>
      <c r="I32" s="1">
        <v>3</v>
      </c>
      <c r="K32" s="238">
        <v>30</v>
      </c>
      <c r="L32" s="3" t="s">
        <v>3458</v>
      </c>
      <c r="M32" s="3" t="s">
        <v>3456</v>
      </c>
      <c r="N32" s="1">
        <v>2</v>
      </c>
      <c r="O32" s="30" t="s">
        <v>3687</v>
      </c>
      <c r="P32" s="1">
        <v>27</v>
      </c>
      <c r="Q32" s="30" t="s">
        <v>3688</v>
      </c>
      <c r="R32" s="1">
        <f t="shared" si="0"/>
        <v>29</v>
      </c>
      <c r="T32" s="238">
        <v>30</v>
      </c>
      <c r="U32" s="3" t="s">
        <v>3489</v>
      </c>
      <c r="V32" s="3" t="s">
        <v>2603</v>
      </c>
      <c r="W32" s="1">
        <v>35</v>
      </c>
      <c r="Y32" s="238">
        <v>30</v>
      </c>
      <c r="Z32" s="3" t="s">
        <v>1785</v>
      </c>
      <c r="AA32" s="3" t="s">
        <v>647</v>
      </c>
      <c r="AB32" s="1">
        <v>37</v>
      </c>
      <c r="AC32" s="30" t="s">
        <v>3687</v>
      </c>
      <c r="AD32" s="1">
        <v>24</v>
      </c>
      <c r="AE32" s="30" t="s">
        <v>3688</v>
      </c>
      <c r="AF32" s="1">
        <f t="shared" si="1"/>
        <v>61</v>
      </c>
      <c r="AH32" s="238">
        <v>30</v>
      </c>
      <c r="AI32" s="3" t="s">
        <v>845</v>
      </c>
      <c r="AJ32" s="3" t="s">
        <v>2613</v>
      </c>
      <c r="AK32" s="1">
        <v>134</v>
      </c>
    </row>
    <row r="33" spans="1:37" ht="15.6" x14ac:dyDescent="0.3">
      <c r="A33" s="238">
        <v>31</v>
      </c>
      <c r="B33" s="3" t="s">
        <v>1004</v>
      </c>
      <c r="C33" s="3" t="s">
        <v>3494</v>
      </c>
      <c r="D33" s="1">
        <v>44</v>
      </c>
      <c r="F33" s="238">
        <v>31</v>
      </c>
      <c r="G33" s="3" t="s">
        <v>998</v>
      </c>
      <c r="H33" s="3" t="s">
        <v>3478</v>
      </c>
      <c r="I33" s="1">
        <v>3</v>
      </c>
      <c r="K33" s="238">
        <v>31</v>
      </c>
      <c r="L33" s="3" t="s">
        <v>2803</v>
      </c>
      <c r="M33" s="3" t="s">
        <v>44</v>
      </c>
      <c r="N33" s="1">
        <v>0</v>
      </c>
      <c r="O33" s="30" t="s">
        <v>3687</v>
      </c>
      <c r="P33" s="1">
        <v>28</v>
      </c>
      <c r="Q33" s="30" t="s">
        <v>3688</v>
      </c>
      <c r="R33" s="1">
        <f t="shared" si="0"/>
        <v>28</v>
      </c>
      <c r="T33" s="238">
        <v>31</v>
      </c>
      <c r="U33" s="3" t="s">
        <v>3460</v>
      </c>
      <c r="V33" s="3" t="s">
        <v>3461</v>
      </c>
      <c r="W33" s="1">
        <v>34</v>
      </c>
      <c r="Y33" s="238">
        <v>31</v>
      </c>
      <c r="Z33" s="3" t="s">
        <v>2803</v>
      </c>
      <c r="AA33" s="3" t="s">
        <v>44</v>
      </c>
      <c r="AB33" s="1">
        <v>28</v>
      </c>
      <c r="AC33" s="30" t="s">
        <v>3687</v>
      </c>
      <c r="AD33" s="1">
        <v>32</v>
      </c>
      <c r="AE33" s="30" t="s">
        <v>3688</v>
      </c>
      <c r="AF33" s="1">
        <f t="shared" si="1"/>
        <v>60</v>
      </c>
      <c r="AH33" s="238">
        <v>31</v>
      </c>
      <c r="AI33" s="3" t="s">
        <v>3134</v>
      </c>
      <c r="AJ33" s="3" t="s">
        <v>2620</v>
      </c>
      <c r="AK33" s="1">
        <v>133</v>
      </c>
    </row>
    <row r="34" spans="1:37" ht="15.6" x14ac:dyDescent="0.3">
      <c r="A34" s="238">
        <v>32</v>
      </c>
      <c r="B34" s="3" t="s">
        <v>853</v>
      </c>
      <c r="C34" s="3" t="s">
        <v>2598</v>
      </c>
      <c r="D34" s="1">
        <v>41</v>
      </c>
      <c r="F34" s="238">
        <v>32</v>
      </c>
      <c r="G34" s="3" t="s">
        <v>3485</v>
      </c>
      <c r="H34" s="3" t="s">
        <v>2655</v>
      </c>
      <c r="I34" s="1">
        <v>3</v>
      </c>
      <c r="K34" s="238">
        <v>32</v>
      </c>
      <c r="L34" s="3" t="s">
        <v>724</v>
      </c>
      <c r="M34" s="3" t="s">
        <v>2598</v>
      </c>
      <c r="N34" s="1">
        <v>7</v>
      </c>
      <c r="O34" s="30" t="s">
        <v>3687</v>
      </c>
      <c r="P34" s="1">
        <v>20</v>
      </c>
      <c r="Q34" s="30" t="s">
        <v>3688</v>
      </c>
      <c r="R34" s="1">
        <f t="shared" si="0"/>
        <v>27</v>
      </c>
      <c r="T34" s="238">
        <v>32</v>
      </c>
      <c r="U34" s="3" t="s">
        <v>3464</v>
      </c>
      <c r="V34" s="3" t="s">
        <v>3461</v>
      </c>
      <c r="W34" s="1">
        <v>34</v>
      </c>
      <c r="Y34" s="238">
        <v>32</v>
      </c>
      <c r="Z34" s="3" t="s">
        <v>3485</v>
      </c>
      <c r="AA34" s="3" t="s">
        <v>2655</v>
      </c>
      <c r="AB34" s="1">
        <v>12</v>
      </c>
      <c r="AC34" s="30" t="s">
        <v>3687</v>
      </c>
      <c r="AD34" s="1">
        <v>46</v>
      </c>
      <c r="AE34" s="30" t="s">
        <v>3688</v>
      </c>
      <c r="AF34" s="1">
        <f t="shared" si="1"/>
        <v>58</v>
      </c>
      <c r="AH34" s="238">
        <v>32</v>
      </c>
      <c r="AI34" s="3" t="s">
        <v>2914</v>
      </c>
      <c r="AJ34" s="3" t="s">
        <v>647</v>
      </c>
      <c r="AK34" s="1">
        <v>129</v>
      </c>
    </row>
    <row r="35" spans="1:37" ht="15.6" x14ac:dyDescent="0.3">
      <c r="A35" s="238">
        <v>33</v>
      </c>
      <c r="B35" s="3" t="s">
        <v>1211</v>
      </c>
      <c r="C35" s="3" t="s">
        <v>2613</v>
      </c>
      <c r="D35" s="1">
        <v>40</v>
      </c>
      <c r="F35" s="238">
        <v>33</v>
      </c>
      <c r="G35" s="3" t="s">
        <v>3499</v>
      </c>
      <c r="H35" s="3" t="s">
        <v>2613</v>
      </c>
      <c r="I35" s="1">
        <v>3</v>
      </c>
      <c r="K35" s="238">
        <v>33</v>
      </c>
      <c r="L35" s="3" t="s">
        <v>958</v>
      </c>
      <c r="M35" s="3" t="s">
        <v>2620</v>
      </c>
      <c r="N35" s="1">
        <v>2</v>
      </c>
      <c r="O35" s="30" t="s">
        <v>3687</v>
      </c>
      <c r="P35" s="1">
        <v>25</v>
      </c>
      <c r="Q35" s="30" t="s">
        <v>3688</v>
      </c>
      <c r="R35" s="1">
        <f t="shared" si="0"/>
        <v>27</v>
      </c>
      <c r="T35" s="238">
        <v>33</v>
      </c>
      <c r="U35" s="3" t="s">
        <v>771</v>
      </c>
      <c r="V35" s="3" t="s">
        <v>2826</v>
      </c>
      <c r="W35" s="1">
        <v>33</v>
      </c>
      <c r="Y35" s="238">
        <v>33</v>
      </c>
      <c r="Z35" s="3" t="s">
        <v>3486</v>
      </c>
      <c r="AA35" s="3" t="s">
        <v>2598</v>
      </c>
      <c r="AB35" s="1">
        <v>36</v>
      </c>
      <c r="AC35" s="30" t="s">
        <v>3687</v>
      </c>
      <c r="AD35" s="1">
        <v>18</v>
      </c>
      <c r="AE35" s="30" t="s">
        <v>3688</v>
      </c>
      <c r="AF35" s="1">
        <f t="shared" si="1"/>
        <v>54</v>
      </c>
      <c r="AH35" s="238">
        <v>33</v>
      </c>
      <c r="AI35" s="3" t="s">
        <v>830</v>
      </c>
      <c r="AJ35" s="3" t="s">
        <v>2613</v>
      </c>
      <c r="AK35" s="1">
        <v>123</v>
      </c>
    </row>
    <row r="36" spans="1:37" ht="15.6" x14ac:dyDescent="0.3">
      <c r="A36" s="238">
        <v>34</v>
      </c>
      <c r="B36" s="3" t="s">
        <v>3061</v>
      </c>
      <c r="C36" s="3" t="s">
        <v>2939</v>
      </c>
      <c r="D36" s="1">
        <v>40</v>
      </c>
      <c r="F36" s="238">
        <v>34</v>
      </c>
      <c r="G36" s="3" t="s">
        <v>1340</v>
      </c>
      <c r="H36" s="3" t="s">
        <v>68</v>
      </c>
      <c r="I36" s="1">
        <v>3</v>
      </c>
      <c r="K36" s="238">
        <v>34</v>
      </c>
      <c r="L36" s="3" t="s">
        <v>830</v>
      </c>
      <c r="M36" s="3" t="s">
        <v>2613</v>
      </c>
      <c r="N36" s="1">
        <v>1</v>
      </c>
      <c r="O36" s="30" t="s">
        <v>3687</v>
      </c>
      <c r="P36" s="1">
        <v>26</v>
      </c>
      <c r="Q36" s="30" t="s">
        <v>3688</v>
      </c>
      <c r="R36" s="1">
        <f t="shared" si="0"/>
        <v>27</v>
      </c>
      <c r="T36" s="238">
        <v>34</v>
      </c>
      <c r="U36" s="3" t="s">
        <v>1471</v>
      </c>
      <c r="V36" s="3" t="s">
        <v>2620</v>
      </c>
      <c r="W36" s="1">
        <v>33</v>
      </c>
      <c r="Y36" s="238">
        <v>34</v>
      </c>
      <c r="Z36" s="3" t="s">
        <v>958</v>
      </c>
      <c r="AA36" s="3" t="s">
        <v>2620</v>
      </c>
      <c r="AB36" s="1">
        <v>27</v>
      </c>
      <c r="AC36" s="30" t="s">
        <v>3687</v>
      </c>
      <c r="AD36" s="1">
        <v>27</v>
      </c>
      <c r="AE36" s="30" t="s">
        <v>3688</v>
      </c>
      <c r="AF36" s="1">
        <f t="shared" si="1"/>
        <v>54</v>
      </c>
      <c r="AH36" s="238">
        <v>34</v>
      </c>
      <c r="AI36" s="3" t="s">
        <v>1211</v>
      </c>
      <c r="AJ36" s="3" t="s">
        <v>2613</v>
      </c>
      <c r="AK36" s="1">
        <v>122</v>
      </c>
    </row>
    <row r="37" spans="1:37" ht="15.6" x14ac:dyDescent="0.3">
      <c r="A37" s="238">
        <v>35</v>
      </c>
      <c r="B37" s="3" t="s">
        <v>1135</v>
      </c>
      <c r="C37" s="3" t="s">
        <v>2919</v>
      </c>
      <c r="D37" s="1">
        <v>40</v>
      </c>
      <c r="F37" s="238">
        <v>35</v>
      </c>
      <c r="G37" s="3" t="s">
        <v>2654</v>
      </c>
      <c r="H37" s="3" t="s">
        <v>2655</v>
      </c>
      <c r="I37" s="1">
        <v>3</v>
      </c>
      <c r="K37" s="238">
        <v>35</v>
      </c>
      <c r="L37" s="3" t="s">
        <v>2827</v>
      </c>
      <c r="M37" s="3" t="s">
        <v>3477</v>
      </c>
      <c r="N37" s="1">
        <v>1</v>
      </c>
      <c r="O37" s="30" t="s">
        <v>3687</v>
      </c>
      <c r="P37" s="1">
        <v>26</v>
      </c>
      <c r="Q37" s="30" t="s">
        <v>3688</v>
      </c>
      <c r="R37" s="1">
        <f t="shared" si="0"/>
        <v>27</v>
      </c>
      <c r="T37" s="238">
        <v>35</v>
      </c>
      <c r="U37" s="3" t="s">
        <v>2803</v>
      </c>
      <c r="V37" s="3" t="s">
        <v>44</v>
      </c>
      <c r="W37" s="1">
        <v>32</v>
      </c>
      <c r="Y37" s="238">
        <v>35</v>
      </c>
      <c r="Z37" s="3" t="s">
        <v>1644</v>
      </c>
      <c r="AA37" s="3" t="s">
        <v>3276</v>
      </c>
      <c r="AB37" s="1">
        <v>41</v>
      </c>
      <c r="AC37" s="30" t="s">
        <v>3687</v>
      </c>
      <c r="AD37" s="1">
        <v>12</v>
      </c>
      <c r="AE37" s="30" t="s">
        <v>3688</v>
      </c>
      <c r="AF37" s="1">
        <f t="shared" si="1"/>
        <v>53</v>
      </c>
      <c r="AH37" s="238">
        <v>35</v>
      </c>
      <c r="AI37" s="3" t="s">
        <v>998</v>
      </c>
      <c r="AJ37" s="3" t="s">
        <v>3478</v>
      </c>
      <c r="AK37" s="1">
        <v>119</v>
      </c>
    </row>
    <row r="38" spans="1:37" ht="15.6" x14ac:dyDescent="0.3">
      <c r="A38" s="238">
        <v>36</v>
      </c>
      <c r="B38" s="3" t="s">
        <v>1506</v>
      </c>
      <c r="C38" s="3" t="s">
        <v>3084</v>
      </c>
      <c r="D38" s="1">
        <v>40</v>
      </c>
      <c r="F38" s="238">
        <v>36</v>
      </c>
      <c r="G38" s="3" t="s">
        <v>3513</v>
      </c>
      <c r="H38" s="3" t="s">
        <v>2655</v>
      </c>
      <c r="I38" s="1">
        <v>3</v>
      </c>
      <c r="K38" s="238">
        <v>36</v>
      </c>
      <c r="L38" s="3" t="s">
        <v>3471</v>
      </c>
      <c r="M38" s="3" t="s">
        <v>2603</v>
      </c>
      <c r="N38" s="1">
        <v>3</v>
      </c>
      <c r="O38" s="30" t="s">
        <v>3687</v>
      </c>
      <c r="P38" s="1">
        <v>23</v>
      </c>
      <c r="Q38" s="30" t="s">
        <v>3688</v>
      </c>
      <c r="R38" s="1">
        <f t="shared" si="0"/>
        <v>26</v>
      </c>
      <c r="T38" s="238">
        <v>36</v>
      </c>
      <c r="U38" s="3" t="s">
        <v>790</v>
      </c>
      <c r="V38" s="3" t="s">
        <v>44</v>
      </c>
      <c r="W38" s="1">
        <v>31</v>
      </c>
      <c r="Y38" s="238">
        <v>36</v>
      </c>
      <c r="Z38" s="3" t="s">
        <v>2662</v>
      </c>
      <c r="AA38" s="3" t="s">
        <v>2630</v>
      </c>
      <c r="AB38" s="1">
        <v>17</v>
      </c>
      <c r="AC38" s="30" t="s">
        <v>3687</v>
      </c>
      <c r="AD38" s="1">
        <v>36</v>
      </c>
      <c r="AE38" s="30" t="s">
        <v>3688</v>
      </c>
      <c r="AF38" s="1">
        <f t="shared" si="1"/>
        <v>53</v>
      </c>
      <c r="AH38" s="238">
        <v>36</v>
      </c>
      <c r="AI38" s="3" t="s">
        <v>3300</v>
      </c>
      <c r="AJ38" s="3" t="s">
        <v>2865</v>
      </c>
      <c r="AK38" s="1">
        <v>117</v>
      </c>
    </row>
    <row r="39" spans="1:37" ht="15.6" x14ac:dyDescent="0.3">
      <c r="A39" s="238">
        <v>37</v>
      </c>
      <c r="B39" s="3" t="s">
        <v>2860</v>
      </c>
      <c r="C39" s="3" t="s">
        <v>2620</v>
      </c>
      <c r="D39" s="1">
        <v>39</v>
      </c>
      <c r="F39" s="238">
        <v>37</v>
      </c>
      <c r="G39" s="3" t="s">
        <v>1337</v>
      </c>
      <c r="H39" s="3" t="s">
        <v>68</v>
      </c>
      <c r="I39" s="1">
        <v>3</v>
      </c>
      <c r="K39" s="238">
        <v>37</v>
      </c>
      <c r="L39" s="3" t="s">
        <v>832</v>
      </c>
      <c r="M39" s="3" t="s">
        <v>2613</v>
      </c>
      <c r="N39" s="1">
        <v>4</v>
      </c>
      <c r="O39" s="30" t="s">
        <v>3687</v>
      </c>
      <c r="P39" s="1">
        <v>21</v>
      </c>
      <c r="Q39" s="30" t="s">
        <v>3688</v>
      </c>
      <c r="R39" s="1">
        <f t="shared" si="0"/>
        <v>25</v>
      </c>
      <c r="T39" s="238">
        <v>37</v>
      </c>
      <c r="U39" s="3" t="s">
        <v>788</v>
      </c>
      <c r="V39" s="3" t="s">
        <v>44</v>
      </c>
      <c r="W39" s="1">
        <v>31</v>
      </c>
      <c r="Y39" s="238">
        <v>37</v>
      </c>
      <c r="Z39" s="3" t="s">
        <v>2621</v>
      </c>
      <c r="AA39" s="3" t="s">
        <v>2630</v>
      </c>
      <c r="AB39" s="1">
        <v>14</v>
      </c>
      <c r="AC39" s="30" t="s">
        <v>3687</v>
      </c>
      <c r="AD39" s="1">
        <v>39</v>
      </c>
      <c r="AE39" s="30" t="s">
        <v>3688</v>
      </c>
      <c r="AF39" s="1">
        <f t="shared" si="1"/>
        <v>53</v>
      </c>
      <c r="AH39" s="238">
        <v>37</v>
      </c>
      <c r="AI39" s="3" t="s">
        <v>832</v>
      </c>
      <c r="AJ39" s="3" t="s">
        <v>2613</v>
      </c>
      <c r="AK39" s="1">
        <v>116</v>
      </c>
    </row>
    <row r="40" spans="1:37" ht="15.6" x14ac:dyDescent="0.3">
      <c r="A40" s="238">
        <v>38</v>
      </c>
      <c r="B40" s="3" t="s">
        <v>998</v>
      </c>
      <c r="C40" s="3" t="s">
        <v>3478</v>
      </c>
      <c r="D40" s="1">
        <v>39</v>
      </c>
      <c r="F40" s="238">
        <v>38</v>
      </c>
      <c r="G40" s="3" t="s">
        <v>3532</v>
      </c>
      <c r="H40" s="3" t="s">
        <v>2939</v>
      </c>
      <c r="I40" s="1">
        <v>3</v>
      </c>
      <c r="K40" s="238">
        <v>38</v>
      </c>
      <c r="L40" s="3" t="s">
        <v>3520</v>
      </c>
      <c r="M40" s="3" t="s">
        <v>2592</v>
      </c>
      <c r="N40" s="1">
        <v>6</v>
      </c>
      <c r="O40" s="30" t="s">
        <v>3687</v>
      </c>
      <c r="P40" s="1">
        <v>18</v>
      </c>
      <c r="Q40" s="30" t="s">
        <v>3688</v>
      </c>
      <c r="R40" s="1">
        <f t="shared" si="0"/>
        <v>24</v>
      </c>
      <c r="T40" s="238">
        <v>38</v>
      </c>
      <c r="U40" s="3" t="s">
        <v>961</v>
      </c>
      <c r="V40" s="3" t="s">
        <v>2620</v>
      </c>
      <c r="W40" s="1">
        <v>31</v>
      </c>
      <c r="Y40" s="238">
        <v>38</v>
      </c>
      <c r="Z40" s="3" t="s">
        <v>3469</v>
      </c>
      <c r="AA40" s="3" t="s">
        <v>2620</v>
      </c>
      <c r="AB40" s="1">
        <v>14</v>
      </c>
      <c r="AC40" s="30" t="s">
        <v>3687</v>
      </c>
      <c r="AD40" s="1">
        <v>39</v>
      </c>
      <c r="AE40" s="30" t="s">
        <v>3688</v>
      </c>
      <c r="AF40" s="1">
        <f t="shared" si="1"/>
        <v>53</v>
      </c>
      <c r="AH40" s="238">
        <v>38</v>
      </c>
      <c r="AI40" s="3" t="s">
        <v>1919</v>
      </c>
      <c r="AJ40" s="3" t="s">
        <v>3347</v>
      </c>
      <c r="AK40" s="1">
        <v>113</v>
      </c>
    </row>
    <row r="41" spans="1:37" ht="15.6" x14ac:dyDescent="0.3">
      <c r="A41" s="238">
        <v>39</v>
      </c>
      <c r="B41" s="3" t="s">
        <v>729</v>
      </c>
      <c r="C41" s="3" t="s">
        <v>2598</v>
      </c>
      <c r="D41" s="1">
        <v>38</v>
      </c>
      <c r="F41" s="238">
        <v>39</v>
      </c>
      <c r="G41" s="3" t="s">
        <v>3458</v>
      </c>
      <c r="H41" s="3" t="s">
        <v>3456</v>
      </c>
      <c r="I41" s="1">
        <v>2</v>
      </c>
      <c r="K41" s="238">
        <v>39</v>
      </c>
      <c r="L41" s="3" t="s">
        <v>755</v>
      </c>
      <c r="M41" s="3" t="s">
        <v>3453</v>
      </c>
      <c r="N41" s="1">
        <v>2</v>
      </c>
      <c r="O41" s="30" t="s">
        <v>3687</v>
      </c>
      <c r="P41" s="1">
        <v>22</v>
      </c>
      <c r="Q41" s="30" t="s">
        <v>3688</v>
      </c>
      <c r="R41" s="1">
        <f t="shared" si="0"/>
        <v>24</v>
      </c>
      <c r="T41" s="238">
        <v>39</v>
      </c>
      <c r="U41" s="3" t="s">
        <v>1127</v>
      </c>
      <c r="V41" s="3" t="s">
        <v>2919</v>
      </c>
      <c r="W41" s="1">
        <v>31</v>
      </c>
      <c r="Y41" s="238">
        <v>39</v>
      </c>
      <c r="Z41" s="3" t="s">
        <v>788</v>
      </c>
      <c r="AA41" s="3" t="s">
        <v>44</v>
      </c>
      <c r="AB41" s="1">
        <v>21</v>
      </c>
      <c r="AC41" s="30" t="s">
        <v>3687</v>
      </c>
      <c r="AD41" s="1">
        <v>31</v>
      </c>
      <c r="AE41" s="30" t="s">
        <v>3688</v>
      </c>
      <c r="AF41" s="1">
        <f t="shared" si="1"/>
        <v>52</v>
      </c>
      <c r="AH41" s="238">
        <v>39</v>
      </c>
      <c r="AI41" s="3" t="s">
        <v>1001</v>
      </c>
      <c r="AJ41" s="3" t="s">
        <v>3478</v>
      </c>
      <c r="AK41" s="1">
        <v>109</v>
      </c>
    </row>
    <row r="42" spans="1:37" ht="15.6" x14ac:dyDescent="0.3">
      <c r="A42" s="238">
        <v>40</v>
      </c>
      <c r="B42" s="3" t="s">
        <v>1297</v>
      </c>
      <c r="C42" s="3" t="s">
        <v>347</v>
      </c>
      <c r="D42" s="1">
        <v>38</v>
      </c>
      <c r="F42" s="238">
        <v>40</v>
      </c>
      <c r="G42" s="3" t="s">
        <v>925</v>
      </c>
      <c r="H42" s="3" t="s">
        <v>2620</v>
      </c>
      <c r="I42" s="1">
        <v>2</v>
      </c>
      <c r="K42" s="238">
        <v>40</v>
      </c>
      <c r="L42" s="3" t="s">
        <v>726</v>
      </c>
      <c r="M42" s="3" t="s">
        <v>2598</v>
      </c>
      <c r="N42" s="1">
        <v>1</v>
      </c>
      <c r="O42" s="30" t="s">
        <v>3687</v>
      </c>
      <c r="P42" s="1">
        <v>23</v>
      </c>
      <c r="Q42" s="30" t="s">
        <v>3688</v>
      </c>
      <c r="R42" s="1">
        <f t="shared" si="0"/>
        <v>24</v>
      </c>
      <c r="T42" s="238">
        <v>40</v>
      </c>
      <c r="U42" s="3" t="s">
        <v>2636</v>
      </c>
      <c r="V42" s="3" t="s">
        <v>2620</v>
      </c>
      <c r="W42" s="1">
        <v>31</v>
      </c>
      <c r="Y42" s="238">
        <v>40</v>
      </c>
      <c r="Z42" s="3" t="s">
        <v>3489</v>
      </c>
      <c r="AA42" s="3" t="s">
        <v>2603</v>
      </c>
      <c r="AB42" s="1">
        <v>17</v>
      </c>
      <c r="AC42" s="30" t="s">
        <v>3687</v>
      </c>
      <c r="AD42" s="1">
        <v>35</v>
      </c>
      <c r="AE42" s="30" t="s">
        <v>3688</v>
      </c>
      <c r="AF42" s="1">
        <f t="shared" si="1"/>
        <v>52</v>
      </c>
      <c r="AH42" s="238">
        <v>40</v>
      </c>
      <c r="AI42" s="3" t="s">
        <v>3472</v>
      </c>
      <c r="AJ42" s="3" t="s">
        <v>2613</v>
      </c>
      <c r="AK42" s="1">
        <v>108</v>
      </c>
    </row>
    <row r="43" spans="1:37" ht="15.6" x14ac:dyDescent="0.3">
      <c r="A43" s="238">
        <v>41</v>
      </c>
      <c r="B43" s="3" t="s">
        <v>2914</v>
      </c>
      <c r="C43" s="3" t="s">
        <v>647</v>
      </c>
      <c r="D43" s="1">
        <v>37</v>
      </c>
      <c r="F43" s="238">
        <v>41</v>
      </c>
      <c r="G43" s="3" t="s">
        <v>755</v>
      </c>
      <c r="H43" s="3" t="s">
        <v>3453</v>
      </c>
      <c r="I43" s="1">
        <v>2</v>
      </c>
      <c r="K43" s="238">
        <v>41</v>
      </c>
      <c r="L43" s="3" t="s">
        <v>3481</v>
      </c>
      <c r="M43" s="3" t="s">
        <v>2603</v>
      </c>
      <c r="N43" s="1">
        <v>1</v>
      </c>
      <c r="O43" s="30" t="s">
        <v>3687</v>
      </c>
      <c r="P43" s="1">
        <v>22</v>
      </c>
      <c r="Q43" s="30" t="s">
        <v>3688</v>
      </c>
      <c r="R43" s="1">
        <f t="shared" si="0"/>
        <v>23</v>
      </c>
      <c r="T43" s="238">
        <v>41</v>
      </c>
      <c r="U43" s="3" t="s">
        <v>729</v>
      </c>
      <c r="V43" s="3" t="s">
        <v>2598</v>
      </c>
      <c r="W43" s="1">
        <v>30</v>
      </c>
      <c r="Y43" s="238">
        <v>41</v>
      </c>
      <c r="Z43" s="3" t="s">
        <v>2881</v>
      </c>
      <c r="AA43" s="3" t="s">
        <v>2988</v>
      </c>
      <c r="AB43" s="1">
        <v>16</v>
      </c>
      <c r="AC43" s="30" t="s">
        <v>3687</v>
      </c>
      <c r="AD43" s="1">
        <v>36</v>
      </c>
      <c r="AE43" s="30" t="s">
        <v>3688</v>
      </c>
      <c r="AF43" s="1">
        <f t="shared" si="1"/>
        <v>52</v>
      </c>
      <c r="AH43" s="238">
        <v>41</v>
      </c>
      <c r="AI43" s="3" t="s">
        <v>1501</v>
      </c>
      <c r="AJ43" s="3" t="s">
        <v>89</v>
      </c>
      <c r="AK43" s="1">
        <v>106</v>
      </c>
    </row>
    <row r="44" spans="1:37" ht="15.6" x14ac:dyDescent="0.3">
      <c r="A44" s="238">
        <v>42</v>
      </c>
      <c r="B44" s="3" t="s">
        <v>725</v>
      </c>
      <c r="C44" s="3" t="s">
        <v>2598</v>
      </c>
      <c r="D44" s="1">
        <v>36</v>
      </c>
      <c r="F44" s="238">
        <v>42</v>
      </c>
      <c r="G44" s="3" t="s">
        <v>3061</v>
      </c>
      <c r="H44" s="3" t="s">
        <v>2939</v>
      </c>
      <c r="I44" s="1">
        <v>2</v>
      </c>
      <c r="K44" s="238">
        <v>42</v>
      </c>
      <c r="L44" s="3" t="s">
        <v>1186</v>
      </c>
      <c r="M44" s="3" t="s">
        <v>68</v>
      </c>
      <c r="N44" s="1">
        <v>1</v>
      </c>
      <c r="O44" s="30" t="s">
        <v>3687</v>
      </c>
      <c r="P44" s="1">
        <v>22</v>
      </c>
      <c r="Q44" s="30" t="s">
        <v>3688</v>
      </c>
      <c r="R44" s="1">
        <f t="shared" si="0"/>
        <v>23</v>
      </c>
      <c r="T44" s="238">
        <v>42</v>
      </c>
      <c r="U44" s="3" t="s">
        <v>3476</v>
      </c>
      <c r="V44" s="3" t="s">
        <v>2598</v>
      </c>
      <c r="W44" s="1">
        <v>30</v>
      </c>
      <c r="Y44" s="238">
        <v>42</v>
      </c>
      <c r="Z44" s="3" t="s">
        <v>2779</v>
      </c>
      <c r="AA44" s="3" t="s">
        <v>3473</v>
      </c>
      <c r="AB44" s="1">
        <v>10</v>
      </c>
      <c r="AC44" s="30" t="s">
        <v>3687</v>
      </c>
      <c r="AD44" s="1">
        <v>42</v>
      </c>
      <c r="AE44" s="30" t="s">
        <v>3688</v>
      </c>
      <c r="AF44" s="1">
        <f t="shared" si="1"/>
        <v>52</v>
      </c>
      <c r="AH44" s="238">
        <v>42</v>
      </c>
      <c r="AI44" s="3" t="s">
        <v>3483</v>
      </c>
      <c r="AJ44" s="3" t="s">
        <v>2657</v>
      </c>
      <c r="AK44" s="1">
        <v>106</v>
      </c>
    </row>
    <row r="45" spans="1:37" ht="15.6" x14ac:dyDescent="0.3">
      <c r="A45" s="238">
        <v>43</v>
      </c>
      <c r="B45" s="3" t="s">
        <v>1296</v>
      </c>
      <c r="C45" s="3" t="s">
        <v>2620</v>
      </c>
      <c r="D45" s="1">
        <v>36</v>
      </c>
      <c r="F45" s="238">
        <v>43</v>
      </c>
      <c r="G45" s="3" t="s">
        <v>958</v>
      </c>
      <c r="H45" s="3" t="s">
        <v>2620</v>
      </c>
      <c r="I45" s="1">
        <v>2</v>
      </c>
      <c r="K45" s="238">
        <v>43</v>
      </c>
      <c r="L45" s="3" t="s">
        <v>2589</v>
      </c>
      <c r="M45" s="3" t="s">
        <v>2592</v>
      </c>
      <c r="N45" s="1">
        <v>0</v>
      </c>
      <c r="O45" s="30" t="s">
        <v>3687</v>
      </c>
      <c r="P45" s="1">
        <v>23</v>
      </c>
      <c r="Q45" s="30" t="s">
        <v>3688</v>
      </c>
      <c r="R45" s="1">
        <f t="shared" si="0"/>
        <v>23</v>
      </c>
      <c r="T45" s="238">
        <v>43</v>
      </c>
      <c r="U45" s="3" t="s">
        <v>1961</v>
      </c>
      <c r="V45" s="3" t="s">
        <v>66</v>
      </c>
      <c r="W45" s="1">
        <v>30</v>
      </c>
      <c r="Y45" s="238">
        <v>43</v>
      </c>
      <c r="Z45" s="3" t="s">
        <v>1001</v>
      </c>
      <c r="AA45" s="3" t="s">
        <v>3478</v>
      </c>
      <c r="AB45" s="1">
        <v>29</v>
      </c>
      <c r="AC45" s="30" t="s">
        <v>3687</v>
      </c>
      <c r="AD45" s="1">
        <v>21</v>
      </c>
      <c r="AE45" s="30" t="s">
        <v>3688</v>
      </c>
      <c r="AF45" s="1">
        <f t="shared" si="1"/>
        <v>50</v>
      </c>
      <c r="AH45" s="238">
        <v>43</v>
      </c>
      <c r="AI45" s="3" t="s">
        <v>1127</v>
      </c>
      <c r="AJ45" s="3" t="s">
        <v>2919</v>
      </c>
      <c r="AK45" s="1">
        <v>105</v>
      </c>
    </row>
    <row r="46" spans="1:37" ht="15.6" x14ac:dyDescent="0.3">
      <c r="A46" s="238">
        <v>44</v>
      </c>
      <c r="B46" s="3" t="s">
        <v>2881</v>
      </c>
      <c r="C46" s="3" t="s">
        <v>2988</v>
      </c>
      <c r="D46" s="1">
        <v>36</v>
      </c>
      <c r="F46" s="238">
        <v>44</v>
      </c>
      <c r="G46" s="3" t="s">
        <v>2662</v>
      </c>
      <c r="H46" s="3" t="s">
        <v>2630</v>
      </c>
      <c r="I46" s="1">
        <v>2</v>
      </c>
      <c r="K46" s="238">
        <v>44</v>
      </c>
      <c r="L46" s="2" t="s">
        <v>3378</v>
      </c>
      <c r="M46" s="2" t="s">
        <v>3221</v>
      </c>
      <c r="N46" s="1">
        <v>1</v>
      </c>
      <c r="O46" s="30" t="s">
        <v>3687</v>
      </c>
      <c r="P46" s="1">
        <v>21</v>
      </c>
      <c r="Q46" s="30" t="s">
        <v>3688</v>
      </c>
      <c r="R46" s="1">
        <f t="shared" si="0"/>
        <v>22</v>
      </c>
      <c r="T46" s="238">
        <v>44</v>
      </c>
      <c r="U46" s="3" t="s">
        <v>3508</v>
      </c>
      <c r="V46" s="3" t="s">
        <v>2603</v>
      </c>
      <c r="W46" s="1">
        <v>30</v>
      </c>
      <c r="Y46" s="238">
        <v>44</v>
      </c>
      <c r="Z46" s="3" t="s">
        <v>726</v>
      </c>
      <c r="AA46" s="3" t="s">
        <v>2598</v>
      </c>
      <c r="AB46" s="1">
        <v>24</v>
      </c>
      <c r="AC46" s="30" t="s">
        <v>3687</v>
      </c>
      <c r="AD46" s="1">
        <v>24</v>
      </c>
      <c r="AE46" s="30" t="s">
        <v>3688</v>
      </c>
      <c r="AF46" s="1">
        <f t="shared" si="1"/>
        <v>48</v>
      </c>
      <c r="AH46" s="238">
        <v>44</v>
      </c>
      <c r="AI46" s="3" t="s">
        <v>788</v>
      </c>
      <c r="AJ46" s="3" t="s">
        <v>44</v>
      </c>
      <c r="AK46" s="1">
        <v>104</v>
      </c>
    </row>
    <row r="47" spans="1:37" ht="15.6" x14ac:dyDescent="0.3">
      <c r="A47" s="238">
        <v>45</v>
      </c>
      <c r="B47" s="3" t="s">
        <v>730</v>
      </c>
      <c r="C47" s="3" t="s">
        <v>2598</v>
      </c>
      <c r="D47" s="1">
        <v>35</v>
      </c>
      <c r="F47" s="238">
        <v>45</v>
      </c>
      <c r="G47" s="3" t="s">
        <v>845</v>
      </c>
      <c r="H47" s="3" t="s">
        <v>2613</v>
      </c>
      <c r="I47" s="1">
        <v>2</v>
      </c>
      <c r="K47" s="238">
        <v>45</v>
      </c>
      <c r="L47" s="3" t="s">
        <v>3472</v>
      </c>
      <c r="M47" s="3" t="s">
        <v>2613</v>
      </c>
      <c r="N47" s="1">
        <v>0</v>
      </c>
      <c r="O47" s="30" t="s">
        <v>3687</v>
      </c>
      <c r="P47" s="1">
        <v>22</v>
      </c>
      <c r="Q47" s="30" t="s">
        <v>3688</v>
      </c>
      <c r="R47" s="1">
        <f t="shared" si="0"/>
        <v>22</v>
      </c>
      <c r="T47" s="238">
        <v>45</v>
      </c>
      <c r="U47" s="3" t="s">
        <v>3459</v>
      </c>
      <c r="V47" s="3" t="s">
        <v>2606</v>
      </c>
      <c r="W47" s="1">
        <v>29</v>
      </c>
      <c r="Y47" s="238">
        <v>45</v>
      </c>
      <c r="Z47" s="3" t="s">
        <v>853</v>
      </c>
      <c r="AA47" s="3" t="s">
        <v>2598</v>
      </c>
      <c r="AB47" s="1">
        <v>20</v>
      </c>
      <c r="AC47" s="30" t="s">
        <v>3687</v>
      </c>
      <c r="AD47" s="1">
        <v>28</v>
      </c>
      <c r="AE47" s="30" t="s">
        <v>3688</v>
      </c>
      <c r="AF47" s="1">
        <f t="shared" si="1"/>
        <v>48</v>
      </c>
      <c r="AH47" s="238">
        <v>45</v>
      </c>
      <c r="AI47" s="3" t="s">
        <v>2811</v>
      </c>
      <c r="AJ47" s="3" t="s">
        <v>2613</v>
      </c>
      <c r="AK47" s="1">
        <v>104</v>
      </c>
    </row>
    <row r="48" spans="1:37" ht="15.6" x14ac:dyDescent="0.3">
      <c r="A48" s="238">
        <v>46</v>
      </c>
      <c r="B48" s="3" t="s">
        <v>788</v>
      </c>
      <c r="C48" s="3" t="s">
        <v>44</v>
      </c>
      <c r="D48" s="1">
        <v>35</v>
      </c>
      <c r="F48" s="238">
        <v>46</v>
      </c>
      <c r="G48" s="3" t="s">
        <v>1296</v>
      </c>
      <c r="H48" s="3" t="s">
        <v>2620</v>
      </c>
      <c r="I48" s="1">
        <v>2</v>
      </c>
      <c r="K48" s="238">
        <v>46</v>
      </c>
      <c r="L48" s="3" t="s">
        <v>2828</v>
      </c>
      <c r="M48" s="3" t="s">
        <v>647</v>
      </c>
      <c r="N48" s="1">
        <v>3</v>
      </c>
      <c r="O48" s="30" t="s">
        <v>3687</v>
      </c>
      <c r="P48" s="1">
        <v>18</v>
      </c>
      <c r="Q48" s="30" t="s">
        <v>3688</v>
      </c>
      <c r="R48" s="1">
        <f t="shared" si="0"/>
        <v>21</v>
      </c>
      <c r="T48" s="238">
        <v>46</v>
      </c>
      <c r="U48" s="3" t="s">
        <v>3468</v>
      </c>
      <c r="V48" s="3" t="s">
        <v>44</v>
      </c>
      <c r="W48" s="1">
        <v>29</v>
      </c>
      <c r="Y48" s="238">
        <v>46</v>
      </c>
      <c r="Z48" s="3" t="s">
        <v>3464</v>
      </c>
      <c r="AA48" s="3" t="s">
        <v>3461</v>
      </c>
      <c r="AB48" s="1">
        <v>14</v>
      </c>
      <c r="AC48" s="30" t="s">
        <v>3687</v>
      </c>
      <c r="AD48" s="1">
        <v>34</v>
      </c>
      <c r="AE48" s="30" t="s">
        <v>3688</v>
      </c>
      <c r="AF48" s="1">
        <f t="shared" si="1"/>
        <v>48</v>
      </c>
      <c r="AH48" s="238">
        <v>46</v>
      </c>
      <c r="AI48" s="3" t="s">
        <v>3468</v>
      </c>
      <c r="AJ48" s="3" t="s">
        <v>44</v>
      </c>
      <c r="AK48" s="1">
        <v>102</v>
      </c>
    </row>
    <row r="49" spans="1:37" ht="15.6" x14ac:dyDescent="0.3">
      <c r="A49" s="238">
        <v>47</v>
      </c>
      <c r="B49" s="3" t="s">
        <v>1581</v>
      </c>
      <c r="C49" s="3" t="s">
        <v>3347</v>
      </c>
      <c r="D49" s="1">
        <v>35</v>
      </c>
      <c r="F49" s="238">
        <v>47</v>
      </c>
      <c r="G49" s="3" t="s">
        <v>3479</v>
      </c>
      <c r="H49" s="3" t="s">
        <v>2657</v>
      </c>
      <c r="I49" s="1">
        <v>2</v>
      </c>
      <c r="K49" s="238">
        <v>47</v>
      </c>
      <c r="L49" s="3" t="s">
        <v>3061</v>
      </c>
      <c r="M49" s="3" t="s">
        <v>2939</v>
      </c>
      <c r="N49" s="1">
        <v>2</v>
      </c>
      <c r="O49" s="30" t="s">
        <v>3687</v>
      </c>
      <c r="P49" s="1">
        <v>19</v>
      </c>
      <c r="Q49" s="30" t="s">
        <v>3688</v>
      </c>
      <c r="R49" s="1">
        <f t="shared" si="0"/>
        <v>21</v>
      </c>
      <c r="T49" s="238">
        <v>47</v>
      </c>
      <c r="U49" s="3" t="s">
        <v>1296</v>
      </c>
      <c r="V49" s="3" t="s">
        <v>2620</v>
      </c>
      <c r="W49" s="1">
        <v>29</v>
      </c>
      <c r="Y49" s="238">
        <v>47</v>
      </c>
      <c r="Z49" s="3" t="s">
        <v>3465</v>
      </c>
      <c r="AA49" s="3" t="s">
        <v>2826</v>
      </c>
      <c r="AB49" s="1">
        <v>11</v>
      </c>
      <c r="AC49" s="30" t="s">
        <v>3687</v>
      </c>
      <c r="AD49" s="1">
        <v>37</v>
      </c>
      <c r="AE49" s="30" t="s">
        <v>3688</v>
      </c>
      <c r="AF49" s="1">
        <f t="shared" si="1"/>
        <v>48</v>
      </c>
      <c r="AH49" s="238">
        <v>47</v>
      </c>
      <c r="AI49" s="3" t="s">
        <v>2845</v>
      </c>
      <c r="AJ49" s="3" t="s">
        <v>2598</v>
      </c>
      <c r="AK49" s="1">
        <v>102</v>
      </c>
    </row>
    <row r="50" spans="1:37" ht="15.6" x14ac:dyDescent="0.3">
      <c r="A50" s="238">
        <v>48</v>
      </c>
      <c r="B50" s="3" t="s">
        <v>2935</v>
      </c>
      <c r="C50" s="3" t="s">
        <v>2620</v>
      </c>
      <c r="D50" s="1">
        <v>35</v>
      </c>
      <c r="F50" s="238">
        <v>48</v>
      </c>
      <c r="G50" s="3" t="s">
        <v>2845</v>
      </c>
      <c r="H50" s="3" t="s">
        <v>2598</v>
      </c>
      <c r="I50" s="1">
        <v>2</v>
      </c>
      <c r="K50" s="238">
        <v>48</v>
      </c>
      <c r="L50" s="3" t="s">
        <v>3498</v>
      </c>
      <c r="M50" s="3" t="s">
        <v>2620</v>
      </c>
      <c r="N50" s="1">
        <v>2</v>
      </c>
      <c r="O50" s="30" t="s">
        <v>3687</v>
      </c>
      <c r="P50" s="1">
        <v>19</v>
      </c>
      <c r="Q50" s="30" t="s">
        <v>3688</v>
      </c>
      <c r="R50" s="1">
        <f t="shared" si="0"/>
        <v>21</v>
      </c>
      <c r="T50" s="238">
        <v>48</v>
      </c>
      <c r="U50" s="3" t="s">
        <v>853</v>
      </c>
      <c r="V50" s="3" t="s">
        <v>2598</v>
      </c>
      <c r="W50" s="1">
        <v>28</v>
      </c>
      <c r="Y50" s="238">
        <v>48</v>
      </c>
      <c r="Z50" s="3" t="s">
        <v>2845</v>
      </c>
      <c r="AA50" s="3" t="s">
        <v>2598</v>
      </c>
      <c r="AB50" s="1">
        <v>30</v>
      </c>
      <c r="AC50" s="30" t="s">
        <v>3687</v>
      </c>
      <c r="AD50" s="1">
        <v>17</v>
      </c>
      <c r="AE50" s="30" t="s">
        <v>3688</v>
      </c>
      <c r="AF50" s="1">
        <f t="shared" si="1"/>
        <v>47</v>
      </c>
      <c r="AH50" s="238">
        <v>48</v>
      </c>
      <c r="AI50" s="3" t="s">
        <v>1506</v>
      </c>
      <c r="AJ50" s="3" t="s">
        <v>3084</v>
      </c>
      <c r="AK50" s="1">
        <v>102</v>
      </c>
    </row>
    <row r="51" spans="1:37" ht="15.6" x14ac:dyDescent="0.3">
      <c r="A51" s="238">
        <v>49</v>
      </c>
      <c r="B51" s="3" t="s">
        <v>2802</v>
      </c>
      <c r="C51" s="3" t="s">
        <v>2620</v>
      </c>
      <c r="D51" s="1">
        <v>35</v>
      </c>
      <c r="F51" s="238">
        <v>49</v>
      </c>
      <c r="G51" s="3" t="s">
        <v>833</v>
      </c>
      <c r="H51" s="3" t="s">
        <v>2613</v>
      </c>
      <c r="I51" s="1">
        <v>2</v>
      </c>
      <c r="K51" s="238">
        <v>49</v>
      </c>
      <c r="L51" s="3" t="s">
        <v>788</v>
      </c>
      <c r="M51" s="3" t="s">
        <v>44</v>
      </c>
      <c r="N51" s="1">
        <v>0</v>
      </c>
      <c r="O51" s="30" t="s">
        <v>3687</v>
      </c>
      <c r="P51" s="1">
        <v>21</v>
      </c>
      <c r="Q51" s="30" t="s">
        <v>3688</v>
      </c>
      <c r="R51" s="1">
        <f t="shared" si="0"/>
        <v>21</v>
      </c>
      <c r="T51" s="238">
        <v>49</v>
      </c>
      <c r="U51" s="3" t="s">
        <v>958</v>
      </c>
      <c r="V51" s="3" t="s">
        <v>2620</v>
      </c>
      <c r="W51" s="1">
        <v>27</v>
      </c>
      <c r="Y51" s="238">
        <v>49</v>
      </c>
      <c r="Z51" s="3" t="s">
        <v>3495</v>
      </c>
      <c r="AA51" s="3" t="s">
        <v>2630</v>
      </c>
      <c r="AB51" s="1">
        <v>20</v>
      </c>
      <c r="AC51" s="30" t="s">
        <v>3687</v>
      </c>
      <c r="AD51" s="1">
        <v>27</v>
      </c>
      <c r="AE51" s="30" t="s">
        <v>3688</v>
      </c>
      <c r="AF51" s="1">
        <f t="shared" si="1"/>
        <v>47</v>
      </c>
      <c r="AH51" s="238">
        <v>49</v>
      </c>
      <c r="AI51" s="3" t="s">
        <v>3379</v>
      </c>
      <c r="AJ51" s="3" t="s">
        <v>66</v>
      </c>
      <c r="AK51" s="1">
        <v>101</v>
      </c>
    </row>
    <row r="52" spans="1:37" ht="15.6" x14ac:dyDescent="0.3">
      <c r="A52" s="238">
        <v>50</v>
      </c>
      <c r="B52" s="3" t="s">
        <v>3208</v>
      </c>
      <c r="C52" s="3" t="s">
        <v>2939</v>
      </c>
      <c r="D52" s="1">
        <v>35</v>
      </c>
      <c r="F52" s="238">
        <v>50</v>
      </c>
      <c r="G52" s="3" t="s">
        <v>2881</v>
      </c>
      <c r="H52" s="3" t="s">
        <v>2988</v>
      </c>
      <c r="I52" s="1">
        <v>2</v>
      </c>
      <c r="K52" s="238">
        <v>50</v>
      </c>
      <c r="L52" s="3" t="s">
        <v>2700</v>
      </c>
      <c r="M52" s="3" t="s">
        <v>2630</v>
      </c>
      <c r="N52" s="1">
        <v>0</v>
      </c>
      <c r="O52" s="30" t="s">
        <v>3687</v>
      </c>
      <c r="P52" s="1">
        <v>21</v>
      </c>
      <c r="Q52" s="30" t="s">
        <v>3688</v>
      </c>
      <c r="R52" s="1">
        <f t="shared" si="0"/>
        <v>21</v>
      </c>
      <c r="T52" s="238">
        <v>50</v>
      </c>
      <c r="U52" s="3" t="s">
        <v>2802</v>
      </c>
      <c r="V52" s="3" t="s">
        <v>2620</v>
      </c>
      <c r="W52" s="1">
        <v>27</v>
      </c>
      <c r="Y52" s="238">
        <v>50</v>
      </c>
      <c r="Z52" s="3" t="s">
        <v>705</v>
      </c>
      <c r="AA52" s="3" t="s">
        <v>2620</v>
      </c>
      <c r="AB52" s="1">
        <v>10</v>
      </c>
      <c r="AC52" s="30" t="s">
        <v>3687</v>
      </c>
      <c r="AD52" s="1">
        <v>37</v>
      </c>
      <c r="AE52" s="30" t="s">
        <v>3688</v>
      </c>
      <c r="AF52" s="1">
        <f t="shared" si="1"/>
        <v>47</v>
      </c>
      <c r="AH52" s="238">
        <v>50</v>
      </c>
      <c r="AI52" s="3" t="s">
        <v>1296</v>
      </c>
      <c r="AJ52" s="3" t="s">
        <v>2620</v>
      </c>
      <c r="AK52" s="1">
        <v>99</v>
      </c>
    </row>
    <row r="53" spans="1:37" ht="15.6" x14ac:dyDescent="0.3">
      <c r="A53" s="238">
        <v>51</v>
      </c>
      <c r="B53" s="3" t="s">
        <v>731</v>
      </c>
      <c r="C53" s="3" t="s">
        <v>2598</v>
      </c>
      <c r="D53" s="1">
        <v>34</v>
      </c>
      <c r="F53" s="238">
        <v>51</v>
      </c>
      <c r="G53" s="3" t="s">
        <v>3488</v>
      </c>
      <c r="H53" s="3" t="s">
        <v>2628</v>
      </c>
      <c r="I53" s="1">
        <v>2</v>
      </c>
      <c r="K53" s="238">
        <v>51</v>
      </c>
      <c r="L53" s="3" t="s">
        <v>3483</v>
      </c>
      <c r="M53" s="3" t="s">
        <v>2657</v>
      </c>
      <c r="N53" s="1">
        <v>4</v>
      </c>
      <c r="O53" s="30" t="s">
        <v>3687</v>
      </c>
      <c r="P53" s="1">
        <v>16</v>
      </c>
      <c r="Q53" s="30" t="s">
        <v>3688</v>
      </c>
      <c r="R53" s="1">
        <f t="shared" si="0"/>
        <v>20</v>
      </c>
      <c r="T53" s="238">
        <v>51</v>
      </c>
      <c r="U53" s="3" t="s">
        <v>3480</v>
      </c>
      <c r="V53" s="3" t="s">
        <v>2655</v>
      </c>
      <c r="W53" s="1">
        <v>27</v>
      </c>
      <c r="Y53" s="238">
        <v>51</v>
      </c>
      <c r="Z53" s="3" t="s">
        <v>891</v>
      </c>
      <c r="AA53" s="3" t="s">
        <v>3466</v>
      </c>
      <c r="AB53" s="1">
        <v>35</v>
      </c>
      <c r="AC53" s="30" t="s">
        <v>3687</v>
      </c>
      <c r="AD53" s="1">
        <v>11</v>
      </c>
      <c r="AE53" s="30" t="s">
        <v>3688</v>
      </c>
      <c r="AF53" s="1">
        <f t="shared" si="1"/>
        <v>46</v>
      </c>
      <c r="AH53" s="238">
        <v>51</v>
      </c>
      <c r="AI53" s="3" t="s">
        <v>1785</v>
      </c>
      <c r="AJ53" s="3" t="s">
        <v>647</v>
      </c>
      <c r="AK53" s="1">
        <v>95</v>
      </c>
    </row>
    <row r="54" spans="1:37" ht="15.6" x14ac:dyDescent="0.3">
      <c r="A54" s="238">
        <v>52</v>
      </c>
      <c r="B54" s="3" t="s">
        <v>1785</v>
      </c>
      <c r="C54" s="3" t="s">
        <v>647</v>
      </c>
      <c r="D54" s="1">
        <v>34</v>
      </c>
      <c r="F54" s="238">
        <v>52</v>
      </c>
      <c r="G54" s="3" t="s">
        <v>3489</v>
      </c>
      <c r="H54" s="3" t="s">
        <v>2603</v>
      </c>
      <c r="I54" s="1">
        <v>2</v>
      </c>
      <c r="K54" s="238">
        <v>52</v>
      </c>
      <c r="L54" s="3" t="s">
        <v>3495</v>
      </c>
      <c r="M54" s="3" t="s">
        <v>2630</v>
      </c>
      <c r="N54" s="1">
        <v>2</v>
      </c>
      <c r="O54" s="30" t="s">
        <v>3687</v>
      </c>
      <c r="P54" s="1">
        <v>18</v>
      </c>
      <c r="Q54" s="30" t="s">
        <v>3688</v>
      </c>
      <c r="R54" s="1">
        <f t="shared" si="0"/>
        <v>20</v>
      </c>
      <c r="T54" s="238">
        <v>52</v>
      </c>
      <c r="U54" s="3" t="s">
        <v>3495</v>
      </c>
      <c r="V54" s="3" t="s">
        <v>2630</v>
      </c>
      <c r="W54" s="1">
        <v>27</v>
      </c>
      <c r="Y54" s="238">
        <v>52</v>
      </c>
      <c r="Z54" s="3" t="s">
        <v>2589</v>
      </c>
      <c r="AA54" s="3" t="s">
        <v>2592</v>
      </c>
      <c r="AB54" s="1">
        <v>23</v>
      </c>
      <c r="AC54" s="30" t="s">
        <v>3687</v>
      </c>
      <c r="AD54" s="1">
        <v>23</v>
      </c>
      <c r="AE54" s="30" t="s">
        <v>3688</v>
      </c>
      <c r="AF54" s="1">
        <f t="shared" si="1"/>
        <v>46</v>
      </c>
      <c r="AH54" s="238">
        <v>52</v>
      </c>
      <c r="AI54" s="3" t="s">
        <v>1838</v>
      </c>
      <c r="AJ54" s="3" t="s">
        <v>3276</v>
      </c>
      <c r="AK54" s="1">
        <v>94</v>
      </c>
    </row>
    <row r="55" spans="1:37" ht="15.6" x14ac:dyDescent="0.3">
      <c r="A55" s="238">
        <v>53</v>
      </c>
      <c r="B55" s="3" t="s">
        <v>1919</v>
      </c>
      <c r="C55" s="3" t="s">
        <v>3347</v>
      </c>
      <c r="D55" s="1">
        <v>34</v>
      </c>
      <c r="F55" s="238">
        <v>53</v>
      </c>
      <c r="G55" s="3" t="s">
        <v>753</v>
      </c>
      <c r="H55" s="3" t="s">
        <v>3453</v>
      </c>
      <c r="I55" s="1">
        <v>2</v>
      </c>
      <c r="K55" s="238">
        <v>53</v>
      </c>
      <c r="L55" s="3" t="s">
        <v>2615</v>
      </c>
      <c r="M55" s="3" t="s">
        <v>2613</v>
      </c>
      <c r="N55" s="1">
        <v>1</v>
      </c>
      <c r="O55" s="30" t="s">
        <v>3687</v>
      </c>
      <c r="P55" s="1">
        <v>19</v>
      </c>
      <c r="Q55" s="30" t="s">
        <v>3688</v>
      </c>
      <c r="R55" s="1">
        <f t="shared" si="0"/>
        <v>20</v>
      </c>
      <c r="T55" s="238">
        <v>53</v>
      </c>
      <c r="U55" s="3" t="s">
        <v>2811</v>
      </c>
      <c r="V55" s="3" t="s">
        <v>2613</v>
      </c>
      <c r="W55" s="1">
        <v>26</v>
      </c>
      <c r="Y55" s="238">
        <v>53</v>
      </c>
      <c r="Z55" s="3" t="s">
        <v>3476</v>
      </c>
      <c r="AA55" s="3" t="s">
        <v>2598</v>
      </c>
      <c r="AB55" s="1">
        <v>16</v>
      </c>
      <c r="AC55" s="30" t="s">
        <v>3687</v>
      </c>
      <c r="AD55" s="1">
        <v>30</v>
      </c>
      <c r="AE55" s="30" t="s">
        <v>3688</v>
      </c>
      <c r="AF55" s="1">
        <f t="shared" si="1"/>
        <v>46</v>
      </c>
      <c r="AH55" s="238">
        <v>53</v>
      </c>
      <c r="AI55" s="3" t="s">
        <v>2860</v>
      </c>
      <c r="AJ55" s="3" t="s">
        <v>2620</v>
      </c>
      <c r="AK55" s="1">
        <v>92</v>
      </c>
    </row>
    <row r="56" spans="1:37" ht="15.6" x14ac:dyDescent="0.3">
      <c r="A56" s="238">
        <v>54</v>
      </c>
      <c r="B56" s="3" t="s">
        <v>830</v>
      </c>
      <c r="C56" s="3" t="s">
        <v>2613</v>
      </c>
      <c r="D56" s="1">
        <v>33</v>
      </c>
      <c r="F56" s="238">
        <v>54</v>
      </c>
      <c r="G56" s="3" t="s">
        <v>2680</v>
      </c>
      <c r="H56" s="3" t="s">
        <v>2613</v>
      </c>
      <c r="I56" s="1">
        <v>2</v>
      </c>
      <c r="K56" s="238">
        <v>54</v>
      </c>
      <c r="L56" s="3" t="s">
        <v>2656</v>
      </c>
      <c r="M56" s="3" t="s">
        <v>2657</v>
      </c>
      <c r="N56" s="1">
        <v>0</v>
      </c>
      <c r="O56" s="30" t="s">
        <v>3687</v>
      </c>
      <c r="P56" s="1">
        <v>20</v>
      </c>
      <c r="Q56" s="30" t="s">
        <v>3688</v>
      </c>
      <c r="R56" s="1">
        <f t="shared" si="0"/>
        <v>20</v>
      </c>
      <c r="T56" s="238">
        <v>54</v>
      </c>
      <c r="U56" s="3" t="s">
        <v>1108</v>
      </c>
      <c r="V56" s="3" t="s">
        <v>3027</v>
      </c>
      <c r="W56" s="1">
        <v>26</v>
      </c>
      <c r="Y56" s="238">
        <v>54</v>
      </c>
      <c r="Z56" s="3" t="s">
        <v>2827</v>
      </c>
      <c r="AA56" s="3" t="s">
        <v>3477</v>
      </c>
      <c r="AB56" s="1">
        <v>27</v>
      </c>
      <c r="AC56" s="30" t="s">
        <v>3687</v>
      </c>
      <c r="AD56" s="1">
        <v>18</v>
      </c>
      <c r="AE56" s="30" t="s">
        <v>3688</v>
      </c>
      <c r="AF56" s="1">
        <f t="shared" si="1"/>
        <v>45</v>
      </c>
      <c r="AH56" s="238">
        <v>54</v>
      </c>
      <c r="AI56" s="3" t="s">
        <v>3366</v>
      </c>
      <c r="AJ56" s="3" t="s">
        <v>2939</v>
      </c>
      <c r="AK56" s="1">
        <v>92</v>
      </c>
    </row>
    <row r="57" spans="1:37" ht="15.6" x14ac:dyDescent="0.3">
      <c r="A57" s="238">
        <v>55</v>
      </c>
      <c r="B57" s="3" t="s">
        <v>2811</v>
      </c>
      <c r="C57" s="3" t="s">
        <v>2613</v>
      </c>
      <c r="D57" s="1">
        <v>33</v>
      </c>
      <c r="F57" s="238">
        <v>55</v>
      </c>
      <c r="G57" s="3" t="s">
        <v>3495</v>
      </c>
      <c r="H57" s="3" t="s">
        <v>2630</v>
      </c>
      <c r="I57" s="1">
        <v>2</v>
      </c>
      <c r="K57" s="238">
        <v>55</v>
      </c>
      <c r="L57" s="3" t="s">
        <v>853</v>
      </c>
      <c r="M57" s="3" t="s">
        <v>2598</v>
      </c>
      <c r="N57" s="1">
        <v>0</v>
      </c>
      <c r="O57" s="30" t="s">
        <v>3687</v>
      </c>
      <c r="P57" s="1">
        <v>20</v>
      </c>
      <c r="Q57" s="30" t="s">
        <v>3688</v>
      </c>
      <c r="R57" s="1">
        <f t="shared" si="0"/>
        <v>20</v>
      </c>
      <c r="T57" s="238">
        <v>55</v>
      </c>
      <c r="U57" s="3" t="s">
        <v>2612</v>
      </c>
      <c r="V57" s="3" t="s">
        <v>2613</v>
      </c>
      <c r="W57" s="1">
        <v>25</v>
      </c>
      <c r="Y57" s="238">
        <v>55</v>
      </c>
      <c r="Z57" s="3" t="s">
        <v>755</v>
      </c>
      <c r="AA57" s="3" t="s">
        <v>3453</v>
      </c>
      <c r="AB57" s="1">
        <v>24</v>
      </c>
      <c r="AC57" s="30" t="s">
        <v>3687</v>
      </c>
      <c r="AD57" s="1">
        <v>20</v>
      </c>
      <c r="AE57" s="30" t="s">
        <v>3688</v>
      </c>
      <c r="AF57" s="1">
        <f t="shared" si="1"/>
        <v>44</v>
      </c>
      <c r="AH57" s="238">
        <v>55</v>
      </c>
      <c r="AI57" s="3" t="s">
        <v>2979</v>
      </c>
      <c r="AJ57" s="3" t="s">
        <v>647</v>
      </c>
      <c r="AK57" s="1">
        <v>90</v>
      </c>
    </row>
    <row r="58" spans="1:37" ht="15.6" x14ac:dyDescent="0.3">
      <c r="A58" s="238">
        <v>56</v>
      </c>
      <c r="B58" s="3" t="s">
        <v>1838</v>
      </c>
      <c r="C58" s="3" t="s">
        <v>3276</v>
      </c>
      <c r="D58" s="1">
        <v>33</v>
      </c>
      <c r="F58" s="238">
        <v>56</v>
      </c>
      <c r="G58" s="3" t="s">
        <v>2937</v>
      </c>
      <c r="H58" s="3" t="s">
        <v>2939</v>
      </c>
      <c r="I58" s="1">
        <v>2</v>
      </c>
      <c r="K58" s="238">
        <v>56</v>
      </c>
      <c r="L58" s="3" t="s">
        <v>2860</v>
      </c>
      <c r="M58" s="3" t="s">
        <v>2620</v>
      </c>
      <c r="N58" s="1">
        <v>0</v>
      </c>
      <c r="O58" s="30" t="s">
        <v>3687</v>
      </c>
      <c r="P58" s="1">
        <v>20</v>
      </c>
      <c r="Q58" s="30" t="s">
        <v>3688</v>
      </c>
      <c r="R58" s="1">
        <f t="shared" si="0"/>
        <v>20</v>
      </c>
      <c r="T58" s="238">
        <v>56</v>
      </c>
      <c r="U58" s="3" t="s">
        <v>1785</v>
      </c>
      <c r="V58" s="3" t="s">
        <v>647</v>
      </c>
      <c r="W58" s="1">
        <v>24</v>
      </c>
      <c r="Y58" s="238">
        <v>56</v>
      </c>
      <c r="Z58" s="3" t="s">
        <v>2860</v>
      </c>
      <c r="AA58" s="3" t="s">
        <v>2620</v>
      </c>
      <c r="AB58" s="1">
        <v>20</v>
      </c>
      <c r="AC58" s="30" t="s">
        <v>3687</v>
      </c>
      <c r="AD58" s="1">
        <v>24</v>
      </c>
      <c r="AE58" s="30" t="s">
        <v>3688</v>
      </c>
      <c r="AF58" s="1">
        <f t="shared" si="1"/>
        <v>44</v>
      </c>
      <c r="AH58" s="238">
        <v>56</v>
      </c>
      <c r="AI58" s="3" t="s">
        <v>2841</v>
      </c>
      <c r="AJ58" s="3" t="s">
        <v>647</v>
      </c>
      <c r="AK58" s="1">
        <v>88</v>
      </c>
    </row>
    <row r="59" spans="1:37" ht="15.6" x14ac:dyDescent="0.3">
      <c r="A59" s="238">
        <v>57</v>
      </c>
      <c r="B59" s="3" t="s">
        <v>1075</v>
      </c>
      <c r="C59" s="3" t="s">
        <v>2865</v>
      </c>
      <c r="D59" s="1">
        <v>33</v>
      </c>
      <c r="F59" s="238">
        <v>57</v>
      </c>
      <c r="G59" s="3" t="s">
        <v>858</v>
      </c>
      <c r="H59" s="3" t="s">
        <v>2598</v>
      </c>
      <c r="I59" s="1">
        <v>2</v>
      </c>
      <c r="K59" s="238">
        <v>57</v>
      </c>
      <c r="L59" s="3" t="s">
        <v>3499</v>
      </c>
      <c r="M59" s="3" t="s">
        <v>2613</v>
      </c>
      <c r="N59" s="1">
        <v>3</v>
      </c>
      <c r="O59" s="30" t="s">
        <v>3687</v>
      </c>
      <c r="P59" s="1">
        <v>16</v>
      </c>
      <c r="Q59" s="30" t="s">
        <v>3688</v>
      </c>
      <c r="R59" s="1">
        <f t="shared" si="0"/>
        <v>19</v>
      </c>
      <c r="T59" s="238">
        <v>57</v>
      </c>
      <c r="U59" s="3" t="s">
        <v>845</v>
      </c>
      <c r="V59" s="3" t="s">
        <v>2613</v>
      </c>
      <c r="W59" s="1">
        <v>24</v>
      </c>
      <c r="Y59" s="238">
        <v>57</v>
      </c>
      <c r="Z59" s="3" t="s">
        <v>3472</v>
      </c>
      <c r="AA59" s="3" t="s">
        <v>2613</v>
      </c>
      <c r="AB59" s="1">
        <v>22</v>
      </c>
      <c r="AC59" s="30" t="s">
        <v>3687</v>
      </c>
      <c r="AD59" s="1">
        <v>21</v>
      </c>
      <c r="AE59" s="30" t="s">
        <v>3688</v>
      </c>
      <c r="AF59" s="1">
        <f t="shared" si="1"/>
        <v>43</v>
      </c>
      <c r="AH59" s="238">
        <v>57</v>
      </c>
      <c r="AI59" s="3" t="s">
        <v>1490</v>
      </c>
      <c r="AJ59" s="3" t="s">
        <v>3500</v>
      </c>
      <c r="AK59" s="1">
        <v>88</v>
      </c>
    </row>
    <row r="60" spans="1:37" ht="15.6" x14ac:dyDescent="0.3">
      <c r="A60" s="238">
        <v>58</v>
      </c>
      <c r="B60" s="3" t="s">
        <v>3455</v>
      </c>
      <c r="C60" s="3" t="s">
        <v>3456</v>
      </c>
      <c r="D60" s="1">
        <v>32</v>
      </c>
      <c r="F60" s="238">
        <v>58</v>
      </c>
      <c r="G60" s="3" t="s">
        <v>3498</v>
      </c>
      <c r="H60" s="3" t="s">
        <v>2620</v>
      </c>
      <c r="I60" s="1">
        <v>2</v>
      </c>
      <c r="K60" s="238">
        <v>58</v>
      </c>
      <c r="L60" s="3" t="s">
        <v>3513</v>
      </c>
      <c r="M60" s="3" t="s">
        <v>2655</v>
      </c>
      <c r="N60" s="1">
        <v>3</v>
      </c>
      <c r="O60" s="30" t="s">
        <v>3687</v>
      </c>
      <c r="P60" s="1">
        <v>16</v>
      </c>
      <c r="Q60" s="30" t="s">
        <v>3688</v>
      </c>
      <c r="R60" s="1">
        <f t="shared" si="0"/>
        <v>19</v>
      </c>
      <c r="T60" s="238">
        <v>58</v>
      </c>
      <c r="U60" s="3" t="s">
        <v>2860</v>
      </c>
      <c r="V60" s="3" t="s">
        <v>2620</v>
      </c>
      <c r="W60" s="1">
        <v>24</v>
      </c>
      <c r="Y60" s="238">
        <v>58</v>
      </c>
      <c r="Z60" s="3" t="s">
        <v>3483</v>
      </c>
      <c r="AA60" s="3" t="s">
        <v>2657</v>
      </c>
      <c r="AB60" s="1">
        <v>20</v>
      </c>
      <c r="AC60" s="30" t="s">
        <v>3687</v>
      </c>
      <c r="AD60" s="1">
        <v>23</v>
      </c>
      <c r="AE60" s="30" t="s">
        <v>3688</v>
      </c>
      <c r="AF60" s="1">
        <f t="shared" si="1"/>
        <v>43</v>
      </c>
      <c r="AH60" s="238">
        <v>58</v>
      </c>
      <c r="AI60" s="3" t="s">
        <v>1581</v>
      </c>
      <c r="AJ60" s="3" t="s">
        <v>3347</v>
      </c>
      <c r="AK60" s="1">
        <v>86</v>
      </c>
    </row>
    <row r="61" spans="1:37" ht="15.6" x14ac:dyDescent="0.3">
      <c r="A61" s="238">
        <v>59</v>
      </c>
      <c r="B61" s="3" t="s">
        <v>2841</v>
      </c>
      <c r="C61" s="3" t="s">
        <v>647</v>
      </c>
      <c r="D61" s="1">
        <v>32</v>
      </c>
      <c r="F61" s="238">
        <v>59</v>
      </c>
      <c r="G61" s="3" t="s">
        <v>1840</v>
      </c>
      <c r="H61" s="3" t="s">
        <v>647</v>
      </c>
      <c r="I61" s="1">
        <v>2</v>
      </c>
      <c r="K61" s="238">
        <v>59</v>
      </c>
      <c r="L61" s="3" t="s">
        <v>3470</v>
      </c>
      <c r="M61" s="3" t="s">
        <v>3463</v>
      </c>
      <c r="N61" s="1">
        <v>1</v>
      </c>
      <c r="O61" s="30" t="s">
        <v>3687</v>
      </c>
      <c r="P61" s="1">
        <v>18</v>
      </c>
      <c r="Q61" s="30" t="s">
        <v>3688</v>
      </c>
      <c r="R61" s="1">
        <f t="shared" si="0"/>
        <v>19</v>
      </c>
      <c r="T61" s="238">
        <v>59</v>
      </c>
      <c r="U61" s="3" t="s">
        <v>2696</v>
      </c>
      <c r="V61" s="3" t="s">
        <v>2613</v>
      </c>
      <c r="W61" s="1">
        <v>24</v>
      </c>
      <c r="Y61" s="238">
        <v>59</v>
      </c>
      <c r="Z61" s="3" t="s">
        <v>3480</v>
      </c>
      <c r="AA61" s="3" t="s">
        <v>2655</v>
      </c>
      <c r="AB61" s="1">
        <v>16</v>
      </c>
      <c r="AC61" s="30" t="s">
        <v>3687</v>
      </c>
      <c r="AD61" s="1">
        <v>27</v>
      </c>
      <c r="AE61" s="30" t="s">
        <v>3688</v>
      </c>
      <c r="AF61" s="1">
        <f t="shared" si="1"/>
        <v>43</v>
      </c>
      <c r="AH61" s="238">
        <v>59</v>
      </c>
      <c r="AI61" s="3" t="s">
        <v>726</v>
      </c>
      <c r="AJ61" s="3" t="s">
        <v>2598</v>
      </c>
      <c r="AK61" s="1">
        <v>84</v>
      </c>
    </row>
    <row r="62" spans="1:37" ht="15.6" x14ac:dyDescent="0.3">
      <c r="A62" s="238">
        <v>60</v>
      </c>
      <c r="B62" s="3" t="s">
        <v>832</v>
      </c>
      <c r="C62" s="3" t="s">
        <v>2613</v>
      </c>
      <c r="D62" s="1">
        <v>32</v>
      </c>
      <c r="F62" s="238">
        <v>60</v>
      </c>
      <c r="G62" s="3" t="s">
        <v>756</v>
      </c>
      <c r="H62" s="3" t="s">
        <v>3453</v>
      </c>
      <c r="I62" s="1">
        <v>2</v>
      </c>
      <c r="K62" s="238">
        <v>60</v>
      </c>
      <c r="L62" s="3" t="s">
        <v>3462</v>
      </c>
      <c r="M62" s="3" t="s">
        <v>3463</v>
      </c>
      <c r="N62" s="1">
        <v>0</v>
      </c>
      <c r="O62" s="30" t="s">
        <v>3687</v>
      </c>
      <c r="P62" s="1">
        <v>19</v>
      </c>
      <c r="Q62" s="30" t="s">
        <v>3688</v>
      </c>
      <c r="R62" s="1">
        <f t="shared" si="0"/>
        <v>19</v>
      </c>
      <c r="T62" s="238">
        <v>60</v>
      </c>
      <c r="U62" s="3" t="s">
        <v>3475</v>
      </c>
      <c r="V62" s="3" t="s">
        <v>3069</v>
      </c>
      <c r="W62" s="1">
        <v>24</v>
      </c>
      <c r="Y62" s="238">
        <v>60</v>
      </c>
      <c r="Z62" s="3" t="s">
        <v>3468</v>
      </c>
      <c r="AA62" s="3" t="s">
        <v>44</v>
      </c>
      <c r="AB62" s="1">
        <v>14</v>
      </c>
      <c r="AC62" s="30" t="s">
        <v>3687</v>
      </c>
      <c r="AD62" s="1">
        <v>29</v>
      </c>
      <c r="AE62" s="30" t="s">
        <v>3688</v>
      </c>
      <c r="AF62" s="1">
        <f t="shared" si="1"/>
        <v>43</v>
      </c>
      <c r="AH62" s="238">
        <v>60</v>
      </c>
      <c r="AI62" s="3" t="s">
        <v>1004</v>
      </c>
      <c r="AJ62" s="3" t="s">
        <v>3494</v>
      </c>
      <c r="AK62" s="1">
        <v>84</v>
      </c>
    </row>
    <row r="63" spans="1:37" ht="15.6" x14ac:dyDescent="0.3">
      <c r="A63" s="238">
        <v>61</v>
      </c>
      <c r="B63" s="3" t="s">
        <v>3472</v>
      </c>
      <c r="C63" s="3" t="s">
        <v>2613</v>
      </c>
      <c r="D63" s="1">
        <v>32</v>
      </c>
      <c r="F63" s="238">
        <v>61</v>
      </c>
      <c r="G63" s="3" t="s">
        <v>3011</v>
      </c>
      <c r="H63" s="3" t="s">
        <v>44</v>
      </c>
      <c r="I63" s="1">
        <v>2</v>
      </c>
      <c r="K63" s="238">
        <v>61</v>
      </c>
      <c r="L63" s="3" t="s">
        <v>2629</v>
      </c>
      <c r="M63" s="3" t="s">
        <v>2630</v>
      </c>
      <c r="N63" s="1">
        <v>0</v>
      </c>
      <c r="O63" s="30" t="s">
        <v>3687</v>
      </c>
      <c r="P63" s="1">
        <v>19</v>
      </c>
      <c r="Q63" s="30" t="s">
        <v>3688</v>
      </c>
      <c r="R63" s="1">
        <f t="shared" si="0"/>
        <v>19</v>
      </c>
      <c r="T63" s="238">
        <v>61</v>
      </c>
      <c r="U63" s="3" t="s">
        <v>726</v>
      </c>
      <c r="V63" s="3" t="s">
        <v>2598</v>
      </c>
      <c r="W63" s="1">
        <v>24</v>
      </c>
      <c r="Y63" s="238">
        <v>61</v>
      </c>
      <c r="Z63" s="2" t="s">
        <v>3376</v>
      </c>
      <c r="AA63" s="2" t="s">
        <v>44</v>
      </c>
      <c r="AB63" s="1">
        <v>3</v>
      </c>
      <c r="AC63" s="30" t="s">
        <v>3687</v>
      </c>
      <c r="AD63" s="1">
        <v>40</v>
      </c>
      <c r="AE63" s="30" t="s">
        <v>3688</v>
      </c>
      <c r="AF63" s="1">
        <f t="shared" si="1"/>
        <v>43</v>
      </c>
      <c r="AH63" s="238">
        <v>61</v>
      </c>
      <c r="AI63" s="3" t="s">
        <v>724</v>
      </c>
      <c r="AJ63" s="3" t="s">
        <v>2598</v>
      </c>
      <c r="AK63" s="1">
        <v>83</v>
      </c>
    </row>
    <row r="64" spans="1:37" ht="15.6" x14ac:dyDescent="0.3">
      <c r="A64" s="238">
        <v>62</v>
      </c>
      <c r="B64" s="3" t="s">
        <v>858</v>
      </c>
      <c r="C64" s="3" t="s">
        <v>2598</v>
      </c>
      <c r="D64" s="1">
        <v>32</v>
      </c>
      <c r="F64" s="238">
        <v>62</v>
      </c>
      <c r="G64" s="3" t="s">
        <v>3501</v>
      </c>
      <c r="H64" s="3" t="s">
        <v>2606</v>
      </c>
      <c r="I64" s="1">
        <v>2</v>
      </c>
      <c r="K64" s="238">
        <v>62</v>
      </c>
      <c r="L64" s="3" t="s">
        <v>845</v>
      </c>
      <c r="M64" s="3" t="s">
        <v>2613</v>
      </c>
      <c r="N64" s="1">
        <v>2</v>
      </c>
      <c r="O64" s="30" t="s">
        <v>3687</v>
      </c>
      <c r="P64" s="1">
        <v>16</v>
      </c>
      <c r="Q64" s="30" t="s">
        <v>3688</v>
      </c>
      <c r="R64" s="1">
        <f t="shared" si="0"/>
        <v>18</v>
      </c>
      <c r="T64" s="238">
        <v>62</v>
      </c>
      <c r="U64" s="3" t="s">
        <v>3134</v>
      </c>
      <c r="V64" s="3" t="s">
        <v>2620</v>
      </c>
      <c r="W64" s="1">
        <v>23</v>
      </c>
      <c r="Y64" s="238">
        <v>62</v>
      </c>
      <c r="Z64" s="3" t="s">
        <v>3498</v>
      </c>
      <c r="AA64" s="3" t="s">
        <v>2620</v>
      </c>
      <c r="AB64" s="1">
        <v>21</v>
      </c>
      <c r="AC64" s="30" t="s">
        <v>3687</v>
      </c>
      <c r="AD64" s="1">
        <v>21</v>
      </c>
      <c r="AE64" s="30" t="s">
        <v>3688</v>
      </c>
      <c r="AF64" s="1">
        <f t="shared" si="1"/>
        <v>42</v>
      </c>
      <c r="AH64" s="238">
        <v>62</v>
      </c>
      <c r="AI64" s="3" t="s">
        <v>758</v>
      </c>
      <c r="AJ64" s="3" t="s">
        <v>3453</v>
      </c>
      <c r="AK64" s="1">
        <v>82</v>
      </c>
    </row>
    <row r="65" spans="1:37" ht="15.6" x14ac:dyDescent="0.3">
      <c r="A65" s="238">
        <v>63</v>
      </c>
      <c r="B65" s="3" t="s">
        <v>2901</v>
      </c>
      <c r="C65" s="3" t="s">
        <v>2623</v>
      </c>
      <c r="D65" s="1">
        <v>31</v>
      </c>
      <c r="F65" s="238">
        <v>63</v>
      </c>
      <c r="G65" s="3" t="s">
        <v>1346</v>
      </c>
      <c r="H65" s="3" t="s">
        <v>68</v>
      </c>
      <c r="I65" s="1">
        <v>2</v>
      </c>
      <c r="K65" s="238">
        <v>63</v>
      </c>
      <c r="L65" s="3" t="s">
        <v>3479</v>
      </c>
      <c r="M65" s="3" t="s">
        <v>2657</v>
      </c>
      <c r="N65" s="1">
        <v>2</v>
      </c>
      <c r="O65" s="30" t="s">
        <v>3687</v>
      </c>
      <c r="P65" s="1">
        <v>16</v>
      </c>
      <c r="Q65" s="30" t="s">
        <v>3688</v>
      </c>
      <c r="R65" s="1">
        <f t="shared" si="0"/>
        <v>18</v>
      </c>
      <c r="T65" s="238">
        <v>63</v>
      </c>
      <c r="U65" s="3" t="s">
        <v>2901</v>
      </c>
      <c r="V65" s="3" t="s">
        <v>2623</v>
      </c>
      <c r="W65" s="1">
        <v>23</v>
      </c>
      <c r="Y65" s="238">
        <v>63</v>
      </c>
      <c r="Z65" s="3" t="s">
        <v>845</v>
      </c>
      <c r="AA65" s="3" t="s">
        <v>2613</v>
      </c>
      <c r="AB65" s="1">
        <v>18</v>
      </c>
      <c r="AC65" s="30" t="s">
        <v>3687</v>
      </c>
      <c r="AD65" s="1">
        <v>24</v>
      </c>
      <c r="AE65" s="30" t="s">
        <v>3688</v>
      </c>
      <c r="AF65" s="1">
        <f t="shared" si="1"/>
        <v>42</v>
      </c>
      <c r="AH65" s="238">
        <v>63</v>
      </c>
      <c r="AI65" s="3" t="s">
        <v>1135</v>
      </c>
      <c r="AJ65" s="3" t="s">
        <v>2919</v>
      </c>
      <c r="AK65" s="1">
        <v>80</v>
      </c>
    </row>
    <row r="66" spans="1:37" ht="15.6" x14ac:dyDescent="0.3">
      <c r="A66" s="238">
        <v>64</v>
      </c>
      <c r="B66" s="3" t="s">
        <v>2662</v>
      </c>
      <c r="C66" s="3" t="s">
        <v>2630</v>
      </c>
      <c r="D66" s="1">
        <v>31</v>
      </c>
      <c r="F66" s="238">
        <v>64</v>
      </c>
      <c r="G66" s="3" t="s">
        <v>1490</v>
      </c>
      <c r="H66" s="3" t="s">
        <v>3500</v>
      </c>
      <c r="I66" s="1">
        <v>2</v>
      </c>
      <c r="K66" s="238">
        <v>64</v>
      </c>
      <c r="L66" s="3" t="s">
        <v>3488</v>
      </c>
      <c r="M66" s="3" t="s">
        <v>2628</v>
      </c>
      <c r="N66" s="1">
        <v>2</v>
      </c>
      <c r="O66" s="30" t="s">
        <v>3687</v>
      </c>
      <c r="P66" s="1">
        <v>16</v>
      </c>
      <c r="Q66" s="30" t="s">
        <v>3688</v>
      </c>
      <c r="R66" s="1">
        <f t="shared" si="0"/>
        <v>18</v>
      </c>
      <c r="T66" s="238">
        <v>64</v>
      </c>
      <c r="U66" s="3" t="s">
        <v>3479</v>
      </c>
      <c r="V66" s="3" t="s">
        <v>2657</v>
      </c>
      <c r="W66" s="1">
        <v>23</v>
      </c>
      <c r="Y66" s="238">
        <v>64</v>
      </c>
      <c r="Z66" s="3" t="s">
        <v>2636</v>
      </c>
      <c r="AA66" s="3" t="s">
        <v>2620</v>
      </c>
      <c r="AB66" s="1">
        <v>11</v>
      </c>
      <c r="AC66" s="30" t="s">
        <v>3687</v>
      </c>
      <c r="AD66" s="1">
        <v>31</v>
      </c>
      <c r="AE66" s="30" t="s">
        <v>3688</v>
      </c>
      <c r="AF66" s="1">
        <f t="shared" si="1"/>
        <v>42</v>
      </c>
      <c r="AH66" s="238">
        <v>64</v>
      </c>
      <c r="AI66" s="3" t="s">
        <v>755</v>
      </c>
      <c r="AJ66" s="3" t="s">
        <v>3453</v>
      </c>
      <c r="AK66" s="1">
        <v>79</v>
      </c>
    </row>
    <row r="67" spans="1:37" ht="15.6" x14ac:dyDescent="0.3">
      <c r="A67" s="238">
        <v>65</v>
      </c>
      <c r="B67" s="3" t="s">
        <v>2696</v>
      </c>
      <c r="C67" s="3" t="s">
        <v>2613</v>
      </c>
      <c r="D67" s="1">
        <v>31</v>
      </c>
      <c r="F67" s="238">
        <v>65</v>
      </c>
      <c r="G67" s="3" t="s">
        <v>2970</v>
      </c>
      <c r="H67" s="3" t="s">
        <v>2613</v>
      </c>
      <c r="I67" s="1">
        <v>2</v>
      </c>
      <c r="K67" s="238">
        <v>65</v>
      </c>
      <c r="L67" s="3" t="s">
        <v>2680</v>
      </c>
      <c r="M67" s="3" t="s">
        <v>2613</v>
      </c>
      <c r="N67" s="1">
        <v>2</v>
      </c>
      <c r="O67" s="30" t="s">
        <v>3687</v>
      </c>
      <c r="P67" s="1">
        <v>16</v>
      </c>
      <c r="Q67" s="30" t="s">
        <v>3688</v>
      </c>
      <c r="R67" s="1">
        <f t="shared" ref="R67:R130" si="2">PRODUCT(N67+P67)</f>
        <v>18</v>
      </c>
      <c r="T67" s="238">
        <v>65</v>
      </c>
      <c r="U67" s="3" t="s">
        <v>2589</v>
      </c>
      <c r="V67" s="3" t="s">
        <v>2592</v>
      </c>
      <c r="W67" s="1">
        <v>23</v>
      </c>
      <c r="Y67" s="238">
        <v>65</v>
      </c>
      <c r="Z67" s="3" t="s">
        <v>1471</v>
      </c>
      <c r="AA67" s="3" t="s">
        <v>2620</v>
      </c>
      <c r="AB67" s="1">
        <v>9</v>
      </c>
      <c r="AC67" s="30" t="s">
        <v>3687</v>
      </c>
      <c r="AD67" s="1">
        <v>33</v>
      </c>
      <c r="AE67" s="30" t="s">
        <v>3688</v>
      </c>
      <c r="AF67" s="1">
        <f t="shared" ref="AF67:AF130" si="3">PRODUCT(AB67+AD67)</f>
        <v>42</v>
      </c>
      <c r="AH67" s="238">
        <v>65</v>
      </c>
      <c r="AI67" s="3" t="s">
        <v>2802</v>
      </c>
      <c r="AJ67" s="3" t="s">
        <v>2620</v>
      </c>
      <c r="AK67" s="1">
        <v>77</v>
      </c>
    </row>
    <row r="68" spans="1:37" ht="15.6" x14ac:dyDescent="0.3">
      <c r="A68" s="238">
        <v>66</v>
      </c>
      <c r="B68" s="3" t="s">
        <v>3126</v>
      </c>
      <c r="C68" s="3" t="s">
        <v>3347</v>
      </c>
      <c r="D68" s="1">
        <v>31</v>
      </c>
      <c r="F68" s="238">
        <v>66</v>
      </c>
      <c r="G68" s="3" t="s">
        <v>2617</v>
      </c>
      <c r="H68" s="3" t="s">
        <v>2606</v>
      </c>
      <c r="I68" s="1">
        <v>2</v>
      </c>
      <c r="K68" s="238">
        <v>66</v>
      </c>
      <c r="L68" s="3" t="s">
        <v>2662</v>
      </c>
      <c r="M68" s="3" t="s">
        <v>2630</v>
      </c>
      <c r="N68" s="1">
        <v>2</v>
      </c>
      <c r="O68" s="30" t="s">
        <v>3687</v>
      </c>
      <c r="P68" s="1">
        <v>15</v>
      </c>
      <c r="Q68" s="30" t="s">
        <v>3688</v>
      </c>
      <c r="R68" s="1">
        <f t="shared" si="2"/>
        <v>17</v>
      </c>
      <c r="T68" s="238">
        <v>66</v>
      </c>
      <c r="U68" s="3" t="s">
        <v>3483</v>
      </c>
      <c r="V68" s="3" t="s">
        <v>2657</v>
      </c>
      <c r="W68" s="1">
        <v>23</v>
      </c>
      <c r="Y68" s="238">
        <v>66</v>
      </c>
      <c r="Z68" s="3" t="s">
        <v>1581</v>
      </c>
      <c r="AA68" s="3" t="s">
        <v>3347</v>
      </c>
      <c r="AB68" s="1">
        <v>38</v>
      </c>
      <c r="AC68" s="30" t="s">
        <v>3687</v>
      </c>
      <c r="AD68" s="1">
        <v>3</v>
      </c>
      <c r="AE68" s="30" t="s">
        <v>3688</v>
      </c>
      <c r="AF68" s="1">
        <f t="shared" si="3"/>
        <v>41</v>
      </c>
      <c r="AH68" s="238">
        <v>66</v>
      </c>
      <c r="AI68" s="3" t="s">
        <v>995</v>
      </c>
      <c r="AJ68" s="3" t="s">
        <v>3497</v>
      </c>
      <c r="AK68" s="1">
        <v>75</v>
      </c>
    </row>
    <row r="69" spans="1:37" ht="15.6" x14ac:dyDescent="0.3">
      <c r="A69" s="238">
        <v>67</v>
      </c>
      <c r="B69" s="3" t="s">
        <v>2779</v>
      </c>
      <c r="C69" s="3" t="s">
        <v>3473</v>
      </c>
      <c r="D69" s="1">
        <v>31</v>
      </c>
      <c r="F69" s="238">
        <v>67</v>
      </c>
      <c r="G69" s="3" t="s">
        <v>3526</v>
      </c>
      <c r="H69" s="3" t="s">
        <v>3453</v>
      </c>
      <c r="I69" s="1">
        <v>2</v>
      </c>
      <c r="K69" s="238">
        <v>67</v>
      </c>
      <c r="L69" s="3" t="s">
        <v>833</v>
      </c>
      <c r="M69" s="3" t="s">
        <v>2613</v>
      </c>
      <c r="N69" s="1">
        <v>2</v>
      </c>
      <c r="O69" s="30" t="s">
        <v>3687</v>
      </c>
      <c r="P69" s="1">
        <v>15</v>
      </c>
      <c r="Q69" s="30" t="s">
        <v>3688</v>
      </c>
      <c r="R69" s="1">
        <f t="shared" si="2"/>
        <v>17</v>
      </c>
      <c r="T69" s="238">
        <v>67</v>
      </c>
      <c r="U69" s="3" t="s">
        <v>3511</v>
      </c>
      <c r="V69" s="3" t="s">
        <v>2630</v>
      </c>
      <c r="W69" s="1">
        <v>23</v>
      </c>
      <c r="Y69" s="238">
        <v>67</v>
      </c>
      <c r="Z69" s="3" t="s">
        <v>3499</v>
      </c>
      <c r="AA69" s="3" t="s">
        <v>2613</v>
      </c>
      <c r="AB69" s="1">
        <v>19</v>
      </c>
      <c r="AC69" s="30" t="s">
        <v>3687</v>
      </c>
      <c r="AD69" s="1">
        <v>22</v>
      </c>
      <c r="AE69" s="30" t="s">
        <v>3688</v>
      </c>
      <c r="AF69" s="1">
        <f t="shared" si="3"/>
        <v>41</v>
      </c>
      <c r="AH69" s="238">
        <v>67</v>
      </c>
      <c r="AI69" s="3" t="s">
        <v>3459</v>
      </c>
      <c r="AJ69" s="3" t="s">
        <v>2606</v>
      </c>
      <c r="AK69" s="1">
        <v>74</v>
      </c>
    </row>
    <row r="70" spans="1:37" ht="15.6" x14ac:dyDescent="0.3">
      <c r="A70" s="238">
        <v>68</v>
      </c>
      <c r="B70" s="3" t="s">
        <v>2845</v>
      </c>
      <c r="C70" s="3" t="s">
        <v>2598</v>
      </c>
      <c r="D70" s="1">
        <v>31</v>
      </c>
      <c r="F70" s="238">
        <v>68</v>
      </c>
      <c r="G70" s="3" t="s">
        <v>3534</v>
      </c>
      <c r="H70" s="3" t="s">
        <v>2620</v>
      </c>
      <c r="I70" s="1">
        <v>2</v>
      </c>
      <c r="K70" s="238">
        <v>68</v>
      </c>
      <c r="L70" s="3" t="s">
        <v>3489</v>
      </c>
      <c r="M70" s="3" t="s">
        <v>2603</v>
      </c>
      <c r="N70" s="1">
        <v>2</v>
      </c>
      <c r="O70" s="30" t="s">
        <v>3687</v>
      </c>
      <c r="P70" s="1">
        <v>15</v>
      </c>
      <c r="Q70" s="30" t="s">
        <v>3688</v>
      </c>
      <c r="R70" s="1">
        <f t="shared" si="2"/>
        <v>17</v>
      </c>
      <c r="T70" s="238">
        <v>68</v>
      </c>
      <c r="U70" s="3" t="s">
        <v>3519</v>
      </c>
      <c r="V70" s="3" t="s">
        <v>2598</v>
      </c>
      <c r="W70" s="1">
        <v>23</v>
      </c>
      <c r="Y70" s="238">
        <v>68</v>
      </c>
      <c r="Z70" s="3" t="s">
        <v>3479</v>
      </c>
      <c r="AA70" s="3" t="s">
        <v>2657</v>
      </c>
      <c r="AB70" s="1">
        <v>18</v>
      </c>
      <c r="AC70" s="30" t="s">
        <v>3687</v>
      </c>
      <c r="AD70" s="1">
        <v>23</v>
      </c>
      <c r="AE70" s="30" t="s">
        <v>3688</v>
      </c>
      <c r="AF70" s="1">
        <f t="shared" si="3"/>
        <v>41</v>
      </c>
      <c r="AH70" s="238">
        <v>68</v>
      </c>
      <c r="AI70" s="3" t="s">
        <v>1340</v>
      </c>
      <c r="AJ70" s="3" t="s">
        <v>68</v>
      </c>
      <c r="AK70" s="1">
        <v>74</v>
      </c>
    </row>
    <row r="71" spans="1:37" ht="15.6" x14ac:dyDescent="0.3">
      <c r="A71" s="238">
        <v>69</v>
      </c>
      <c r="B71" s="3" t="s">
        <v>3468</v>
      </c>
      <c r="C71" s="3" t="s">
        <v>44</v>
      </c>
      <c r="D71" s="1">
        <v>30</v>
      </c>
      <c r="F71" s="238">
        <v>69</v>
      </c>
      <c r="G71" s="3" t="s">
        <v>3549</v>
      </c>
      <c r="H71" s="3" t="s">
        <v>2598</v>
      </c>
      <c r="I71" s="1">
        <v>2</v>
      </c>
      <c r="K71" s="238">
        <v>69</v>
      </c>
      <c r="L71" s="3" t="s">
        <v>858</v>
      </c>
      <c r="M71" s="3" t="s">
        <v>2598</v>
      </c>
      <c r="N71" s="1">
        <v>2</v>
      </c>
      <c r="O71" s="30" t="s">
        <v>3687</v>
      </c>
      <c r="P71" s="1">
        <v>15</v>
      </c>
      <c r="Q71" s="30" t="s">
        <v>3688</v>
      </c>
      <c r="R71" s="1">
        <f t="shared" si="2"/>
        <v>17</v>
      </c>
      <c r="T71" s="238">
        <v>69</v>
      </c>
      <c r="U71" s="3" t="s">
        <v>3467</v>
      </c>
      <c r="V71" s="3" t="s">
        <v>2592</v>
      </c>
      <c r="W71" s="1">
        <v>22</v>
      </c>
      <c r="Y71" s="238">
        <v>69</v>
      </c>
      <c r="Z71" s="3" t="s">
        <v>3379</v>
      </c>
      <c r="AA71" s="3" t="s">
        <v>66</v>
      </c>
      <c r="AB71" s="1">
        <v>3</v>
      </c>
      <c r="AC71" s="30" t="s">
        <v>3687</v>
      </c>
      <c r="AD71" s="1">
        <v>38</v>
      </c>
      <c r="AE71" s="30" t="s">
        <v>3688</v>
      </c>
      <c r="AF71" s="1">
        <f t="shared" si="3"/>
        <v>41</v>
      </c>
      <c r="AH71" s="238">
        <v>69</v>
      </c>
      <c r="AI71" s="3" t="s">
        <v>2877</v>
      </c>
      <c r="AJ71" s="3" t="s">
        <v>2826</v>
      </c>
      <c r="AK71" s="1">
        <v>73</v>
      </c>
    </row>
    <row r="72" spans="1:37" ht="15.6" x14ac:dyDescent="0.3">
      <c r="A72" s="238">
        <v>70</v>
      </c>
      <c r="B72" s="3" t="s">
        <v>3469</v>
      </c>
      <c r="C72" s="3" t="s">
        <v>2620</v>
      </c>
      <c r="D72" s="1">
        <v>30</v>
      </c>
      <c r="F72" s="238">
        <v>70</v>
      </c>
      <c r="G72" s="3" t="s">
        <v>3553</v>
      </c>
      <c r="H72" s="3" t="s">
        <v>3554</v>
      </c>
      <c r="I72" s="1">
        <v>2</v>
      </c>
      <c r="K72" s="238">
        <v>70</v>
      </c>
      <c r="L72" s="3" t="s">
        <v>3528</v>
      </c>
      <c r="M72" s="3" t="s">
        <v>2661</v>
      </c>
      <c r="N72" s="1">
        <v>1</v>
      </c>
      <c r="O72" s="30" t="s">
        <v>3687</v>
      </c>
      <c r="P72" s="1">
        <v>16</v>
      </c>
      <c r="Q72" s="30" t="s">
        <v>3688</v>
      </c>
      <c r="R72" s="1">
        <f t="shared" si="2"/>
        <v>17</v>
      </c>
      <c r="T72" s="238">
        <v>70</v>
      </c>
      <c r="U72" s="3" t="s">
        <v>3126</v>
      </c>
      <c r="V72" s="3" t="s">
        <v>3347</v>
      </c>
      <c r="W72" s="1">
        <v>22</v>
      </c>
      <c r="Y72" s="238">
        <v>70</v>
      </c>
      <c r="Z72" s="3" t="s">
        <v>2615</v>
      </c>
      <c r="AA72" s="3" t="s">
        <v>2613</v>
      </c>
      <c r="AB72" s="1">
        <v>20</v>
      </c>
      <c r="AC72" s="30" t="s">
        <v>3687</v>
      </c>
      <c r="AD72" s="1">
        <v>20</v>
      </c>
      <c r="AE72" s="30" t="s">
        <v>3688</v>
      </c>
      <c r="AF72" s="1">
        <f t="shared" si="3"/>
        <v>40</v>
      </c>
      <c r="AH72" s="238">
        <v>70</v>
      </c>
      <c r="AI72" s="3" t="s">
        <v>1875</v>
      </c>
      <c r="AJ72" s="3" t="s">
        <v>80</v>
      </c>
      <c r="AK72" s="1">
        <v>72</v>
      </c>
    </row>
    <row r="73" spans="1:37" ht="15.6" x14ac:dyDescent="0.3">
      <c r="A73" s="238">
        <v>71</v>
      </c>
      <c r="B73" s="3" t="s">
        <v>3489</v>
      </c>
      <c r="C73" s="3" t="s">
        <v>2603</v>
      </c>
      <c r="D73" s="1">
        <v>30</v>
      </c>
      <c r="F73" s="238">
        <v>71</v>
      </c>
      <c r="G73" s="3" t="s">
        <v>3567</v>
      </c>
      <c r="H73" s="3" t="s">
        <v>2988</v>
      </c>
      <c r="I73" s="1">
        <v>2</v>
      </c>
      <c r="K73" s="238">
        <v>71</v>
      </c>
      <c r="L73" s="3" t="s">
        <v>1919</v>
      </c>
      <c r="M73" s="3" t="s">
        <v>3347</v>
      </c>
      <c r="N73" s="1">
        <v>5</v>
      </c>
      <c r="O73" s="30" t="s">
        <v>3687</v>
      </c>
      <c r="P73" s="1">
        <v>11</v>
      </c>
      <c r="Q73" s="30" t="s">
        <v>3688</v>
      </c>
      <c r="R73" s="1">
        <f t="shared" si="2"/>
        <v>16</v>
      </c>
      <c r="T73" s="238">
        <v>71</v>
      </c>
      <c r="U73" s="3" t="s">
        <v>998</v>
      </c>
      <c r="V73" s="3" t="s">
        <v>3478</v>
      </c>
      <c r="W73" s="1">
        <v>22</v>
      </c>
      <c r="Y73" s="238">
        <v>71</v>
      </c>
      <c r="Z73" s="3" t="s">
        <v>3475</v>
      </c>
      <c r="AA73" s="3" t="s">
        <v>3069</v>
      </c>
      <c r="AB73" s="1">
        <v>16</v>
      </c>
      <c r="AC73" s="30" t="s">
        <v>3687</v>
      </c>
      <c r="AD73" s="1">
        <v>24</v>
      </c>
      <c r="AE73" s="30" t="s">
        <v>3688</v>
      </c>
      <c r="AF73" s="1">
        <f t="shared" si="3"/>
        <v>40</v>
      </c>
      <c r="AH73" s="238">
        <v>71</v>
      </c>
      <c r="AI73" s="3" t="s">
        <v>1337</v>
      </c>
      <c r="AJ73" s="3" t="s">
        <v>68</v>
      </c>
      <c r="AK73" s="1">
        <v>72</v>
      </c>
    </row>
    <row r="74" spans="1:37" ht="15.6" x14ac:dyDescent="0.3">
      <c r="A74" s="238">
        <v>72</v>
      </c>
      <c r="B74" s="3" t="s">
        <v>3490</v>
      </c>
      <c r="C74" s="3" t="s">
        <v>2655</v>
      </c>
      <c r="D74" s="1">
        <v>30</v>
      </c>
      <c r="F74" s="238">
        <v>72</v>
      </c>
      <c r="G74" s="3" t="s">
        <v>1887</v>
      </c>
      <c r="H74" s="3" t="s">
        <v>3221</v>
      </c>
      <c r="I74" s="1">
        <v>2</v>
      </c>
      <c r="K74" s="238">
        <v>72</v>
      </c>
      <c r="L74" s="3" t="s">
        <v>2881</v>
      </c>
      <c r="M74" s="3" t="s">
        <v>2988</v>
      </c>
      <c r="N74" s="1">
        <v>2</v>
      </c>
      <c r="O74" s="30" t="s">
        <v>3687</v>
      </c>
      <c r="P74" s="1">
        <v>14</v>
      </c>
      <c r="Q74" s="30" t="s">
        <v>3688</v>
      </c>
      <c r="R74" s="1">
        <f t="shared" si="2"/>
        <v>16</v>
      </c>
      <c r="T74" s="238">
        <v>72</v>
      </c>
      <c r="U74" s="3" t="s">
        <v>1838</v>
      </c>
      <c r="V74" s="3" t="s">
        <v>3276</v>
      </c>
      <c r="W74" s="1">
        <v>22</v>
      </c>
      <c r="Y74" s="238">
        <v>72</v>
      </c>
      <c r="Z74" s="3" t="s">
        <v>3520</v>
      </c>
      <c r="AA74" s="3" t="s">
        <v>2592</v>
      </c>
      <c r="AB74" s="1">
        <v>24</v>
      </c>
      <c r="AC74" s="30" t="s">
        <v>3687</v>
      </c>
      <c r="AD74" s="1">
        <v>15</v>
      </c>
      <c r="AE74" s="30" t="s">
        <v>3688</v>
      </c>
      <c r="AF74" s="1">
        <f t="shared" si="3"/>
        <v>39</v>
      </c>
      <c r="AH74" s="238">
        <v>72</v>
      </c>
      <c r="AI74" s="3" t="s">
        <v>2828</v>
      </c>
      <c r="AJ74" s="3" t="s">
        <v>647</v>
      </c>
      <c r="AK74" s="1">
        <v>71</v>
      </c>
    </row>
    <row r="75" spans="1:37" ht="15.6" x14ac:dyDescent="0.3">
      <c r="A75" s="238">
        <v>73</v>
      </c>
      <c r="B75" s="3" t="s">
        <v>3495</v>
      </c>
      <c r="C75" s="3" t="s">
        <v>2630</v>
      </c>
      <c r="D75" s="1">
        <v>30</v>
      </c>
      <c r="F75" s="238">
        <v>73</v>
      </c>
      <c r="G75" s="2" t="s">
        <v>2052</v>
      </c>
      <c r="H75" s="2" t="s">
        <v>2657</v>
      </c>
      <c r="I75" s="1">
        <v>2</v>
      </c>
      <c r="K75" s="238">
        <v>73</v>
      </c>
      <c r="L75" s="3" t="s">
        <v>1840</v>
      </c>
      <c r="M75" s="3" t="s">
        <v>647</v>
      </c>
      <c r="N75" s="1">
        <v>2</v>
      </c>
      <c r="O75" s="30" t="s">
        <v>3687</v>
      </c>
      <c r="P75" s="1">
        <v>14</v>
      </c>
      <c r="Q75" s="30" t="s">
        <v>3688</v>
      </c>
      <c r="R75" s="1">
        <f t="shared" si="2"/>
        <v>16</v>
      </c>
      <c r="T75" s="238">
        <v>73</v>
      </c>
      <c r="U75" s="3" t="s">
        <v>758</v>
      </c>
      <c r="V75" s="3" t="s">
        <v>3453</v>
      </c>
      <c r="W75" s="1">
        <v>22</v>
      </c>
      <c r="Y75" s="238">
        <v>73</v>
      </c>
      <c r="Z75" s="3" t="s">
        <v>1296</v>
      </c>
      <c r="AA75" s="3" t="s">
        <v>2620</v>
      </c>
      <c r="AB75" s="1">
        <v>10</v>
      </c>
      <c r="AC75" s="30" t="s">
        <v>3687</v>
      </c>
      <c r="AD75" s="1">
        <v>29</v>
      </c>
      <c r="AE75" s="30" t="s">
        <v>3688</v>
      </c>
      <c r="AF75" s="1">
        <f t="shared" si="3"/>
        <v>39</v>
      </c>
      <c r="AH75" s="238">
        <v>73</v>
      </c>
      <c r="AI75" s="3" t="s">
        <v>756</v>
      </c>
      <c r="AJ75" s="3" t="s">
        <v>3453</v>
      </c>
      <c r="AK75" s="1">
        <v>71</v>
      </c>
    </row>
    <row r="76" spans="1:37" ht="15.6" x14ac:dyDescent="0.3">
      <c r="A76" s="238">
        <v>74</v>
      </c>
      <c r="B76" s="3" t="s">
        <v>1340</v>
      </c>
      <c r="C76" s="3" t="s">
        <v>68</v>
      </c>
      <c r="D76" s="1">
        <v>30</v>
      </c>
      <c r="F76" s="238">
        <v>74</v>
      </c>
      <c r="G76" s="3" t="s">
        <v>1211</v>
      </c>
      <c r="H76" s="3" t="s">
        <v>2613</v>
      </c>
      <c r="I76" s="1">
        <v>1</v>
      </c>
      <c r="K76" s="238">
        <v>74</v>
      </c>
      <c r="L76" s="3" t="s">
        <v>3476</v>
      </c>
      <c r="M76" s="3" t="s">
        <v>2598</v>
      </c>
      <c r="N76" s="1">
        <v>1</v>
      </c>
      <c r="O76" s="30" t="s">
        <v>3687</v>
      </c>
      <c r="P76" s="1">
        <v>15</v>
      </c>
      <c r="Q76" s="30" t="s">
        <v>3688</v>
      </c>
      <c r="R76" s="1">
        <f t="shared" si="2"/>
        <v>16</v>
      </c>
      <c r="T76" s="238">
        <v>74</v>
      </c>
      <c r="U76" s="3" t="s">
        <v>3499</v>
      </c>
      <c r="V76" s="3" t="s">
        <v>2613</v>
      </c>
      <c r="W76" s="1">
        <v>22</v>
      </c>
      <c r="Y76" s="238">
        <v>74</v>
      </c>
      <c r="Z76" s="3" t="s">
        <v>2629</v>
      </c>
      <c r="AA76" s="3" t="s">
        <v>2630</v>
      </c>
      <c r="AB76" s="1">
        <v>19</v>
      </c>
      <c r="AC76" s="30" t="s">
        <v>3687</v>
      </c>
      <c r="AD76" s="1">
        <v>19</v>
      </c>
      <c r="AE76" s="30" t="s">
        <v>3688</v>
      </c>
      <c r="AF76" s="1">
        <f t="shared" si="3"/>
        <v>38</v>
      </c>
      <c r="AH76" s="238">
        <v>74</v>
      </c>
      <c r="AI76" s="3" t="s">
        <v>3011</v>
      </c>
      <c r="AJ76" s="3" t="s">
        <v>44</v>
      </c>
      <c r="AK76" s="1">
        <v>70</v>
      </c>
    </row>
    <row r="77" spans="1:37" ht="15.6" x14ac:dyDescent="0.3">
      <c r="A77" s="238">
        <v>75</v>
      </c>
      <c r="B77" s="3" t="s">
        <v>3267</v>
      </c>
      <c r="C77" s="3" t="s">
        <v>2957</v>
      </c>
      <c r="D77" s="1">
        <v>30</v>
      </c>
      <c r="F77" s="238">
        <v>75</v>
      </c>
      <c r="G77" s="3" t="s">
        <v>3460</v>
      </c>
      <c r="H77" s="3" t="s">
        <v>3461</v>
      </c>
      <c r="I77" s="1">
        <v>1</v>
      </c>
      <c r="K77" s="238">
        <v>75</v>
      </c>
      <c r="L77" s="3" t="s">
        <v>758</v>
      </c>
      <c r="M77" s="3" t="s">
        <v>3453</v>
      </c>
      <c r="N77" s="1">
        <v>1</v>
      </c>
      <c r="O77" s="30" t="s">
        <v>3687</v>
      </c>
      <c r="P77" s="1">
        <v>15</v>
      </c>
      <c r="Q77" s="30" t="s">
        <v>3688</v>
      </c>
      <c r="R77" s="1">
        <f t="shared" si="2"/>
        <v>16</v>
      </c>
      <c r="T77" s="238">
        <v>75</v>
      </c>
      <c r="U77" s="3" t="s">
        <v>1506</v>
      </c>
      <c r="V77" s="3" t="s">
        <v>3084</v>
      </c>
      <c r="W77" s="1">
        <v>22</v>
      </c>
      <c r="Y77" s="238">
        <v>75</v>
      </c>
      <c r="Z77" s="3" t="s">
        <v>758</v>
      </c>
      <c r="AA77" s="3" t="s">
        <v>3453</v>
      </c>
      <c r="AB77" s="1">
        <v>16</v>
      </c>
      <c r="AC77" s="30" t="s">
        <v>3687</v>
      </c>
      <c r="AD77" s="1">
        <v>22</v>
      </c>
      <c r="AE77" s="30" t="s">
        <v>3688</v>
      </c>
      <c r="AF77" s="1">
        <f t="shared" si="3"/>
        <v>38</v>
      </c>
      <c r="AH77" s="238">
        <v>75</v>
      </c>
      <c r="AI77" s="2" t="s">
        <v>2088</v>
      </c>
      <c r="AJ77" s="2" t="s">
        <v>2690</v>
      </c>
      <c r="AK77" s="1">
        <v>70</v>
      </c>
    </row>
    <row r="78" spans="1:37" ht="15.6" x14ac:dyDescent="0.3">
      <c r="A78" s="238">
        <v>76</v>
      </c>
      <c r="B78" s="3" t="s">
        <v>3462</v>
      </c>
      <c r="C78" s="3" t="s">
        <v>3463</v>
      </c>
      <c r="D78" s="1">
        <v>29</v>
      </c>
      <c r="F78" s="238">
        <v>76</v>
      </c>
      <c r="G78" s="3" t="s">
        <v>830</v>
      </c>
      <c r="H78" s="3" t="s">
        <v>2613</v>
      </c>
      <c r="I78" s="1">
        <v>1</v>
      </c>
      <c r="K78" s="238">
        <v>76</v>
      </c>
      <c r="L78" s="3" t="s">
        <v>3475</v>
      </c>
      <c r="M78" s="3" t="s">
        <v>3069</v>
      </c>
      <c r="N78" s="1">
        <v>0</v>
      </c>
      <c r="O78" s="30" t="s">
        <v>3687</v>
      </c>
      <c r="P78" s="1">
        <v>16</v>
      </c>
      <c r="Q78" s="30" t="s">
        <v>3688</v>
      </c>
      <c r="R78" s="1">
        <f t="shared" si="2"/>
        <v>16</v>
      </c>
      <c r="T78" s="238">
        <v>76</v>
      </c>
      <c r="U78" s="3" t="s">
        <v>2935</v>
      </c>
      <c r="V78" s="3" t="s">
        <v>2620</v>
      </c>
      <c r="W78" s="1">
        <v>21</v>
      </c>
      <c r="Y78" s="238">
        <v>76</v>
      </c>
      <c r="Z78" s="3" t="s">
        <v>3481</v>
      </c>
      <c r="AA78" s="3" t="s">
        <v>2603</v>
      </c>
      <c r="AB78" s="1">
        <v>23</v>
      </c>
      <c r="AC78" s="30" t="s">
        <v>3687</v>
      </c>
      <c r="AD78" s="1">
        <v>14</v>
      </c>
      <c r="AE78" s="30" t="s">
        <v>3688</v>
      </c>
      <c r="AF78" s="1">
        <f t="shared" si="3"/>
        <v>37</v>
      </c>
      <c r="AH78" s="238">
        <v>76</v>
      </c>
      <c r="AI78" s="3" t="s">
        <v>1215</v>
      </c>
      <c r="AJ78" s="3" t="s">
        <v>3152</v>
      </c>
      <c r="AK78" s="1">
        <v>69</v>
      </c>
    </row>
    <row r="79" spans="1:37" ht="15.6" x14ac:dyDescent="0.3">
      <c r="A79" s="238">
        <v>77</v>
      </c>
      <c r="B79" s="3" t="s">
        <v>2621</v>
      </c>
      <c r="C79" s="3" t="s">
        <v>2630</v>
      </c>
      <c r="D79" s="1">
        <v>29</v>
      </c>
      <c r="F79" s="238">
        <v>77</v>
      </c>
      <c r="G79" s="3" t="s">
        <v>3464</v>
      </c>
      <c r="H79" s="3" t="s">
        <v>3461</v>
      </c>
      <c r="I79" s="1">
        <v>1</v>
      </c>
      <c r="K79" s="238">
        <v>77</v>
      </c>
      <c r="L79" s="3" t="s">
        <v>3480</v>
      </c>
      <c r="M79" s="3" t="s">
        <v>2655</v>
      </c>
      <c r="N79" s="1">
        <v>0</v>
      </c>
      <c r="O79" s="30" t="s">
        <v>3687</v>
      </c>
      <c r="P79" s="1">
        <v>16</v>
      </c>
      <c r="Q79" s="30" t="s">
        <v>3688</v>
      </c>
      <c r="R79" s="1">
        <f t="shared" si="2"/>
        <v>16</v>
      </c>
      <c r="T79" s="238">
        <v>77</v>
      </c>
      <c r="U79" s="3" t="s">
        <v>2877</v>
      </c>
      <c r="V79" s="3" t="s">
        <v>2826</v>
      </c>
      <c r="W79" s="1">
        <v>21</v>
      </c>
      <c r="Y79" s="238">
        <v>77</v>
      </c>
      <c r="Z79" s="3" t="s">
        <v>3134</v>
      </c>
      <c r="AA79" s="3" t="s">
        <v>2620</v>
      </c>
      <c r="AB79" s="1">
        <v>14</v>
      </c>
      <c r="AC79" s="30" t="s">
        <v>3687</v>
      </c>
      <c r="AD79" s="1">
        <v>23</v>
      </c>
      <c r="AE79" s="30" t="s">
        <v>3688</v>
      </c>
      <c r="AF79" s="1">
        <f t="shared" si="3"/>
        <v>37</v>
      </c>
      <c r="AH79" s="238">
        <v>77</v>
      </c>
      <c r="AI79" s="3" t="s">
        <v>858</v>
      </c>
      <c r="AJ79" s="3" t="s">
        <v>2598</v>
      </c>
      <c r="AK79" s="1">
        <v>68</v>
      </c>
    </row>
    <row r="80" spans="1:37" ht="15.6" x14ac:dyDescent="0.3">
      <c r="A80" s="238">
        <v>78</v>
      </c>
      <c r="B80" s="3" t="s">
        <v>2877</v>
      </c>
      <c r="C80" s="3" t="s">
        <v>2826</v>
      </c>
      <c r="D80" s="1">
        <v>29</v>
      </c>
      <c r="F80" s="238">
        <v>78</v>
      </c>
      <c r="G80" s="2" t="s">
        <v>3376</v>
      </c>
      <c r="H80" s="2" t="s">
        <v>44</v>
      </c>
      <c r="I80" s="1">
        <v>1</v>
      </c>
      <c r="K80" s="238">
        <v>78</v>
      </c>
      <c r="L80" s="3" t="s">
        <v>728</v>
      </c>
      <c r="M80" s="3" t="s">
        <v>2598</v>
      </c>
      <c r="N80" s="1">
        <v>0</v>
      </c>
      <c r="O80" s="30" t="s">
        <v>3687</v>
      </c>
      <c r="P80" s="1">
        <v>16</v>
      </c>
      <c r="Q80" s="30" t="s">
        <v>3688</v>
      </c>
      <c r="R80" s="1">
        <f t="shared" si="2"/>
        <v>16</v>
      </c>
      <c r="T80" s="238">
        <v>78</v>
      </c>
      <c r="U80" s="3" t="s">
        <v>3472</v>
      </c>
      <c r="V80" s="3" t="s">
        <v>2613</v>
      </c>
      <c r="W80" s="1">
        <v>21</v>
      </c>
      <c r="Y80" s="238">
        <v>78</v>
      </c>
      <c r="Z80" s="3" t="s">
        <v>832</v>
      </c>
      <c r="AA80" s="3" t="s">
        <v>2613</v>
      </c>
      <c r="AB80" s="1">
        <v>25</v>
      </c>
      <c r="AC80" s="30" t="s">
        <v>3687</v>
      </c>
      <c r="AD80" s="1">
        <v>11</v>
      </c>
      <c r="AE80" s="30" t="s">
        <v>3688</v>
      </c>
      <c r="AF80" s="1">
        <f t="shared" si="3"/>
        <v>36</v>
      </c>
      <c r="AH80" s="238">
        <v>78</v>
      </c>
      <c r="AI80" s="3" t="s">
        <v>1709</v>
      </c>
      <c r="AJ80" s="3" t="s">
        <v>3276</v>
      </c>
      <c r="AK80" s="1">
        <v>68</v>
      </c>
    </row>
    <row r="81" spans="1:37" ht="15.6" x14ac:dyDescent="0.3">
      <c r="A81" s="238">
        <v>79</v>
      </c>
      <c r="B81" s="3" t="s">
        <v>1108</v>
      </c>
      <c r="C81" s="3" t="s">
        <v>3027</v>
      </c>
      <c r="D81" s="1">
        <v>29</v>
      </c>
      <c r="F81" s="238">
        <v>79</v>
      </c>
      <c r="G81" s="3" t="s">
        <v>3134</v>
      </c>
      <c r="H81" s="3" t="s">
        <v>2620</v>
      </c>
      <c r="I81" s="1">
        <v>1</v>
      </c>
      <c r="K81" s="238">
        <v>79</v>
      </c>
      <c r="L81" s="3" t="s">
        <v>3522</v>
      </c>
      <c r="M81" s="3" t="s">
        <v>2592</v>
      </c>
      <c r="N81" s="1">
        <v>0</v>
      </c>
      <c r="O81" s="30" t="s">
        <v>3687</v>
      </c>
      <c r="P81" s="1">
        <v>16</v>
      </c>
      <c r="Q81" s="30" t="s">
        <v>3688</v>
      </c>
      <c r="R81" s="1">
        <f t="shared" si="2"/>
        <v>16</v>
      </c>
      <c r="T81" s="238">
        <v>79</v>
      </c>
      <c r="U81" s="3" t="s">
        <v>1001</v>
      </c>
      <c r="V81" s="3" t="s">
        <v>3478</v>
      </c>
      <c r="W81" s="1">
        <v>21</v>
      </c>
      <c r="Y81" s="238">
        <v>79</v>
      </c>
      <c r="Z81" s="3" t="s">
        <v>2700</v>
      </c>
      <c r="AA81" s="3" t="s">
        <v>2630</v>
      </c>
      <c r="AB81" s="1">
        <v>21</v>
      </c>
      <c r="AC81" s="30" t="s">
        <v>3687</v>
      </c>
      <c r="AD81" s="1">
        <v>15</v>
      </c>
      <c r="AE81" s="30" t="s">
        <v>3688</v>
      </c>
      <c r="AF81" s="1">
        <f t="shared" si="3"/>
        <v>36</v>
      </c>
      <c r="AH81" s="238">
        <v>79</v>
      </c>
      <c r="AI81" s="3" t="s">
        <v>2718</v>
      </c>
      <c r="AJ81" s="3" t="s">
        <v>2613</v>
      </c>
      <c r="AK81" s="1">
        <v>67</v>
      </c>
    </row>
    <row r="82" spans="1:37" ht="15.6" x14ac:dyDescent="0.3">
      <c r="A82" s="238">
        <v>80</v>
      </c>
      <c r="B82" s="3" t="s">
        <v>2615</v>
      </c>
      <c r="C82" s="3" t="s">
        <v>2613</v>
      </c>
      <c r="D82" s="1">
        <v>29</v>
      </c>
      <c r="F82" s="238">
        <v>80</v>
      </c>
      <c r="G82" s="3" t="s">
        <v>891</v>
      </c>
      <c r="H82" s="3" t="s">
        <v>3466</v>
      </c>
      <c r="I82" s="1">
        <v>1</v>
      </c>
      <c r="K82" s="238">
        <v>80</v>
      </c>
      <c r="L82" s="3" t="s">
        <v>1719</v>
      </c>
      <c r="M82" s="3" t="s">
        <v>3276</v>
      </c>
      <c r="N82" s="1">
        <v>0</v>
      </c>
      <c r="O82" s="30" t="s">
        <v>3687</v>
      </c>
      <c r="P82" s="1">
        <v>16</v>
      </c>
      <c r="Q82" s="30" t="s">
        <v>3688</v>
      </c>
      <c r="R82" s="1">
        <f t="shared" si="2"/>
        <v>16</v>
      </c>
      <c r="T82" s="238">
        <v>80</v>
      </c>
      <c r="U82" s="3" t="s">
        <v>3498</v>
      </c>
      <c r="V82" s="3" t="s">
        <v>2620</v>
      </c>
      <c r="W82" s="1">
        <v>21</v>
      </c>
      <c r="Y82" s="238">
        <v>80</v>
      </c>
      <c r="Z82" s="3" t="s">
        <v>3470</v>
      </c>
      <c r="AA82" s="3" t="s">
        <v>3463</v>
      </c>
      <c r="AB82" s="1">
        <v>19</v>
      </c>
      <c r="AC82" s="30" t="s">
        <v>3687</v>
      </c>
      <c r="AD82" s="1">
        <v>17</v>
      </c>
      <c r="AE82" s="30" t="s">
        <v>3688</v>
      </c>
      <c r="AF82" s="1">
        <f t="shared" si="3"/>
        <v>36</v>
      </c>
      <c r="AH82" s="238">
        <v>80</v>
      </c>
      <c r="AI82" s="3" t="s">
        <v>753</v>
      </c>
      <c r="AJ82" s="3" t="s">
        <v>3453</v>
      </c>
      <c r="AK82" s="1">
        <v>65</v>
      </c>
    </row>
    <row r="83" spans="1:37" ht="15.6" x14ac:dyDescent="0.3">
      <c r="A83" s="238">
        <v>81</v>
      </c>
      <c r="B83" s="3" t="s">
        <v>2700</v>
      </c>
      <c r="C83" s="3" t="s">
        <v>2630</v>
      </c>
      <c r="D83" s="1">
        <v>29</v>
      </c>
      <c r="F83" s="238">
        <v>81</v>
      </c>
      <c r="G83" s="3" t="s">
        <v>1785</v>
      </c>
      <c r="H83" s="3" t="s">
        <v>647</v>
      </c>
      <c r="I83" s="1">
        <v>1</v>
      </c>
      <c r="K83" s="238">
        <v>81</v>
      </c>
      <c r="L83" s="3" t="s">
        <v>3011</v>
      </c>
      <c r="M83" s="3" t="s">
        <v>44</v>
      </c>
      <c r="N83" s="1">
        <v>2</v>
      </c>
      <c r="O83" s="30" t="s">
        <v>3687</v>
      </c>
      <c r="P83" s="1">
        <v>13</v>
      </c>
      <c r="Q83" s="30" t="s">
        <v>3688</v>
      </c>
      <c r="R83" s="1">
        <f t="shared" si="2"/>
        <v>15</v>
      </c>
      <c r="T83" s="238">
        <v>81</v>
      </c>
      <c r="U83" s="3" t="s">
        <v>1337</v>
      </c>
      <c r="V83" s="3" t="s">
        <v>68</v>
      </c>
      <c r="W83" s="1">
        <v>21</v>
      </c>
      <c r="Y83" s="238">
        <v>81</v>
      </c>
      <c r="Z83" s="3" t="s">
        <v>2612</v>
      </c>
      <c r="AA83" s="3" t="s">
        <v>2613</v>
      </c>
      <c r="AB83" s="1">
        <v>11</v>
      </c>
      <c r="AC83" s="30" t="s">
        <v>3687</v>
      </c>
      <c r="AD83" s="1">
        <v>25</v>
      </c>
      <c r="AE83" s="30" t="s">
        <v>3688</v>
      </c>
      <c r="AF83" s="1">
        <f t="shared" si="3"/>
        <v>36</v>
      </c>
      <c r="AH83" s="238">
        <v>81</v>
      </c>
      <c r="AI83" s="3" t="s">
        <v>3205</v>
      </c>
      <c r="AJ83" s="3" t="s">
        <v>2690</v>
      </c>
      <c r="AK83" s="1">
        <v>65</v>
      </c>
    </row>
    <row r="84" spans="1:37" ht="15.6" x14ac:dyDescent="0.3">
      <c r="A84" s="238">
        <v>82</v>
      </c>
      <c r="B84" s="3" t="s">
        <v>3011</v>
      </c>
      <c r="C84" s="3" t="s">
        <v>44</v>
      </c>
      <c r="D84" s="1">
        <v>29</v>
      </c>
      <c r="F84" s="238">
        <v>82</v>
      </c>
      <c r="G84" s="3" t="s">
        <v>2841</v>
      </c>
      <c r="H84" s="3" t="s">
        <v>647</v>
      </c>
      <c r="I84" s="1">
        <v>1</v>
      </c>
      <c r="K84" s="238">
        <v>82</v>
      </c>
      <c r="L84" s="3" t="s">
        <v>2841</v>
      </c>
      <c r="M84" s="3" t="s">
        <v>647</v>
      </c>
      <c r="N84" s="1">
        <v>1</v>
      </c>
      <c r="O84" s="30" t="s">
        <v>3687</v>
      </c>
      <c r="P84" s="1">
        <v>14</v>
      </c>
      <c r="Q84" s="30" t="s">
        <v>3688</v>
      </c>
      <c r="R84" s="1">
        <f t="shared" si="2"/>
        <v>15</v>
      </c>
      <c r="T84" s="238">
        <v>82</v>
      </c>
      <c r="U84" s="2" t="s">
        <v>2052</v>
      </c>
      <c r="V84" s="2" t="s">
        <v>2657</v>
      </c>
      <c r="W84" s="1">
        <v>21</v>
      </c>
      <c r="Y84" s="238">
        <v>82</v>
      </c>
      <c r="Z84" s="3" t="s">
        <v>2811</v>
      </c>
      <c r="AA84" s="3" t="s">
        <v>2613</v>
      </c>
      <c r="AB84" s="1">
        <v>10</v>
      </c>
      <c r="AC84" s="30" t="s">
        <v>3687</v>
      </c>
      <c r="AD84" s="1">
        <v>26</v>
      </c>
      <c r="AE84" s="30" t="s">
        <v>3688</v>
      </c>
      <c r="AF84" s="1">
        <f t="shared" si="3"/>
        <v>36</v>
      </c>
      <c r="AH84" s="238">
        <v>82</v>
      </c>
      <c r="AI84" s="3" t="s">
        <v>760</v>
      </c>
      <c r="AJ84" s="3" t="s">
        <v>3453</v>
      </c>
      <c r="AK84" s="1">
        <v>64</v>
      </c>
    </row>
    <row r="85" spans="1:37" ht="15.6" x14ac:dyDescent="0.3">
      <c r="A85" s="238">
        <v>83</v>
      </c>
      <c r="B85" s="3" t="s">
        <v>724</v>
      </c>
      <c r="C85" s="3" t="s">
        <v>2598</v>
      </c>
      <c r="D85" s="1">
        <v>28</v>
      </c>
      <c r="F85" s="238">
        <v>83</v>
      </c>
      <c r="G85" s="3" t="s">
        <v>1581</v>
      </c>
      <c r="H85" s="3" t="s">
        <v>3347</v>
      </c>
      <c r="I85" s="1">
        <v>1</v>
      </c>
      <c r="K85" s="238">
        <v>83</v>
      </c>
      <c r="L85" s="3" t="s">
        <v>3484</v>
      </c>
      <c r="M85" s="3" t="s">
        <v>2613</v>
      </c>
      <c r="N85" s="1">
        <v>1</v>
      </c>
      <c r="O85" s="30" t="s">
        <v>3687</v>
      </c>
      <c r="P85" s="1">
        <v>14</v>
      </c>
      <c r="Q85" s="30" t="s">
        <v>3688</v>
      </c>
      <c r="R85" s="1">
        <f t="shared" si="2"/>
        <v>15</v>
      </c>
      <c r="T85" s="238">
        <v>83</v>
      </c>
      <c r="U85" s="3" t="s">
        <v>755</v>
      </c>
      <c r="V85" s="3" t="s">
        <v>3453</v>
      </c>
      <c r="W85" s="1">
        <v>20</v>
      </c>
      <c r="Y85" s="238">
        <v>83</v>
      </c>
      <c r="Z85" s="3" t="s">
        <v>2656</v>
      </c>
      <c r="AA85" s="3" t="s">
        <v>2657</v>
      </c>
      <c r="AB85" s="1">
        <v>20</v>
      </c>
      <c r="AC85" s="30" t="s">
        <v>3687</v>
      </c>
      <c r="AD85" s="1">
        <v>15</v>
      </c>
      <c r="AE85" s="30" t="s">
        <v>3688</v>
      </c>
      <c r="AF85" s="1">
        <f t="shared" si="3"/>
        <v>35</v>
      </c>
      <c r="AH85" s="238">
        <v>83</v>
      </c>
      <c r="AI85" s="3" t="s">
        <v>2901</v>
      </c>
      <c r="AJ85" s="3" t="s">
        <v>2623</v>
      </c>
      <c r="AK85" s="1">
        <v>63</v>
      </c>
    </row>
    <row r="86" spans="1:37" ht="15.6" x14ac:dyDescent="0.3">
      <c r="A86" s="238">
        <v>84</v>
      </c>
      <c r="B86" s="3" t="s">
        <v>3164</v>
      </c>
      <c r="C86" s="3" t="s">
        <v>66</v>
      </c>
      <c r="D86" s="1">
        <v>28</v>
      </c>
      <c r="F86" s="238">
        <v>84</v>
      </c>
      <c r="G86" s="3" t="s">
        <v>961</v>
      </c>
      <c r="H86" s="3" t="s">
        <v>2620</v>
      </c>
      <c r="I86" s="1">
        <v>1</v>
      </c>
      <c r="K86" s="238">
        <v>84</v>
      </c>
      <c r="L86" s="3" t="s">
        <v>3300</v>
      </c>
      <c r="M86" s="3" t="s">
        <v>2865</v>
      </c>
      <c r="N86" s="1">
        <v>0</v>
      </c>
      <c r="O86" s="30" t="s">
        <v>3687</v>
      </c>
      <c r="P86" s="1">
        <v>15</v>
      </c>
      <c r="Q86" s="30" t="s">
        <v>3688</v>
      </c>
      <c r="R86" s="1">
        <f t="shared" si="2"/>
        <v>15</v>
      </c>
      <c r="T86" s="238">
        <v>84</v>
      </c>
      <c r="U86" s="3" t="s">
        <v>2841</v>
      </c>
      <c r="V86" s="3" t="s">
        <v>647</v>
      </c>
      <c r="W86" s="1">
        <v>20</v>
      </c>
      <c r="Y86" s="238">
        <v>84</v>
      </c>
      <c r="Z86" s="3" t="s">
        <v>728</v>
      </c>
      <c r="AA86" s="3" t="s">
        <v>2598</v>
      </c>
      <c r="AB86" s="1">
        <v>16</v>
      </c>
      <c r="AC86" s="30" t="s">
        <v>3687</v>
      </c>
      <c r="AD86" s="1">
        <v>19</v>
      </c>
      <c r="AE86" s="30" t="s">
        <v>3688</v>
      </c>
      <c r="AF86" s="1">
        <f t="shared" si="3"/>
        <v>35</v>
      </c>
      <c r="AH86" s="238">
        <v>84</v>
      </c>
      <c r="AI86" s="3" t="s">
        <v>1108</v>
      </c>
      <c r="AJ86" s="3" t="s">
        <v>3027</v>
      </c>
      <c r="AK86" s="1">
        <v>63</v>
      </c>
    </row>
    <row r="87" spans="1:37" ht="15.6" x14ac:dyDescent="0.3">
      <c r="A87" s="238">
        <v>85</v>
      </c>
      <c r="B87" s="3" t="s">
        <v>3460</v>
      </c>
      <c r="C87" s="3" t="s">
        <v>3461</v>
      </c>
      <c r="D87" s="1">
        <v>27</v>
      </c>
      <c r="F87" s="238">
        <v>85</v>
      </c>
      <c r="G87" s="3" t="s">
        <v>3379</v>
      </c>
      <c r="H87" s="3" t="s">
        <v>66</v>
      </c>
      <c r="I87" s="1">
        <v>1</v>
      </c>
      <c r="K87" s="238">
        <v>85</v>
      </c>
      <c r="L87" s="3" t="s">
        <v>2855</v>
      </c>
      <c r="M87" s="3" t="s">
        <v>2939</v>
      </c>
      <c r="N87" s="1">
        <v>0</v>
      </c>
      <c r="O87" s="30" t="s">
        <v>3687</v>
      </c>
      <c r="P87" s="1">
        <v>15</v>
      </c>
      <c r="Q87" s="30" t="s">
        <v>3688</v>
      </c>
      <c r="R87" s="1">
        <f t="shared" si="2"/>
        <v>15</v>
      </c>
      <c r="T87" s="238">
        <v>85</v>
      </c>
      <c r="U87" s="3" t="s">
        <v>2653</v>
      </c>
      <c r="V87" s="3" t="s">
        <v>2603</v>
      </c>
      <c r="W87" s="1">
        <v>20</v>
      </c>
      <c r="Y87" s="238">
        <v>85</v>
      </c>
      <c r="Z87" s="3" t="s">
        <v>2841</v>
      </c>
      <c r="AA87" s="3" t="s">
        <v>647</v>
      </c>
      <c r="AB87" s="1">
        <v>15</v>
      </c>
      <c r="AC87" s="30" t="s">
        <v>3687</v>
      </c>
      <c r="AD87" s="1">
        <v>20</v>
      </c>
      <c r="AE87" s="30" t="s">
        <v>3688</v>
      </c>
      <c r="AF87" s="1">
        <f t="shared" si="3"/>
        <v>35</v>
      </c>
      <c r="AH87" s="238">
        <v>85</v>
      </c>
      <c r="AI87" s="3" t="s">
        <v>3481</v>
      </c>
      <c r="AJ87" s="3" t="s">
        <v>2603</v>
      </c>
      <c r="AK87" s="1">
        <v>63</v>
      </c>
    </row>
    <row r="88" spans="1:37" ht="15.6" x14ac:dyDescent="0.3">
      <c r="A88" s="238">
        <v>86</v>
      </c>
      <c r="B88" s="3" t="s">
        <v>3379</v>
      </c>
      <c r="C88" s="3" t="s">
        <v>66</v>
      </c>
      <c r="D88" s="1">
        <v>27</v>
      </c>
      <c r="F88" s="238">
        <v>86</v>
      </c>
      <c r="G88" s="3" t="s">
        <v>3469</v>
      </c>
      <c r="H88" s="3" t="s">
        <v>2620</v>
      </c>
      <c r="I88" s="1">
        <v>1</v>
      </c>
      <c r="K88" s="238">
        <v>86</v>
      </c>
      <c r="L88" s="3" t="s">
        <v>1346</v>
      </c>
      <c r="M88" s="3" t="s">
        <v>68</v>
      </c>
      <c r="N88" s="1">
        <v>2</v>
      </c>
      <c r="O88" s="30" t="s">
        <v>3687</v>
      </c>
      <c r="P88" s="1">
        <v>12</v>
      </c>
      <c r="Q88" s="30" t="s">
        <v>3688</v>
      </c>
      <c r="R88" s="1">
        <f t="shared" si="2"/>
        <v>14</v>
      </c>
      <c r="T88" s="238">
        <v>86</v>
      </c>
      <c r="U88" s="3" t="s">
        <v>2615</v>
      </c>
      <c r="V88" s="3" t="s">
        <v>2613</v>
      </c>
      <c r="W88" s="1">
        <v>20</v>
      </c>
      <c r="Y88" s="238">
        <v>86</v>
      </c>
      <c r="Z88" s="3" t="s">
        <v>1108</v>
      </c>
      <c r="AA88" s="3" t="s">
        <v>3027</v>
      </c>
      <c r="AB88" s="1">
        <v>9</v>
      </c>
      <c r="AC88" s="30" t="s">
        <v>3687</v>
      </c>
      <c r="AD88" s="1">
        <v>26</v>
      </c>
      <c r="AE88" s="30" t="s">
        <v>3688</v>
      </c>
      <c r="AF88" s="1">
        <f t="shared" si="3"/>
        <v>35</v>
      </c>
      <c r="AH88" s="238">
        <v>86</v>
      </c>
      <c r="AI88" s="2" t="s">
        <v>3381</v>
      </c>
      <c r="AJ88" s="2" t="s">
        <v>522</v>
      </c>
      <c r="AK88" s="1">
        <v>63</v>
      </c>
    </row>
    <row r="89" spans="1:37" ht="15.6" x14ac:dyDescent="0.3">
      <c r="A89" s="238">
        <v>87</v>
      </c>
      <c r="B89" s="3" t="s">
        <v>997</v>
      </c>
      <c r="C89" s="3" t="s">
        <v>2630</v>
      </c>
      <c r="D89" s="1">
        <v>27</v>
      </c>
      <c r="F89" s="238">
        <v>87</v>
      </c>
      <c r="G89" s="3" t="s">
        <v>3470</v>
      </c>
      <c r="H89" s="3" t="s">
        <v>3463</v>
      </c>
      <c r="I89" s="1">
        <v>1</v>
      </c>
      <c r="K89" s="238">
        <v>87</v>
      </c>
      <c r="L89" s="3" t="s">
        <v>3464</v>
      </c>
      <c r="M89" s="3" t="s">
        <v>3461</v>
      </c>
      <c r="N89" s="1">
        <v>1</v>
      </c>
      <c r="O89" s="30" t="s">
        <v>3687</v>
      </c>
      <c r="P89" s="1">
        <v>13</v>
      </c>
      <c r="Q89" s="30" t="s">
        <v>3688</v>
      </c>
      <c r="R89" s="1">
        <f t="shared" si="2"/>
        <v>14</v>
      </c>
      <c r="T89" s="238">
        <v>87</v>
      </c>
      <c r="U89" s="3" t="s">
        <v>2718</v>
      </c>
      <c r="V89" s="3" t="s">
        <v>2613</v>
      </c>
      <c r="W89" s="1">
        <v>20</v>
      </c>
      <c r="Y89" s="238">
        <v>87</v>
      </c>
      <c r="Z89" s="3" t="s">
        <v>3513</v>
      </c>
      <c r="AA89" s="3" t="s">
        <v>2655</v>
      </c>
      <c r="AB89" s="1">
        <v>19</v>
      </c>
      <c r="AC89" s="30" t="s">
        <v>3687</v>
      </c>
      <c r="AD89" s="1">
        <v>15</v>
      </c>
      <c r="AE89" s="30" t="s">
        <v>3688</v>
      </c>
      <c r="AF89" s="1">
        <f t="shared" si="3"/>
        <v>34</v>
      </c>
      <c r="AH89" s="238">
        <v>87</v>
      </c>
      <c r="AI89" s="3" t="s">
        <v>3530</v>
      </c>
      <c r="AJ89" s="2" t="s">
        <v>3259</v>
      </c>
      <c r="AK89" s="1">
        <v>63</v>
      </c>
    </row>
    <row r="90" spans="1:37" ht="15.6" x14ac:dyDescent="0.3">
      <c r="A90" s="238">
        <v>88</v>
      </c>
      <c r="B90" s="3" t="s">
        <v>2629</v>
      </c>
      <c r="C90" s="3" t="s">
        <v>2630</v>
      </c>
      <c r="D90" s="1">
        <v>27</v>
      </c>
      <c r="F90" s="238">
        <v>88</v>
      </c>
      <c r="G90" s="3" t="s">
        <v>2935</v>
      </c>
      <c r="H90" s="3" t="s">
        <v>2620</v>
      </c>
      <c r="I90" s="1">
        <v>1</v>
      </c>
      <c r="K90" s="238">
        <v>88</v>
      </c>
      <c r="L90" s="3" t="s">
        <v>3134</v>
      </c>
      <c r="M90" s="3" t="s">
        <v>2620</v>
      </c>
      <c r="N90" s="1">
        <v>1</v>
      </c>
      <c r="O90" s="30" t="s">
        <v>3687</v>
      </c>
      <c r="P90" s="1">
        <v>13</v>
      </c>
      <c r="Q90" s="30" t="s">
        <v>3688</v>
      </c>
      <c r="R90" s="1">
        <f t="shared" si="2"/>
        <v>14</v>
      </c>
      <c r="T90" s="238">
        <v>88</v>
      </c>
      <c r="U90" s="3" t="s">
        <v>3506</v>
      </c>
      <c r="V90" s="3" t="s">
        <v>2620</v>
      </c>
      <c r="W90" s="1">
        <v>20</v>
      </c>
      <c r="Y90" s="238">
        <v>88</v>
      </c>
      <c r="Z90" s="3" t="s">
        <v>1919</v>
      </c>
      <c r="AA90" s="3" t="s">
        <v>3347</v>
      </c>
      <c r="AB90" s="1">
        <v>16</v>
      </c>
      <c r="AC90" s="30" t="s">
        <v>3687</v>
      </c>
      <c r="AD90" s="1">
        <v>18</v>
      </c>
      <c r="AE90" s="30" t="s">
        <v>3688</v>
      </c>
      <c r="AF90" s="1">
        <f t="shared" si="3"/>
        <v>34</v>
      </c>
      <c r="AH90" s="238">
        <v>88</v>
      </c>
      <c r="AI90" s="3" t="s">
        <v>997</v>
      </c>
      <c r="AJ90" s="3" t="s">
        <v>2630</v>
      </c>
      <c r="AK90" s="1">
        <v>62</v>
      </c>
    </row>
    <row r="91" spans="1:37" ht="15.6" x14ac:dyDescent="0.3">
      <c r="A91" s="238">
        <v>89</v>
      </c>
      <c r="B91" s="3" t="s">
        <v>2589</v>
      </c>
      <c r="C91" s="3" t="s">
        <v>2592</v>
      </c>
      <c r="D91" s="1">
        <v>27</v>
      </c>
      <c r="F91" s="238">
        <v>89</v>
      </c>
      <c r="G91" s="3" t="s">
        <v>2802</v>
      </c>
      <c r="H91" s="3" t="s">
        <v>2620</v>
      </c>
      <c r="I91" s="1">
        <v>1</v>
      </c>
      <c r="K91" s="238">
        <v>89</v>
      </c>
      <c r="L91" s="3" t="s">
        <v>3469</v>
      </c>
      <c r="M91" s="3" t="s">
        <v>2620</v>
      </c>
      <c r="N91" s="1">
        <v>1</v>
      </c>
      <c r="O91" s="30" t="s">
        <v>3687</v>
      </c>
      <c r="P91" s="1">
        <v>13</v>
      </c>
      <c r="Q91" s="30" t="s">
        <v>3688</v>
      </c>
      <c r="R91" s="1">
        <f t="shared" si="2"/>
        <v>14</v>
      </c>
      <c r="T91" s="238">
        <v>89</v>
      </c>
      <c r="U91" s="3" t="s">
        <v>3521</v>
      </c>
      <c r="V91" s="3" t="s">
        <v>2603</v>
      </c>
      <c r="W91" s="1">
        <v>20</v>
      </c>
      <c r="Y91" s="238">
        <v>89</v>
      </c>
      <c r="Z91" s="3" t="s">
        <v>3484</v>
      </c>
      <c r="AA91" s="3" t="s">
        <v>2613</v>
      </c>
      <c r="AB91" s="1">
        <v>15</v>
      </c>
      <c r="AC91" s="30" t="s">
        <v>3687</v>
      </c>
      <c r="AD91" s="1">
        <v>19</v>
      </c>
      <c r="AE91" s="30" t="s">
        <v>3688</v>
      </c>
      <c r="AF91" s="1">
        <f t="shared" si="3"/>
        <v>34</v>
      </c>
      <c r="AH91" s="238">
        <v>89</v>
      </c>
      <c r="AI91" s="3" t="s">
        <v>3491</v>
      </c>
      <c r="AJ91" s="3" t="s">
        <v>2988</v>
      </c>
      <c r="AK91" s="1">
        <v>62</v>
      </c>
    </row>
    <row r="92" spans="1:37" ht="15.6" x14ac:dyDescent="0.3">
      <c r="A92" s="238">
        <v>90</v>
      </c>
      <c r="B92" s="2" t="s">
        <v>2088</v>
      </c>
      <c r="C92" s="2" t="s">
        <v>2690</v>
      </c>
      <c r="D92" s="1">
        <v>27</v>
      </c>
      <c r="F92" s="238">
        <v>90</v>
      </c>
      <c r="G92" s="3" t="s">
        <v>1127</v>
      </c>
      <c r="H92" s="3" t="s">
        <v>2919</v>
      </c>
      <c r="I92" s="1">
        <v>1</v>
      </c>
      <c r="K92" s="238">
        <v>90</v>
      </c>
      <c r="L92" s="3" t="s">
        <v>3502</v>
      </c>
      <c r="M92" s="3" t="s">
        <v>2630</v>
      </c>
      <c r="N92" s="1">
        <v>1</v>
      </c>
      <c r="O92" s="30" t="s">
        <v>3687</v>
      </c>
      <c r="P92" s="1">
        <v>13</v>
      </c>
      <c r="Q92" s="30" t="s">
        <v>3688</v>
      </c>
      <c r="R92" s="1">
        <f t="shared" si="2"/>
        <v>14</v>
      </c>
      <c r="T92" s="238">
        <v>90</v>
      </c>
      <c r="U92" s="3" t="s">
        <v>3527</v>
      </c>
      <c r="V92" s="3" t="s">
        <v>2592</v>
      </c>
      <c r="W92" s="1">
        <v>20</v>
      </c>
      <c r="Y92" s="238">
        <v>90</v>
      </c>
      <c r="Z92" s="3" t="s">
        <v>998</v>
      </c>
      <c r="AA92" s="3" t="s">
        <v>3478</v>
      </c>
      <c r="AB92" s="1">
        <v>12</v>
      </c>
      <c r="AC92" s="30" t="s">
        <v>3687</v>
      </c>
      <c r="AD92" s="1">
        <v>22</v>
      </c>
      <c r="AE92" s="30" t="s">
        <v>3688</v>
      </c>
      <c r="AF92" s="1">
        <f t="shared" si="3"/>
        <v>34</v>
      </c>
      <c r="AH92" s="238">
        <v>90</v>
      </c>
      <c r="AI92" s="3" t="s">
        <v>3126</v>
      </c>
      <c r="AJ92" s="3" t="s">
        <v>3347</v>
      </c>
      <c r="AK92" s="1">
        <v>60</v>
      </c>
    </row>
    <row r="93" spans="1:37" ht="15.6" x14ac:dyDescent="0.3">
      <c r="A93" s="238">
        <v>91</v>
      </c>
      <c r="B93" s="3" t="s">
        <v>3458</v>
      </c>
      <c r="C93" s="3" t="s">
        <v>3456</v>
      </c>
      <c r="D93" s="1">
        <v>26</v>
      </c>
      <c r="F93" s="238">
        <v>91</v>
      </c>
      <c r="G93" s="3" t="s">
        <v>2811</v>
      </c>
      <c r="H93" s="3" t="s">
        <v>2613</v>
      </c>
      <c r="I93" s="1">
        <v>1</v>
      </c>
      <c r="K93" s="238">
        <v>91</v>
      </c>
      <c r="L93" s="3" t="s">
        <v>3468</v>
      </c>
      <c r="M93" s="3" t="s">
        <v>44</v>
      </c>
      <c r="N93" s="1">
        <v>0</v>
      </c>
      <c r="O93" s="30" t="s">
        <v>3687</v>
      </c>
      <c r="P93" s="1">
        <v>14</v>
      </c>
      <c r="Q93" s="30" t="s">
        <v>3688</v>
      </c>
      <c r="R93" s="1">
        <f t="shared" si="2"/>
        <v>14</v>
      </c>
      <c r="T93" s="238">
        <v>91</v>
      </c>
      <c r="U93" s="3" t="s">
        <v>731</v>
      </c>
      <c r="V93" s="3" t="s">
        <v>2598</v>
      </c>
      <c r="W93" s="1">
        <v>19</v>
      </c>
      <c r="Y93" s="238">
        <v>91</v>
      </c>
      <c r="Z93" s="3" t="s">
        <v>2802</v>
      </c>
      <c r="AA93" s="3" t="s">
        <v>2620</v>
      </c>
      <c r="AB93" s="1">
        <v>7</v>
      </c>
      <c r="AC93" s="30" t="s">
        <v>3687</v>
      </c>
      <c r="AD93" s="1">
        <v>27</v>
      </c>
      <c r="AE93" s="30" t="s">
        <v>3688</v>
      </c>
      <c r="AF93" s="1">
        <f t="shared" si="3"/>
        <v>34</v>
      </c>
      <c r="AH93" s="238">
        <v>91</v>
      </c>
      <c r="AI93" s="3" t="s">
        <v>2799</v>
      </c>
      <c r="AJ93" s="3" t="s">
        <v>2661</v>
      </c>
      <c r="AK93" s="1">
        <v>60</v>
      </c>
    </row>
    <row r="94" spans="1:37" ht="15.6" x14ac:dyDescent="0.3">
      <c r="A94" s="238">
        <v>92</v>
      </c>
      <c r="B94" s="3" t="s">
        <v>3464</v>
      </c>
      <c r="C94" s="3" t="s">
        <v>3461</v>
      </c>
      <c r="D94" s="1">
        <v>26</v>
      </c>
      <c r="F94" s="238">
        <v>92</v>
      </c>
      <c r="G94" s="3" t="s">
        <v>3476</v>
      </c>
      <c r="H94" s="3" t="s">
        <v>2598</v>
      </c>
      <c r="I94" s="1">
        <v>1</v>
      </c>
      <c r="K94" s="238">
        <v>92</v>
      </c>
      <c r="L94" s="3" t="s">
        <v>2621</v>
      </c>
      <c r="M94" s="3" t="s">
        <v>2630</v>
      </c>
      <c r="N94" s="1">
        <v>0</v>
      </c>
      <c r="O94" s="30" t="s">
        <v>3687</v>
      </c>
      <c r="P94" s="1">
        <v>14</v>
      </c>
      <c r="Q94" s="30" t="s">
        <v>3688</v>
      </c>
      <c r="R94" s="1">
        <f t="shared" si="2"/>
        <v>14</v>
      </c>
      <c r="T94" s="238">
        <v>92</v>
      </c>
      <c r="U94" s="3" t="s">
        <v>2629</v>
      </c>
      <c r="V94" s="3" t="s">
        <v>2630</v>
      </c>
      <c r="W94" s="1">
        <v>19</v>
      </c>
      <c r="Y94" s="238">
        <v>92</v>
      </c>
      <c r="Z94" s="3" t="s">
        <v>3508</v>
      </c>
      <c r="AA94" s="3" t="s">
        <v>2603</v>
      </c>
      <c r="AB94" s="1">
        <v>4</v>
      </c>
      <c r="AC94" s="30" t="s">
        <v>3687</v>
      </c>
      <c r="AD94" s="1">
        <v>30</v>
      </c>
      <c r="AE94" s="30" t="s">
        <v>3688</v>
      </c>
      <c r="AF94" s="1">
        <f t="shared" si="3"/>
        <v>34</v>
      </c>
      <c r="AH94" s="238">
        <v>92</v>
      </c>
      <c r="AI94" s="2" t="s">
        <v>3378</v>
      </c>
      <c r="AJ94" s="2" t="s">
        <v>3221</v>
      </c>
      <c r="AK94" s="1">
        <v>60</v>
      </c>
    </row>
    <row r="95" spans="1:37" ht="15.6" x14ac:dyDescent="0.3">
      <c r="A95" s="238">
        <v>93</v>
      </c>
      <c r="B95" s="3" t="s">
        <v>3486</v>
      </c>
      <c r="C95" s="3" t="s">
        <v>2598</v>
      </c>
      <c r="D95" s="1">
        <v>26</v>
      </c>
      <c r="F95" s="238">
        <v>93</v>
      </c>
      <c r="G95" s="3" t="s">
        <v>726</v>
      </c>
      <c r="H95" s="3" t="s">
        <v>2598</v>
      </c>
      <c r="I95" s="1">
        <v>1</v>
      </c>
      <c r="K95" s="238">
        <v>93</v>
      </c>
      <c r="L95" s="3" t="s">
        <v>1147</v>
      </c>
      <c r="M95" s="3" t="s">
        <v>68</v>
      </c>
      <c r="N95" s="1">
        <v>0</v>
      </c>
      <c r="O95" s="30" t="s">
        <v>3687</v>
      </c>
      <c r="P95" s="1">
        <v>14</v>
      </c>
      <c r="Q95" s="30" t="s">
        <v>3688</v>
      </c>
      <c r="R95" s="1">
        <f t="shared" si="2"/>
        <v>14</v>
      </c>
      <c r="T95" s="238">
        <v>93</v>
      </c>
      <c r="U95" s="3" t="s">
        <v>3484</v>
      </c>
      <c r="V95" s="3" t="s">
        <v>2613</v>
      </c>
      <c r="W95" s="1">
        <v>19</v>
      </c>
      <c r="Y95" s="238">
        <v>93</v>
      </c>
      <c r="Z95" s="3" t="s">
        <v>1127</v>
      </c>
      <c r="AA95" s="3" t="s">
        <v>2919</v>
      </c>
      <c r="AB95" s="1">
        <v>3</v>
      </c>
      <c r="AC95" s="30" t="s">
        <v>3687</v>
      </c>
      <c r="AD95" s="1">
        <v>31</v>
      </c>
      <c r="AE95" s="30" t="s">
        <v>3688</v>
      </c>
      <c r="AF95" s="1">
        <f t="shared" si="3"/>
        <v>34</v>
      </c>
      <c r="AH95" s="238">
        <v>93</v>
      </c>
      <c r="AI95" s="3" t="s">
        <v>3521</v>
      </c>
      <c r="AJ95" s="3" t="s">
        <v>2603</v>
      </c>
      <c r="AK95" s="1">
        <v>60</v>
      </c>
    </row>
    <row r="96" spans="1:37" ht="15.6" x14ac:dyDescent="0.3">
      <c r="A96" s="238">
        <v>94</v>
      </c>
      <c r="B96" s="3" t="s">
        <v>3524</v>
      </c>
      <c r="C96" s="3" t="s">
        <v>2613</v>
      </c>
      <c r="D96" s="1">
        <v>26</v>
      </c>
      <c r="F96" s="238">
        <v>94</v>
      </c>
      <c r="G96" s="3" t="s">
        <v>1108</v>
      </c>
      <c r="H96" s="3" t="s">
        <v>3027</v>
      </c>
      <c r="I96" s="1">
        <v>1</v>
      </c>
      <c r="K96" s="238">
        <v>94</v>
      </c>
      <c r="L96" s="3" t="s">
        <v>995</v>
      </c>
      <c r="M96" s="3" t="s">
        <v>3497</v>
      </c>
      <c r="N96" s="1">
        <v>0</v>
      </c>
      <c r="O96" s="30" t="s">
        <v>3687</v>
      </c>
      <c r="P96" s="1">
        <v>14</v>
      </c>
      <c r="Q96" s="30" t="s">
        <v>3688</v>
      </c>
      <c r="R96" s="1">
        <f t="shared" si="2"/>
        <v>14</v>
      </c>
      <c r="T96" s="238">
        <v>94</v>
      </c>
      <c r="U96" s="3" t="s">
        <v>3490</v>
      </c>
      <c r="V96" s="3" t="s">
        <v>2655</v>
      </c>
      <c r="W96" s="1">
        <v>19</v>
      </c>
      <c r="Y96" s="238">
        <v>94</v>
      </c>
      <c r="Z96" s="3" t="s">
        <v>2718</v>
      </c>
      <c r="AA96" s="3" t="s">
        <v>2613</v>
      </c>
      <c r="AB96" s="1">
        <v>13</v>
      </c>
      <c r="AC96" s="30" t="s">
        <v>3687</v>
      </c>
      <c r="AD96" s="1">
        <v>20</v>
      </c>
      <c r="AE96" s="30" t="s">
        <v>3688</v>
      </c>
      <c r="AF96" s="1">
        <f t="shared" si="3"/>
        <v>33</v>
      </c>
      <c r="AH96" s="238">
        <v>94</v>
      </c>
      <c r="AI96" s="3" t="s">
        <v>2935</v>
      </c>
      <c r="AJ96" s="3" t="s">
        <v>2620</v>
      </c>
      <c r="AK96" s="1">
        <v>59</v>
      </c>
    </row>
    <row r="97" spans="1:37" ht="15.6" x14ac:dyDescent="0.3">
      <c r="A97" s="238">
        <v>95</v>
      </c>
      <c r="B97" s="3" t="s">
        <v>892</v>
      </c>
      <c r="C97" s="3" t="s">
        <v>2598</v>
      </c>
      <c r="D97" s="1">
        <v>26</v>
      </c>
      <c r="F97" s="238">
        <v>95</v>
      </c>
      <c r="G97" s="3" t="s">
        <v>3481</v>
      </c>
      <c r="H97" s="3" t="s">
        <v>2603</v>
      </c>
      <c r="I97" s="1">
        <v>1</v>
      </c>
      <c r="K97" s="238">
        <v>95</v>
      </c>
      <c r="L97" s="3" t="s">
        <v>1747</v>
      </c>
      <c r="M97" s="3" t="s">
        <v>68</v>
      </c>
      <c r="N97" s="1">
        <v>0</v>
      </c>
      <c r="O97" s="30" t="s">
        <v>3687</v>
      </c>
      <c r="P97" s="1">
        <v>14</v>
      </c>
      <c r="Q97" s="30" t="s">
        <v>3688</v>
      </c>
      <c r="R97" s="1">
        <f t="shared" si="2"/>
        <v>14</v>
      </c>
      <c r="T97" s="238">
        <v>95</v>
      </c>
      <c r="U97" s="3" t="s">
        <v>728</v>
      </c>
      <c r="V97" s="3" t="s">
        <v>2598</v>
      </c>
      <c r="W97" s="1">
        <v>19</v>
      </c>
      <c r="Y97" s="238">
        <v>95</v>
      </c>
      <c r="Z97" s="3" t="s">
        <v>3511</v>
      </c>
      <c r="AA97" s="3" t="s">
        <v>2630</v>
      </c>
      <c r="AB97" s="1">
        <v>10</v>
      </c>
      <c r="AC97" s="30" t="s">
        <v>3687</v>
      </c>
      <c r="AD97" s="1">
        <v>23</v>
      </c>
      <c r="AE97" s="30" t="s">
        <v>3688</v>
      </c>
      <c r="AF97" s="1">
        <f t="shared" si="3"/>
        <v>33</v>
      </c>
      <c r="AH97" s="238">
        <v>95</v>
      </c>
      <c r="AI97" s="3" t="s">
        <v>2779</v>
      </c>
      <c r="AJ97" s="3" t="s">
        <v>3473</v>
      </c>
      <c r="AK97" s="1">
        <v>58</v>
      </c>
    </row>
    <row r="98" spans="1:37" ht="15.6" x14ac:dyDescent="0.3">
      <c r="A98" s="238">
        <v>96</v>
      </c>
      <c r="B98" s="3" t="s">
        <v>3481</v>
      </c>
      <c r="C98" s="3" t="s">
        <v>2603</v>
      </c>
      <c r="D98" s="1">
        <v>25</v>
      </c>
      <c r="F98" s="238">
        <v>96</v>
      </c>
      <c r="G98" s="3" t="s">
        <v>3484</v>
      </c>
      <c r="H98" s="3" t="s">
        <v>2613</v>
      </c>
      <c r="I98" s="1">
        <v>1</v>
      </c>
      <c r="K98" s="238">
        <v>96</v>
      </c>
      <c r="L98" s="3" t="s">
        <v>2718</v>
      </c>
      <c r="M98" s="3" t="s">
        <v>2613</v>
      </c>
      <c r="N98" s="1">
        <v>1</v>
      </c>
      <c r="O98" s="30" t="s">
        <v>3687</v>
      </c>
      <c r="P98" s="1">
        <v>12</v>
      </c>
      <c r="Q98" s="30" t="s">
        <v>3688</v>
      </c>
      <c r="R98" s="1">
        <f t="shared" si="2"/>
        <v>13</v>
      </c>
      <c r="T98" s="238">
        <v>96</v>
      </c>
      <c r="U98" s="3" t="s">
        <v>3518</v>
      </c>
      <c r="V98" s="3" t="s">
        <v>2613</v>
      </c>
      <c r="W98" s="1">
        <v>19</v>
      </c>
      <c r="Y98" s="238">
        <v>96</v>
      </c>
      <c r="Z98" s="3" t="s">
        <v>2696</v>
      </c>
      <c r="AA98" s="3" t="s">
        <v>2613</v>
      </c>
      <c r="AB98" s="1">
        <v>9</v>
      </c>
      <c r="AC98" s="30" t="s">
        <v>3687</v>
      </c>
      <c r="AD98" s="1">
        <v>24</v>
      </c>
      <c r="AE98" s="30" t="s">
        <v>3688</v>
      </c>
      <c r="AF98" s="1">
        <f t="shared" si="3"/>
        <v>33</v>
      </c>
      <c r="AH98" s="238">
        <v>96</v>
      </c>
      <c r="AI98" s="3" t="s">
        <v>1961</v>
      </c>
      <c r="AJ98" s="3" t="s">
        <v>66</v>
      </c>
      <c r="AK98" s="1">
        <v>58</v>
      </c>
    </row>
    <row r="99" spans="1:37" ht="15.6" x14ac:dyDescent="0.3">
      <c r="A99" s="238">
        <v>97</v>
      </c>
      <c r="B99" s="3" t="s">
        <v>1961</v>
      </c>
      <c r="C99" s="3" t="s">
        <v>66</v>
      </c>
      <c r="D99" s="1">
        <v>25</v>
      </c>
      <c r="F99" s="238">
        <v>97</v>
      </c>
      <c r="G99" s="3" t="s">
        <v>2615</v>
      </c>
      <c r="H99" s="3" t="s">
        <v>2613</v>
      </c>
      <c r="I99" s="1">
        <v>1</v>
      </c>
      <c r="K99" s="238">
        <v>97</v>
      </c>
      <c r="L99" s="3" t="s">
        <v>730</v>
      </c>
      <c r="M99" s="3" t="s">
        <v>2598</v>
      </c>
      <c r="N99" s="1">
        <v>0</v>
      </c>
      <c r="O99" s="30" t="s">
        <v>3687</v>
      </c>
      <c r="P99" s="1">
        <v>13</v>
      </c>
      <c r="Q99" s="30" t="s">
        <v>3688</v>
      </c>
      <c r="R99" s="1">
        <f t="shared" si="2"/>
        <v>13</v>
      </c>
      <c r="T99" s="238">
        <v>97</v>
      </c>
      <c r="U99" s="3" t="s">
        <v>3533</v>
      </c>
      <c r="V99" s="3" t="s">
        <v>2613</v>
      </c>
      <c r="W99" s="1">
        <v>19</v>
      </c>
      <c r="Y99" s="238">
        <v>97</v>
      </c>
      <c r="Z99" s="2" t="s">
        <v>3378</v>
      </c>
      <c r="AA99" s="2" t="s">
        <v>3221</v>
      </c>
      <c r="AB99" s="1">
        <v>22</v>
      </c>
      <c r="AC99" s="30" t="s">
        <v>3687</v>
      </c>
      <c r="AD99" s="1">
        <v>10</v>
      </c>
      <c r="AE99" s="30" t="s">
        <v>3688</v>
      </c>
      <c r="AF99" s="1">
        <f t="shared" si="3"/>
        <v>32</v>
      </c>
      <c r="AH99" s="238">
        <v>97</v>
      </c>
      <c r="AI99" s="3" t="s">
        <v>3507</v>
      </c>
      <c r="AJ99" s="3" t="s">
        <v>2592</v>
      </c>
      <c r="AK99" s="1">
        <v>58</v>
      </c>
    </row>
    <row r="100" spans="1:37" ht="15.6" x14ac:dyDescent="0.3">
      <c r="A100" s="238">
        <v>98</v>
      </c>
      <c r="B100" s="3" t="s">
        <v>1186</v>
      </c>
      <c r="C100" s="3" t="s">
        <v>68</v>
      </c>
      <c r="D100" s="1">
        <v>25</v>
      </c>
      <c r="F100" s="238">
        <v>98</v>
      </c>
      <c r="G100" s="3" t="s">
        <v>734</v>
      </c>
      <c r="H100" s="3" t="s">
        <v>2598</v>
      </c>
      <c r="I100" s="1">
        <v>1</v>
      </c>
      <c r="K100" s="238">
        <v>98</v>
      </c>
      <c r="L100" s="3" t="s">
        <v>998</v>
      </c>
      <c r="M100" s="3" t="s">
        <v>3478</v>
      </c>
      <c r="N100" s="1">
        <v>3</v>
      </c>
      <c r="O100" s="30" t="s">
        <v>3687</v>
      </c>
      <c r="P100" s="1">
        <v>9</v>
      </c>
      <c r="Q100" s="30" t="s">
        <v>3688</v>
      </c>
      <c r="R100" s="1">
        <f t="shared" si="2"/>
        <v>12</v>
      </c>
      <c r="T100" s="238">
        <v>98</v>
      </c>
      <c r="U100" s="3" t="s">
        <v>1919</v>
      </c>
      <c r="V100" s="3" t="s">
        <v>3347</v>
      </c>
      <c r="W100" s="1">
        <v>18</v>
      </c>
      <c r="Y100" s="238">
        <v>98</v>
      </c>
      <c r="Z100" s="3" t="s">
        <v>3527</v>
      </c>
      <c r="AA100" s="3" t="s">
        <v>2592</v>
      </c>
      <c r="AB100" s="1">
        <v>12</v>
      </c>
      <c r="AC100" s="30" t="s">
        <v>3687</v>
      </c>
      <c r="AD100" s="1">
        <v>20</v>
      </c>
      <c r="AE100" s="30" t="s">
        <v>3688</v>
      </c>
      <c r="AF100" s="1">
        <f t="shared" si="3"/>
        <v>32</v>
      </c>
      <c r="AH100" s="238">
        <v>98</v>
      </c>
      <c r="AI100" s="3" t="s">
        <v>1346</v>
      </c>
      <c r="AJ100" s="3" t="s">
        <v>68</v>
      </c>
      <c r="AK100" s="1">
        <v>57</v>
      </c>
    </row>
    <row r="101" spans="1:37" ht="15.6" x14ac:dyDescent="0.3">
      <c r="A101" s="238">
        <v>99</v>
      </c>
      <c r="B101" s="3" t="s">
        <v>3483</v>
      </c>
      <c r="C101" s="3" t="s">
        <v>2657</v>
      </c>
      <c r="D101" s="1">
        <v>24</v>
      </c>
      <c r="F101" s="238">
        <v>99</v>
      </c>
      <c r="G101" s="3" t="s">
        <v>2718</v>
      </c>
      <c r="H101" s="3" t="s">
        <v>2613</v>
      </c>
      <c r="I101" s="1">
        <v>1</v>
      </c>
      <c r="K101" s="238">
        <v>99</v>
      </c>
      <c r="L101" s="3" t="s">
        <v>3485</v>
      </c>
      <c r="M101" s="3" t="s">
        <v>2655</v>
      </c>
      <c r="N101" s="1">
        <v>3</v>
      </c>
      <c r="O101" s="30" t="s">
        <v>3687</v>
      </c>
      <c r="P101" s="1">
        <v>9</v>
      </c>
      <c r="Q101" s="30" t="s">
        <v>3688</v>
      </c>
      <c r="R101" s="1">
        <f t="shared" si="2"/>
        <v>12</v>
      </c>
      <c r="T101" s="238">
        <v>99</v>
      </c>
      <c r="U101" s="3" t="s">
        <v>1501</v>
      </c>
      <c r="V101" s="3" t="s">
        <v>89</v>
      </c>
      <c r="W101" s="1">
        <v>18</v>
      </c>
      <c r="Y101" s="238">
        <v>99</v>
      </c>
      <c r="Z101" s="3" t="s">
        <v>2901</v>
      </c>
      <c r="AA101" s="3" t="s">
        <v>2623</v>
      </c>
      <c r="AB101" s="1">
        <v>9</v>
      </c>
      <c r="AC101" s="30" t="s">
        <v>3687</v>
      </c>
      <c r="AD101" s="1">
        <v>23</v>
      </c>
      <c r="AE101" s="30" t="s">
        <v>3688</v>
      </c>
      <c r="AF101" s="1">
        <f t="shared" si="3"/>
        <v>32</v>
      </c>
      <c r="AH101" s="238">
        <v>99</v>
      </c>
      <c r="AI101" s="3" t="s">
        <v>3531</v>
      </c>
      <c r="AJ101" s="3" t="s">
        <v>66</v>
      </c>
      <c r="AK101" s="1">
        <v>57</v>
      </c>
    </row>
    <row r="102" spans="1:37" ht="15.6" x14ac:dyDescent="0.3">
      <c r="A102" s="238">
        <v>100</v>
      </c>
      <c r="B102" s="3" t="s">
        <v>906</v>
      </c>
      <c r="C102" s="3" t="s">
        <v>2620</v>
      </c>
      <c r="D102" s="1">
        <v>24</v>
      </c>
      <c r="F102" s="238">
        <v>100</v>
      </c>
      <c r="G102" s="3" t="s">
        <v>2827</v>
      </c>
      <c r="H102" s="3" t="s">
        <v>3477</v>
      </c>
      <c r="I102" s="1">
        <v>1</v>
      </c>
      <c r="K102" s="238">
        <v>100</v>
      </c>
      <c r="L102" s="3" t="s">
        <v>2654</v>
      </c>
      <c r="M102" s="3" t="s">
        <v>2655</v>
      </c>
      <c r="N102" s="1">
        <v>3</v>
      </c>
      <c r="O102" s="30" t="s">
        <v>3687</v>
      </c>
      <c r="P102" s="1">
        <v>9</v>
      </c>
      <c r="Q102" s="30" t="s">
        <v>3688</v>
      </c>
      <c r="R102" s="1">
        <f t="shared" si="2"/>
        <v>12</v>
      </c>
      <c r="T102" s="238">
        <v>100</v>
      </c>
      <c r="U102" s="3" t="s">
        <v>1135</v>
      </c>
      <c r="V102" s="3" t="s">
        <v>2919</v>
      </c>
      <c r="W102" s="1">
        <v>18</v>
      </c>
      <c r="Y102" s="238">
        <v>100</v>
      </c>
      <c r="Z102" s="3" t="s">
        <v>2828</v>
      </c>
      <c r="AA102" s="3" t="s">
        <v>647</v>
      </c>
      <c r="AB102" s="1">
        <v>21</v>
      </c>
      <c r="AC102" s="30" t="s">
        <v>3687</v>
      </c>
      <c r="AD102" s="1">
        <v>9</v>
      </c>
      <c r="AE102" s="30" t="s">
        <v>3688</v>
      </c>
      <c r="AF102" s="1">
        <f t="shared" si="3"/>
        <v>30</v>
      </c>
      <c r="AH102" s="238">
        <v>100</v>
      </c>
      <c r="AI102" s="3" t="s">
        <v>2700</v>
      </c>
      <c r="AJ102" s="3" t="s">
        <v>2630</v>
      </c>
      <c r="AK102" s="1">
        <v>55</v>
      </c>
    </row>
    <row r="103" spans="1:37" ht="15.6" x14ac:dyDescent="0.3">
      <c r="A103" s="238">
        <v>101</v>
      </c>
      <c r="B103" s="3" t="s">
        <v>760</v>
      </c>
      <c r="C103" s="3" t="s">
        <v>3453</v>
      </c>
      <c r="D103" s="1">
        <v>24</v>
      </c>
      <c r="F103" s="238">
        <v>101</v>
      </c>
      <c r="G103" s="3" t="s">
        <v>963</v>
      </c>
      <c r="H103" s="3" t="s">
        <v>2620</v>
      </c>
      <c r="I103" s="1">
        <v>1</v>
      </c>
      <c r="K103" s="238">
        <v>101</v>
      </c>
      <c r="L103" s="3" t="s">
        <v>756</v>
      </c>
      <c r="M103" s="3" t="s">
        <v>3453</v>
      </c>
      <c r="N103" s="1">
        <v>2</v>
      </c>
      <c r="O103" s="30" t="s">
        <v>3687</v>
      </c>
      <c r="P103" s="1">
        <v>10</v>
      </c>
      <c r="Q103" s="30" t="s">
        <v>3688</v>
      </c>
      <c r="R103" s="1">
        <f t="shared" si="2"/>
        <v>12</v>
      </c>
      <c r="T103" s="238">
        <v>101</v>
      </c>
      <c r="U103" s="3" t="s">
        <v>3486</v>
      </c>
      <c r="V103" s="3" t="s">
        <v>2598</v>
      </c>
      <c r="W103" s="1">
        <v>18</v>
      </c>
      <c r="Y103" s="238">
        <v>101</v>
      </c>
      <c r="Z103" s="3" t="s">
        <v>3490</v>
      </c>
      <c r="AA103" s="3" t="s">
        <v>2655</v>
      </c>
      <c r="AB103" s="1">
        <v>11</v>
      </c>
      <c r="AC103" s="30" t="s">
        <v>3687</v>
      </c>
      <c r="AD103" s="1">
        <v>19</v>
      </c>
      <c r="AE103" s="30" t="s">
        <v>3688</v>
      </c>
      <c r="AF103" s="1">
        <f t="shared" si="3"/>
        <v>30</v>
      </c>
      <c r="AH103" s="238">
        <v>101</v>
      </c>
      <c r="AI103" s="3" t="s">
        <v>2855</v>
      </c>
      <c r="AJ103" s="3" t="s">
        <v>2939</v>
      </c>
      <c r="AK103" s="1">
        <v>55</v>
      </c>
    </row>
    <row r="104" spans="1:37" ht="15.6" x14ac:dyDescent="0.3">
      <c r="A104" s="238">
        <v>102</v>
      </c>
      <c r="B104" s="3" t="s">
        <v>1134</v>
      </c>
      <c r="C104" s="3" t="s">
        <v>2684</v>
      </c>
      <c r="D104" s="1">
        <v>24</v>
      </c>
      <c r="F104" s="238">
        <v>102</v>
      </c>
      <c r="G104" s="3" t="s">
        <v>1838</v>
      </c>
      <c r="H104" s="3" t="s">
        <v>3276</v>
      </c>
      <c r="I104" s="1">
        <v>1</v>
      </c>
      <c r="K104" s="238">
        <v>102</v>
      </c>
      <c r="L104" s="3" t="s">
        <v>3501</v>
      </c>
      <c r="M104" s="3" t="s">
        <v>2606</v>
      </c>
      <c r="N104" s="1">
        <v>2</v>
      </c>
      <c r="O104" s="30" t="s">
        <v>3687</v>
      </c>
      <c r="P104" s="1">
        <v>10</v>
      </c>
      <c r="Q104" s="30" t="s">
        <v>3688</v>
      </c>
      <c r="R104" s="1">
        <f t="shared" si="2"/>
        <v>12</v>
      </c>
      <c r="T104" s="238">
        <v>102</v>
      </c>
      <c r="U104" s="3" t="s">
        <v>2827</v>
      </c>
      <c r="V104" s="3" t="s">
        <v>3477</v>
      </c>
      <c r="W104" s="1">
        <v>18</v>
      </c>
      <c r="Y104" s="238">
        <v>102</v>
      </c>
      <c r="Z104" s="3" t="s">
        <v>3519</v>
      </c>
      <c r="AA104" s="3" t="s">
        <v>2598</v>
      </c>
      <c r="AB104" s="1">
        <v>7</v>
      </c>
      <c r="AC104" s="30" t="s">
        <v>3687</v>
      </c>
      <c r="AD104" s="1">
        <v>23</v>
      </c>
      <c r="AE104" s="30" t="s">
        <v>3688</v>
      </c>
      <c r="AF104" s="1">
        <f t="shared" si="3"/>
        <v>30</v>
      </c>
      <c r="AH104" s="238">
        <v>102</v>
      </c>
      <c r="AI104" s="3" t="s">
        <v>2920</v>
      </c>
      <c r="AJ104" s="3" t="s">
        <v>2826</v>
      </c>
      <c r="AK104" s="1">
        <v>54</v>
      </c>
    </row>
    <row r="105" spans="1:37" ht="15.6" x14ac:dyDescent="0.3">
      <c r="A105" s="238">
        <v>103</v>
      </c>
      <c r="B105" s="2" t="s">
        <v>3378</v>
      </c>
      <c r="C105" s="2" t="s">
        <v>3221</v>
      </c>
      <c r="D105" s="1">
        <v>24</v>
      </c>
      <c r="F105" s="238">
        <v>103</v>
      </c>
      <c r="G105" s="3" t="s">
        <v>3492</v>
      </c>
      <c r="H105" s="3" t="s">
        <v>3493</v>
      </c>
      <c r="I105" s="1">
        <v>1</v>
      </c>
      <c r="K105" s="238">
        <v>103</v>
      </c>
      <c r="L105" s="3" t="s">
        <v>3526</v>
      </c>
      <c r="M105" s="3" t="s">
        <v>3453</v>
      </c>
      <c r="N105" s="1">
        <v>2</v>
      </c>
      <c r="O105" s="30" t="s">
        <v>3687</v>
      </c>
      <c r="P105" s="1">
        <v>10</v>
      </c>
      <c r="Q105" s="30" t="s">
        <v>3688</v>
      </c>
      <c r="R105" s="1">
        <f t="shared" si="2"/>
        <v>12</v>
      </c>
      <c r="T105" s="238">
        <v>103</v>
      </c>
      <c r="U105" s="3" t="s">
        <v>3492</v>
      </c>
      <c r="V105" s="3" t="s">
        <v>3493</v>
      </c>
      <c r="W105" s="1">
        <v>18</v>
      </c>
      <c r="Y105" s="238">
        <v>103</v>
      </c>
      <c r="Z105" s="3" t="s">
        <v>1961</v>
      </c>
      <c r="AA105" s="3" t="s">
        <v>66</v>
      </c>
      <c r="AB105" s="1">
        <v>0</v>
      </c>
      <c r="AC105" s="30" t="s">
        <v>3687</v>
      </c>
      <c r="AD105" s="1">
        <v>30</v>
      </c>
      <c r="AE105" s="30" t="s">
        <v>3688</v>
      </c>
      <c r="AF105" s="1">
        <f t="shared" si="3"/>
        <v>30</v>
      </c>
      <c r="AH105" s="238">
        <v>103</v>
      </c>
      <c r="AI105" s="3" t="s">
        <v>3520</v>
      </c>
      <c r="AJ105" s="3" t="s">
        <v>2592</v>
      </c>
      <c r="AK105" s="1">
        <v>54</v>
      </c>
    </row>
    <row r="106" spans="1:37" ht="15.6" x14ac:dyDescent="0.3">
      <c r="A106" s="238">
        <v>104</v>
      </c>
      <c r="B106" s="3" t="s">
        <v>995</v>
      </c>
      <c r="C106" s="3" t="s">
        <v>3497</v>
      </c>
      <c r="D106" s="1">
        <v>24</v>
      </c>
      <c r="F106" s="238">
        <v>104</v>
      </c>
      <c r="G106" s="3" t="s">
        <v>1336</v>
      </c>
      <c r="H106" s="3" t="s">
        <v>2613</v>
      </c>
      <c r="I106" s="1">
        <v>1</v>
      </c>
      <c r="K106" s="238">
        <v>104</v>
      </c>
      <c r="L106" s="3" t="s">
        <v>2914</v>
      </c>
      <c r="M106" s="3" t="s">
        <v>647</v>
      </c>
      <c r="N106" s="1">
        <v>0</v>
      </c>
      <c r="O106" s="30" t="s">
        <v>3687</v>
      </c>
      <c r="P106" s="1">
        <v>12</v>
      </c>
      <c r="Q106" s="30" t="s">
        <v>3688</v>
      </c>
      <c r="R106" s="1">
        <f t="shared" si="2"/>
        <v>12</v>
      </c>
      <c r="T106" s="238">
        <v>104</v>
      </c>
      <c r="U106" s="3" t="s">
        <v>3509</v>
      </c>
      <c r="V106" s="3" t="s">
        <v>2657</v>
      </c>
      <c r="W106" s="1">
        <v>18</v>
      </c>
      <c r="Y106" s="238">
        <v>104</v>
      </c>
      <c r="Z106" s="3" t="s">
        <v>2653</v>
      </c>
      <c r="AA106" s="3" t="s">
        <v>2603</v>
      </c>
      <c r="AB106" s="1">
        <v>9</v>
      </c>
      <c r="AC106" s="30" t="s">
        <v>3687</v>
      </c>
      <c r="AD106" s="1">
        <v>20</v>
      </c>
      <c r="AE106" s="30" t="s">
        <v>3688</v>
      </c>
      <c r="AF106" s="1">
        <f t="shared" si="3"/>
        <v>29</v>
      </c>
      <c r="AH106" s="238">
        <v>104</v>
      </c>
      <c r="AI106" s="3" t="s">
        <v>3544</v>
      </c>
      <c r="AJ106" s="3" t="s">
        <v>2826</v>
      </c>
      <c r="AK106" s="1">
        <v>54</v>
      </c>
    </row>
    <row r="107" spans="1:37" ht="15.6" x14ac:dyDescent="0.3">
      <c r="A107" s="238">
        <v>105</v>
      </c>
      <c r="B107" s="3" t="s">
        <v>728</v>
      </c>
      <c r="C107" s="3" t="s">
        <v>2598</v>
      </c>
      <c r="D107" s="1">
        <v>24</v>
      </c>
      <c r="F107" s="238">
        <v>105</v>
      </c>
      <c r="G107" s="3" t="s">
        <v>758</v>
      </c>
      <c r="H107" s="3" t="s">
        <v>3453</v>
      </c>
      <c r="I107" s="1">
        <v>1</v>
      </c>
      <c r="K107" s="238">
        <v>105</v>
      </c>
      <c r="L107" s="3" t="s">
        <v>3527</v>
      </c>
      <c r="M107" s="3" t="s">
        <v>2592</v>
      </c>
      <c r="N107" s="1">
        <v>0</v>
      </c>
      <c r="O107" s="30" t="s">
        <v>3687</v>
      </c>
      <c r="P107" s="1">
        <v>12</v>
      </c>
      <c r="Q107" s="30" t="s">
        <v>3688</v>
      </c>
      <c r="R107" s="1">
        <f t="shared" si="2"/>
        <v>12</v>
      </c>
      <c r="T107" s="238">
        <v>105</v>
      </c>
      <c r="U107" s="3" t="s">
        <v>3470</v>
      </c>
      <c r="V107" s="3" t="s">
        <v>3463</v>
      </c>
      <c r="W107" s="1">
        <v>17</v>
      </c>
      <c r="Y107" s="238">
        <v>105</v>
      </c>
      <c r="Z107" s="3" t="s">
        <v>3502</v>
      </c>
      <c r="AA107" s="3" t="s">
        <v>2630</v>
      </c>
      <c r="AB107" s="1">
        <v>14</v>
      </c>
      <c r="AC107" s="30" t="s">
        <v>3687</v>
      </c>
      <c r="AD107" s="1">
        <v>14</v>
      </c>
      <c r="AE107" s="30" t="s">
        <v>3688</v>
      </c>
      <c r="AF107" s="1">
        <f t="shared" si="3"/>
        <v>28</v>
      </c>
      <c r="AH107" s="238">
        <v>105</v>
      </c>
      <c r="AI107" s="3" t="s">
        <v>1112</v>
      </c>
      <c r="AJ107" s="3" t="s">
        <v>68</v>
      </c>
      <c r="AK107" s="1">
        <v>53</v>
      </c>
    </row>
    <row r="108" spans="1:37" ht="15.6" x14ac:dyDescent="0.3">
      <c r="A108" s="238">
        <v>106</v>
      </c>
      <c r="B108" s="3" t="s">
        <v>3509</v>
      </c>
      <c r="C108" s="3" t="s">
        <v>2657</v>
      </c>
      <c r="D108" s="1">
        <v>24</v>
      </c>
      <c r="F108" s="238">
        <v>106</v>
      </c>
      <c r="G108" s="3" t="s">
        <v>2979</v>
      </c>
      <c r="H108" s="3" t="s">
        <v>647</v>
      </c>
      <c r="I108" s="1">
        <v>1</v>
      </c>
      <c r="K108" s="238">
        <v>106</v>
      </c>
      <c r="L108" s="3" t="s">
        <v>3465</v>
      </c>
      <c r="M108" s="3" t="s">
        <v>2826</v>
      </c>
      <c r="N108" s="1">
        <v>4</v>
      </c>
      <c r="O108" s="30" t="s">
        <v>3687</v>
      </c>
      <c r="P108" s="1">
        <v>7</v>
      </c>
      <c r="Q108" s="30" t="s">
        <v>3688</v>
      </c>
      <c r="R108" s="1">
        <f t="shared" si="2"/>
        <v>11</v>
      </c>
      <c r="T108" s="238">
        <v>106</v>
      </c>
      <c r="U108" s="3" t="s">
        <v>2845</v>
      </c>
      <c r="V108" s="3" t="s">
        <v>2598</v>
      </c>
      <c r="W108" s="1">
        <v>17</v>
      </c>
      <c r="Y108" s="238">
        <v>106</v>
      </c>
      <c r="Z108" s="3" t="s">
        <v>2914</v>
      </c>
      <c r="AA108" s="3" t="s">
        <v>647</v>
      </c>
      <c r="AB108" s="1">
        <v>12</v>
      </c>
      <c r="AC108" s="30" t="s">
        <v>3687</v>
      </c>
      <c r="AD108" s="1">
        <v>16</v>
      </c>
      <c r="AE108" s="30" t="s">
        <v>3688</v>
      </c>
      <c r="AF108" s="1">
        <f t="shared" si="3"/>
        <v>28</v>
      </c>
      <c r="AH108" s="238">
        <v>106</v>
      </c>
      <c r="AI108" s="3" t="s">
        <v>3532</v>
      </c>
      <c r="AJ108" s="3" t="s">
        <v>2939</v>
      </c>
      <c r="AK108" s="1">
        <v>53</v>
      </c>
    </row>
    <row r="109" spans="1:37" ht="15.6" x14ac:dyDescent="0.3">
      <c r="A109" s="238">
        <v>107</v>
      </c>
      <c r="B109" s="3" t="s">
        <v>3517</v>
      </c>
      <c r="C109" s="3" t="s">
        <v>2988</v>
      </c>
      <c r="D109" s="1">
        <v>24</v>
      </c>
      <c r="F109" s="238">
        <v>107</v>
      </c>
      <c r="G109" s="3" t="s">
        <v>3366</v>
      </c>
      <c r="H109" s="3" t="s">
        <v>2939</v>
      </c>
      <c r="I109" s="1">
        <v>1</v>
      </c>
      <c r="K109" s="238">
        <v>107</v>
      </c>
      <c r="L109" s="3" t="s">
        <v>753</v>
      </c>
      <c r="M109" s="3" t="s">
        <v>3453</v>
      </c>
      <c r="N109" s="1">
        <v>2</v>
      </c>
      <c r="O109" s="30" t="s">
        <v>3687</v>
      </c>
      <c r="P109" s="1">
        <v>9</v>
      </c>
      <c r="Q109" s="30" t="s">
        <v>3688</v>
      </c>
      <c r="R109" s="1">
        <f t="shared" si="2"/>
        <v>11</v>
      </c>
      <c r="T109" s="238">
        <v>107</v>
      </c>
      <c r="U109" s="3" t="s">
        <v>2979</v>
      </c>
      <c r="V109" s="3" t="s">
        <v>647</v>
      </c>
      <c r="W109" s="1">
        <v>17</v>
      </c>
      <c r="Y109" s="238">
        <v>107</v>
      </c>
      <c r="Z109" s="3" t="s">
        <v>3492</v>
      </c>
      <c r="AA109" s="3" t="s">
        <v>3493</v>
      </c>
      <c r="AB109" s="1">
        <v>10</v>
      </c>
      <c r="AC109" s="30" t="s">
        <v>3687</v>
      </c>
      <c r="AD109" s="1">
        <v>18</v>
      </c>
      <c r="AE109" s="30" t="s">
        <v>3688</v>
      </c>
      <c r="AF109" s="1">
        <f t="shared" si="3"/>
        <v>28</v>
      </c>
      <c r="AH109" s="238">
        <v>107</v>
      </c>
      <c r="AI109" s="3" t="s">
        <v>2696</v>
      </c>
      <c r="AJ109" s="3" t="s">
        <v>2613</v>
      </c>
      <c r="AK109" s="1">
        <v>52</v>
      </c>
    </row>
    <row r="110" spans="1:37" ht="15.6" x14ac:dyDescent="0.3">
      <c r="A110" s="238">
        <v>108</v>
      </c>
      <c r="B110" s="3" t="s">
        <v>1835</v>
      </c>
      <c r="C110" s="3" t="s">
        <v>3276</v>
      </c>
      <c r="D110" s="1">
        <v>24</v>
      </c>
      <c r="F110" s="238">
        <v>108</v>
      </c>
      <c r="G110" s="3" t="s">
        <v>3065</v>
      </c>
      <c r="H110" s="3" t="s">
        <v>2623</v>
      </c>
      <c r="I110" s="1">
        <v>1</v>
      </c>
      <c r="K110" s="238">
        <v>108</v>
      </c>
      <c r="L110" s="3" t="s">
        <v>1490</v>
      </c>
      <c r="M110" s="3" t="s">
        <v>3500</v>
      </c>
      <c r="N110" s="1">
        <v>2</v>
      </c>
      <c r="O110" s="30" t="s">
        <v>3687</v>
      </c>
      <c r="P110" s="1">
        <v>9</v>
      </c>
      <c r="Q110" s="30" t="s">
        <v>3688</v>
      </c>
      <c r="R110" s="1">
        <f t="shared" si="2"/>
        <v>11</v>
      </c>
      <c r="T110" s="238">
        <v>108</v>
      </c>
      <c r="U110" s="3" t="s">
        <v>3366</v>
      </c>
      <c r="V110" s="3" t="s">
        <v>2939</v>
      </c>
      <c r="W110" s="1">
        <v>17</v>
      </c>
      <c r="Y110" s="238">
        <v>108</v>
      </c>
      <c r="Z110" s="3" t="s">
        <v>1838</v>
      </c>
      <c r="AA110" s="3" t="s">
        <v>3276</v>
      </c>
      <c r="AB110" s="1">
        <v>6</v>
      </c>
      <c r="AC110" s="30" t="s">
        <v>3687</v>
      </c>
      <c r="AD110" s="1">
        <v>22</v>
      </c>
      <c r="AE110" s="30" t="s">
        <v>3688</v>
      </c>
      <c r="AF110" s="1">
        <f t="shared" si="3"/>
        <v>28</v>
      </c>
      <c r="AH110" s="238">
        <v>108</v>
      </c>
      <c r="AI110" s="3" t="s">
        <v>963</v>
      </c>
      <c r="AJ110" s="3" t="s">
        <v>2620</v>
      </c>
      <c r="AK110" s="1">
        <v>52</v>
      </c>
    </row>
    <row r="111" spans="1:37" ht="15.6" x14ac:dyDescent="0.3">
      <c r="A111" s="238">
        <v>109</v>
      </c>
      <c r="B111" s="3" t="s">
        <v>3531</v>
      </c>
      <c r="C111" s="3" t="s">
        <v>66</v>
      </c>
      <c r="D111" s="1">
        <v>24</v>
      </c>
      <c r="F111" s="238">
        <v>109</v>
      </c>
      <c r="G111" s="2" t="s">
        <v>3378</v>
      </c>
      <c r="H111" s="2" t="s">
        <v>3221</v>
      </c>
      <c r="I111" s="1">
        <v>1</v>
      </c>
      <c r="K111" s="238">
        <v>109</v>
      </c>
      <c r="L111" s="3" t="s">
        <v>3534</v>
      </c>
      <c r="M111" s="3" t="s">
        <v>2620</v>
      </c>
      <c r="N111" s="1">
        <v>2</v>
      </c>
      <c r="O111" s="30" t="s">
        <v>3687</v>
      </c>
      <c r="P111" s="1">
        <v>9</v>
      </c>
      <c r="Q111" s="30" t="s">
        <v>3688</v>
      </c>
      <c r="R111" s="1">
        <f t="shared" si="2"/>
        <v>11</v>
      </c>
      <c r="T111" s="238">
        <v>109</v>
      </c>
      <c r="U111" s="3" t="s">
        <v>856</v>
      </c>
      <c r="V111" s="3" t="s">
        <v>2598</v>
      </c>
      <c r="W111" s="1">
        <v>17</v>
      </c>
      <c r="Y111" s="238">
        <v>109</v>
      </c>
      <c r="Z111" s="3" t="s">
        <v>1506</v>
      </c>
      <c r="AA111" s="3" t="s">
        <v>3084</v>
      </c>
      <c r="AB111" s="1">
        <v>6</v>
      </c>
      <c r="AC111" s="30" t="s">
        <v>3687</v>
      </c>
      <c r="AD111" s="1">
        <v>22</v>
      </c>
      <c r="AE111" s="30" t="s">
        <v>3688</v>
      </c>
      <c r="AF111" s="1">
        <f t="shared" si="3"/>
        <v>28</v>
      </c>
      <c r="AH111" s="238">
        <v>109</v>
      </c>
      <c r="AI111" s="3" t="s">
        <v>1749</v>
      </c>
      <c r="AJ111" s="3" t="s">
        <v>68</v>
      </c>
      <c r="AK111" s="1">
        <v>51</v>
      </c>
    </row>
    <row r="112" spans="1:37" ht="15.6" x14ac:dyDescent="0.3">
      <c r="A112" s="238">
        <v>110</v>
      </c>
      <c r="B112" s="3" t="s">
        <v>3532</v>
      </c>
      <c r="C112" s="3" t="s">
        <v>2939</v>
      </c>
      <c r="D112" s="1">
        <v>24</v>
      </c>
      <c r="F112" s="238">
        <v>110</v>
      </c>
      <c r="G112" s="3" t="s">
        <v>960</v>
      </c>
      <c r="H112" s="3" t="s">
        <v>2620</v>
      </c>
      <c r="I112" s="1">
        <v>1</v>
      </c>
      <c r="K112" s="238">
        <v>110</v>
      </c>
      <c r="L112" s="3" t="s">
        <v>3549</v>
      </c>
      <c r="M112" s="3" t="s">
        <v>2598</v>
      </c>
      <c r="N112" s="1">
        <v>2</v>
      </c>
      <c r="O112" s="30" t="s">
        <v>3687</v>
      </c>
      <c r="P112" s="1">
        <v>9</v>
      </c>
      <c r="Q112" s="30" t="s">
        <v>3688</v>
      </c>
      <c r="R112" s="1">
        <f t="shared" si="2"/>
        <v>11</v>
      </c>
      <c r="T112" s="238">
        <v>110</v>
      </c>
      <c r="U112" s="3" t="s">
        <v>3537</v>
      </c>
      <c r="V112" s="3" t="s">
        <v>44</v>
      </c>
      <c r="W112" s="1">
        <v>17</v>
      </c>
      <c r="Y112" s="238">
        <v>110</v>
      </c>
      <c r="Z112" s="3" t="s">
        <v>1186</v>
      </c>
      <c r="AA112" s="3" t="s">
        <v>68</v>
      </c>
      <c r="AB112" s="1">
        <v>23</v>
      </c>
      <c r="AC112" s="30" t="s">
        <v>3687</v>
      </c>
      <c r="AD112" s="1">
        <v>4</v>
      </c>
      <c r="AE112" s="30" t="s">
        <v>3688</v>
      </c>
      <c r="AF112" s="1">
        <f t="shared" si="3"/>
        <v>27</v>
      </c>
      <c r="AH112" s="238">
        <v>110</v>
      </c>
      <c r="AI112" s="3" t="s">
        <v>3515</v>
      </c>
      <c r="AJ112" s="3" t="s">
        <v>2620</v>
      </c>
      <c r="AK112" s="1">
        <v>51</v>
      </c>
    </row>
    <row r="113" spans="1:37" ht="15.6" x14ac:dyDescent="0.3">
      <c r="A113" s="238">
        <v>111</v>
      </c>
      <c r="B113" s="2" t="s">
        <v>3381</v>
      </c>
      <c r="C113" s="2" t="s">
        <v>522</v>
      </c>
      <c r="D113" s="1">
        <v>24</v>
      </c>
      <c r="F113" s="238">
        <v>111</v>
      </c>
      <c r="G113" s="3" t="s">
        <v>888</v>
      </c>
      <c r="H113" s="3" t="s">
        <v>2592</v>
      </c>
      <c r="I113" s="1">
        <v>1</v>
      </c>
      <c r="K113" s="238">
        <v>111</v>
      </c>
      <c r="L113" s="3" t="s">
        <v>3553</v>
      </c>
      <c r="M113" s="3" t="s">
        <v>3554</v>
      </c>
      <c r="N113" s="1">
        <v>2</v>
      </c>
      <c r="O113" s="30" t="s">
        <v>3687</v>
      </c>
      <c r="P113" s="1">
        <v>9</v>
      </c>
      <c r="Q113" s="30" t="s">
        <v>3688</v>
      </c>
      <c r="R113" s="1">
        <f t="shared" si="2"/>
        <v>11</v>
      </c>
      <c r="T113" s="238">
        <v>111</v>
      </c>
      <c r="U113" s="3" t="s">
        <v>1435</v>
      </c>
      <c r="V113" s="3" t="s">
        <v>347</v>
      </c>
      <c r="W113" s="1">
        <v>17</v>
      </c>
      <c r="Y113" s="238">
        <v>111</v>
      </c>
      <c r="Z113" s="3" t="s">
        <v>2680</v>
      </c>
      <c r="AA113" s="3" t="s">
        <v>2613</v>
      </c>
      <c r="AB113" s="1">
        <v>18</v>
      </c>
      <c r="AC113" s="30" t="s">
        <v>3687</v>
      </c>
      <c r="AD113" s="1">
        <v>9</v>
      </c>
      <c r="AE113" s="30" t="s">
        <v>3688</v>
      </c>
      <c r="AF113" s="1">
        <f t="shared" si="3"/>
        <v>27</v>
      </c>
      <c r="AH113" s="238">
        <v>111</v>
      </c>
      <c r="AI113" s="3" t="s">
        <v>1186</v>
      </c>
      <c r="AJ113" s="3" t="s">
        <v>68</v>
      </c>
      <c r="AK113" s="1">
        <v>51</v>
      </c>
    </row>
    <row r="114" spans="1:37" ht="15.6" x14ac:dyDescent="0.3">
      <c r="A114" s="238">
        <v>112</v>
      </c>
      <c r="B114" s="3" t="s">
        <v>2612</v>
      </c>
      <c r="C114" s="3" t="s">
        <v>2613</v>
      </c>
      <c r="D114" s="1">
        <v>23</v>
      </c>
      <c r="F114" s="238">
        <v>112</v>
      </c>
      <c r="G114" s="3" t="s">
        <v>1506</v>
      </c>
      <c r="H114" s="3" t="s">
        <v>3084</v>
      </c>
      <c r="I114" s="1">
        <v>1</v>
      </c>
      <c r="K114" s="238">
        <v>112</v>
      </c>
      <c r="L114" s="3" t="s">
        <v>809</v>
      </c>
      <c r="M114" s="3" t="s">
        <v>2759</v>
      </c>
      <c r="N114" s="1">
        <v>1</v>
      </c>
      <c r="O114" s="30" t="s">
        <v>3687</v>
      </c>
      <c r="P114" s="1">
        <v>10</v>
      </c>
      <c r="Q114" s="30" t="s">
        <v>3688</v>
      </c>
      <c r="R114" s="1">
        <f t="shared" si="2"/>
        <v>11</v>
      </c>
      <c r="T114" s="238">
        <v>112</v>
      </c>
      <c r="U114" s="3" t="s">
        <v>3530</v>
      </c>
      <c r="V114" s="2" t="s">
        <v>3259</v>
      </c>
      <c r="W114" s="1">
        <v>17</v>
      </c>
      <c r="Y114" s="238">
        <v>112</v>
      </c>
      <c r="Z114" s="3" t="s">
        <v>3522</v>
      </c>
      <c r="AA114" s="3" t="s">
        <v>2592</v>
      </c>
      <c r="AB114" s="1">
        <v>16</v>
      </c>
      <c r="AC114" s="30" t="s">
        <v>3687</v>
      </c>
      <c r="AD114" s="1">
        <v>11</v>
      </c>
      <c r="AE114" s="30" t="s">
        <v>3688</v>
      </c>
      <c r="AF114" s="1">
        <f t="shared" si="3"/>
        <v>27</v>
      </c>
      <c r="AH114" s="238">
        <v>112</v>
      </c>
      <c r="AI114" s="3" t="s">
        <v>3541</v>
      </c>
      <c r="AJ114" s="3" t="s">
        <v>647</v>
      </c>
      <c r="AK114" s="1">
        <v>51</v>
      </c>
    </row>
    <row r="115" spans="1:37" ht="15.6" x14ac:dyDescent="0.3">
      <c r="A115" s="238">
        <v>113</v>
      </c>
      <c r="B115" s="3" t="s">
        <v>1071</v>
      </c>
      <c r="C115" s="3" t="s">
        <v>3482</v>
      </c>
      <c r="D115" s="1">
        <v>23</v>
      </c>
      <c r="F115" s="238">
        <v>113</v>
      </c>
      <c r="G115" s="3" t="s">
        <v>1426</v>
      </c>
      <c r="H115" s="3" t="s">
        <v>647</v>
      </c>
      <c r="I115" s="1">
        <v>1</v>
      </c>
      <c r="K115" s="238">
        <v>113</v>
      </c>
      <c r="L115" s="3" t="s">
        <v>3474</v>
      </c>
      <c r="M115" s="3" t="s">
        <v>3461</v>
      </c>
      <c r="N115" s="1">
        <v>0</v>
      </c>
      <c r="O115" s="30" t="s">
        <v>3687</v>
      </c>
      <c r="P115" s="1">
        <v>11</v>
      </c>
      <c r="Q115" s="30" t="s">
        <v>3688</v>
      </c>
      <c r="R115" s="1">
        <f t="shared" si="2"/>
        <v>11</v>
      </c>
      <c r="T115" s="238">
        <v>113</v>
      </c>
      <c r="U115" s="3" t="s">
        <v>2914</v>
      </c>
      <c r="V115" s="3" t="s">
        <v>647</v>
      </c>
      <c r="W115" s="1">
        <v>16</v>
      </c>
      <c r="Y115" s="238">
        <v>113</v>
      </c>
      <c r="Z115" s="3" t="s">
        <v>3506</v>
      </c>
      <c r="AA115" s="3" t="s">
        <v>2620</v>
      </c>
      <c r="AB115" s="1">
        <v>7</v>
      </c>
      <c r="AC115" s="30" t="s">
        <v>3687</v>
      </c>
      <c r="AD115" s="1">
        <v>20</v>
      </c>
      <c r="AE115" s="30" t="s">
        <v>3688</v>
      </c>
      <c r="AF115" s="1">
        <f t="shared" si="3"/>
        <v>27</v>
      </c>
      <c r="AH115" s="238">
        <v>113</v>
      </c>
      <c r="AI115" s="3" t="s">
        <v>1134</v>
      </c>
      <c r="AJ115" s="3" t="s">
        <v>2684</v>
      </c>
      <c r="AK115" s="1">
        <v>50</v>
      </c>
    </row>
    <row r="116" spans="1:37" ht="15.6" x14ac:dyDescent="0.3">
      <c r="A116" s="238">
        <v>114</v>
      </c>
      <c r="B116" s="3" t="s">
        <v>1709</v>
      </c>
      <c r="C116" s="3" t="s">
        <v>3276</v>
      </c>
      <c r="D116" s="1">
        <v>23</v>
      </c>
      <c r="F116" s="238">
        <v>114</v>
      </c>
      <c r="G116" s="3" t="s">
        <v>2851</v>
      </c>
      <c r="H116" s="3" t="s">
        <v>2939</v>
      </c>
      <c r="I116" s="1">
        <v>1</v>
      </c>
      <c r="K116" s="238">
        <v>114</v>
      </c>
      <c r="L116" s="3" t="s">
        <v>2636</v>
      </c>
      <c r="M116" s="3" t="s">
        <v>2620</v>
      </c>
      <c r="N116" s="1">
        <v>0</v>
      </c>
      <c r="O116" s="30" t="s">
        <v>3687</v>
      </c>
      <c r="P116" s="1">
        <v>11</v>
      </c>
      <c r="Q116" s="30" t="s">
        <v>3688</v>
      </c>
      <c r="R116" s="1">
        <f t="shared" si="2"/>
        <v>11</v>
      </c>
      <c r="T116" s="238">
        <v>114</v>
      </c>
      <c r="U116" s="3" t="s">
        <v>963</v>
      </c>
      <c r="V116" s="3" t="s">
        <v>2620</v>
      </c>
      <c r="W116" s="1">
        <v>16</v>
      </c>
      <c r="Y116" s="238">
        <v>114</v>
      </c>
      <c r="Z116" s="3" t="s">
        <v>3521</v>
      </c>
      <c r="AA116" s="3" t="s">
        <v>2603</v>
      </c>
      <c r="AB116" s="1">
        <v>7</v>
      </c>
      <c r="AC116" s="30" t="s">
        <v>3687</v>
      </c>
      <c r="AD116" s="1">
        <v>20</v>
      </c>
      <c r="AE116" s="30" t="s">
        <v>3688</v>
      </c>
      <c r="AF116" s="1">
        <f t="shared" si="3"/>
        <v>27</v>
      </c>
      <c r="AH116" s="238">
        <v>114</v>
      </c>
      <c r="AI116" s="3" t="s">
        <v>3208</v>
      </c>
      <c r="AJ116" s="3" t="s">
        <v>2939</v>
      </c>
      <c r="AK116" s="1">
        <v>50</v>
      </c>
    </row>
    <row r="117" spans="1:37" ht="15.6" x14ac:dyDescent="0.3">
      <c r="A117" s="238">
        <v>115</v>
      </c>
      <c r="B117" s="3" t="s">
        <v>1846</v>
      </c>
      <c r="C117" s="3" t="s">
        <v>3276</v>
      </c>
      <c r="D117" s="1">
        <v>23</v>
      </c>
      <c r="F117" s="238">
        <v>115</v>
      </c>
      <c r="G117" s="3" t="s">
        <v>3502</v>
      </c>
      <c r="H117" s="3" t="s">
        <v>2630</v>
      </c>
      <c r="I117" s="1">
        <v>1</v>
      </c>
      <c r="K117" s="238">
        <v>115</v>
      </c>
      <c r="L117" s="3" t="s">
        <v>3490</v>
      </c>
      <c r="M117" s="3" t="s">
        <v>2655</v>
      </c>
      <c r="N117" s="1">
        <v>0</v>
      </c>
      <c r="O117" s="30" t="s">
        <v>3687</v>
      </c>
      <c r="P117" s="1">
        <v>11</v>
      </c>
      <c r="Q117" s="30" t="s">
        <v>3688</v>
      </c>
      <c r="R117" s="1">
        <f t="shared" si="2"/>
        <v>11</v>
      </c>
      <c r="T117" s="238">
        <v>115</v>
      </c>
      <c r="U117" s="3" t="s">
        <v>2656</v>
      </c>
      <c r="V117" s="3" t="s">
        <v>2657</v>
      </c>
      <c r="W117" s="1">
        <v>15</v>
      </c>
      <c r="Y117" s="238">
        <v>115</v>
      </c>
      <c r="Z117" s="3" t="s">
        <v>1337</v>
      </c>
      <c r="AA117" s="3" t="s">
        <v>68</v>
      </c>
      <c r="AB117" s="1">
        <v>6</v>
      </c>
      <c r="AC117" s="30" t="s">
        <v>3687</v>
      </c>
      <c r="AD117" s="1">
        <v>21</v>
      </c>
      <c r="AE117" s="30" t="s">
        <v>3688</v>
      </c>
      <c r="AF117" s="1">
        <f t="shared" si="3"/>
        <v>27</v>
      </c>
      <c r="AH117" s="238">
        <v>115</v>
      </c>
      <c r="AI117" s="3" t="s">
        <v>3083</v>
      </c>
      <c r="AJ117" s="3" t="s">
        <v>3084</v>
      </c>
      <c r="AK117" s="1">
        <v>50</v>
      </c>
    </row>
    <row r="118" spans="1:37" ht="15.6" x14ac:dyDescent="0.3">
      <c r="A118" s="238">
        <v>116</v>
      </c>
      <c r="B118" s="3" t="s">
        <v>3123</v>
      </c>
      <c r="C118" s="3" t="s">
        <v>2613</v>
      </c>
      <c r="D118" s="1">
        <v>23</v>
      </c>
      <c r="F118" s="238">
        <v>116</v>
      </c>
      <c r="G118" s="3" t="s">
        <v>3208</v>
      </c>
      <c r="H118" s="3" t="s">
        <v>2939</v>
      </c>
      <c r="I118" s="1">
        <v>1</v>
      </c>
      <c r="K118" s="238">
        <v>116</v>
      </c>
      <c r="L118" s="3" t="s">
        <v>2612</v>
      </c>
      <c r="M118" s="3" t="s">
        <v>2613</v>
      </c>
      <c r="N118" s="1">
        <v>0</v>
      </c>
      <c r="O118" s="30" t="s">
        <v>3687</v>
      </c>
      <c r="P118" s="1">
        <v>11</v>
      </c>
      <c r="Q118" s="30" t="s">
        <v>3688</v>
      </c>
      <c r="R118" s="1">
        <f t="shared" si="2"/>
        <v>11</v>
      </c>
      <c r="T118" s="238">
        <v>116</v>
      </c>
      <c r="U118" s="3" t="s">
        <v>2700</v>
      </c>
      <c r="V118" s="3" t="s">
        <v>2630</v>
      </c>
      <c r="W118" s="1">
        <v>15</v>
      </c>
      <c r="Y118" s="238">
        <v>116</v>
      </c>
      <c r="Z118" s="3" t="s">
        <v>3488</v>
      </c>
      <c r="AA118" s="3" t="s">
        <v>2628</v>
      </c>
      <c r="AB118" s="1">
        <v>18</v>
      </c>
      <c r="AC118" s="30" t="s">
        <v>3687</v>
      </c>
      <c r="AD118" s="1">
        <v>8</v>
      </c>
      <c r="AE118" s="30" t="s">
        <v>3688</v>
      </c>
      <c r="AF118" s="1">
        <f t="shared" si="3"/>
        <v>26</v>
      </c>
      <c r="AH118" s="238">
        <v>116</v>
      </c>
      <c r="AI118" s="3" t="s">
        <v>1071</v>
      </c>
      <c r="AJ118" s="3" t="s">
        <v>3482</v>
      </c>
      <c r="AK118" s="1">
        <v>49</v>
      </c>
    </row>
    <row r="119" spans="1:37" ht="15.6" x14ac:dyDescent="0.3">
      <c r="A119" s="238">
        <v>117</v>
      </c>
      <c r="B119" s="3" t="s">
        <v>1408</v>
      </c>
      <c r="C119" s="3" t="s">
        <v>68</v>
      </c>
      <c r="D119" s="1">
        <v>23</v>
      </c>
      <c r="F119" s="238">
        <v>117</v>
      </c>
      <c r="G119" s="3" t="s">
        <v>3506</v>
      </c>
      <c r="H119" s="3" t="s">
        <v>2620</v>
      </c>
      <c r="I119" s="1">
        <v>1</v>
      </c>
      <c r="K119" s="238">
        <v>117</v>
      </c>
      <c r="L119" s="3" t="s">
        <v>1004</v>
      </c>
      <c r="M119" s="3" t="s">
        <v>3494</v>
      </c>
      <c r="N119" s="1">
        <v>0</v>
      </c>
      <c r="O119" s="30" t="s">
        <v>3687</v>
      </c>
      <c r="P119" s="1">
        <v>11</v>
      </c>
      <c r="Q119" s="30" t="s">
        <v>3688</v>
      </c>
      <c r="R119" s="1">
        <f t="shared" si="2"/>
        <v>11</v>
      </c>
      <c r="T119" s="238">
        <v>117</v>
      </c>
      <c r="U119" s="3" t="s">
        <v>2799</v>
      </c>
      <c r="V119" s="3" t="s">
        <v>2661</v>
      </c>
      <c r="W119" s="1">
        <v>15</v>
      </c>
      <c r="Y119" s="238">
        <v>117</v>
      </c>
      <c r="Z119" s="3" t="s">
        <v>3528</v>
      </c>
      <c r="AA119" s="3" t="s">
        <v>2661</v>
      </c>
      <c r="AB119" s="1">
        <v>17</v>
      </c>
      <c r="AC119" s="30" t="s">
        <v>3687</v>
      </c>
      <c r="AD119" s="1">
        <v>9</v>
      </c>
      <c r="AE119" s="30" t="s">
        <v>3688</v>
      </c>
      <c r="AF119" s="1">
        <f t="shared" si="3"/>
        <v>26</v>
      </c>
      <c r="AH119" s="238">
        <v>117</v>
      </c>
      <c r="AI119" s="3" t="s">
        <v>932</v>
      </c>
      <c r="AJ119" s="3" t="s">
        <v>2657</v>
      </c>
      <c r="AK119" s="1">
        <v>49</v>
      </c>
    </row>
    <row r="120" spans="1:37" ht="15.6" x14ac:dyDescent="0.3">
      <c r="A120" s="238">
        <v>118</v>
      </c>
      <c r="B120" s="3" t="s">
        <v>3564</v>
      </c>
      <c r="C120" s="3" t="s">
        <v>2620</v>
      </c>
      <c r="D120" s="1">
        <v>23</v>
      </c>
      <c r="F120" s="238">
        <v>118</v>
      </c>
      <c r="G120" s="3" t="s">
        <v>1709</v>
      </c>
      <c r="H120" s="3" t="s">
        <v>3276</v>
      </c>
      <c r="I120" s="1">
        <v>1</v>
      </c>
      <c r="K120" s="238">
        <v>118</v>
      </c>
      <c r="L120" s="3" t="s">
        <v>2858</v>
      </c>
      <c r="M120" s="3" t="s">
        <v>2630</v>
      </c>
      <c r="N120" s="1">
        <v>0</v>
      </c>
      <c r="O120" s="30" t="s">
        <v>3687</v>
      </c>
      <c r="P120" s="1">
        <v>11</v>
      </c>
      <c r="Q120" s="30" t="s">
        <v>3688</v>
      </c>
      <c r="R120" s="1">
        <f t="shared" si="2"/>
        <v>11</v>
      </c>
      <c r="T120" s="238">
        <v>118</v>
      </c>
      <c r="U120" s="3" t="s">
        <v>1336</v>
      </c>
      <c r="V120" s="3" t="s">
        <v>2613</v>
      </c>
      <c r="W120" s="1">
        <v>15</v>
      </c>
      <c r="Y120" s="238">
        <v>118</v>
      </c>
      <c r="Z120" s="3" t="s">
        <v>3300</v>
      </c>
      <c r="AA120" s="3" t="s">
        <v>2865</v>
      </c>
      <c r="AB120" s="1">
        <v>15</v>
      </c>
      <c r="AC120" s="30" t="s">
        <v>3687</v>
      </c>
      <c r="AD120" s="1">
        <v>11</v>
      </c>
      <c r="AE120" s="30" t="s">
        <v>3688</v>
      </c>
      <c r="AF120" s="1">
        <f t="shared" si="3"/>
        <v>26</v>
      </c>
      <c r="AH120" s="238">
        <v>118</v>
      </c>
      <c r="AI120" s="2" t="s">
        <v>2095</v>
      </c>
      <c r="AJ120" s="243" t="s">
        <v>2690</v>
      </c>
      <c r="AK120" s="1">
        <v>49</v>
      </c>
    </row>
    <row r="121" spans="1:37" ht="15.6" x14ac:dyDescent="0.3">
      <c r="A121" s="238">
        <v>119</v>
      </c>
      <c r="B121" s="3" t="s">
        <v>3475</v>
      </c>
      <c r="C121" s="3" t="s">
        <v>3069</v>
      </c>
      <c r="D121" s="1">
        <v>22</v>
      </c>
      <c r="F121" s="238">
        <v>119</v>
      </c>
      <c r="G121" s="3" t="s">
        <v>932</v>
      </c>
      <c r="H121" s="3" t="s">
        <v>2657</v>
      </c>
      <c r="I121" s="1">
        <v>1</v>
      </c>
      <c r="K121" s="238">
        <v>119</v>
      </c>
      <c r="L121" s="3" t="s">
        <v>3510</v>
      </c>
      <c r="M121" s="3" t="s">
        <v>3463</v>
      </c>
      <c r="N121" s="1">
        <v>0</v>
      </c>
      <c r="O121" s="30" t="s">
        <v>3687</v>
      </c>
      <c r="P121" s="1">
        <v>11</v>
      </c>
      <c r="Q121" s="30" t="s">
        <v>3688</v>
      </c>
      <c r="R121" s="1">
        <f t="shared" si="2"/>
        <v>11</v>
      </c>
      <c r="T121" s="238">
        <v>119</v>
      </c>
      <c r="U121" s="3" t="s">
        <v>1004</v>
      </c>
      <c r="V121" s="3" t="s">
        <v>3494</v>
      </c>
      <c r="W121" s="1">
        <v>15</v>
      </c>
      <c r="Y121" s="238">
        <v>119</v>
      </c>
      <c r="Z121" s="3" t="s">
        <v>1004</v>
      </c>
      <c r="AA121" s="3" t="s">
        <v>3494</v>
      </c>
      <c r="AB121" s="1">
        <v>11</v>
      </c>
      <c r="AC121" s="30" t="s">
        <v>3687</v>
      </c>
      <c r="AD121" s="1">
        <v>15</v>
      </c>
      <c r="AE121" s="30" t="s">
        <v>3688</v>
      </c>
      <c r="AF121" s="1">
        <f t="shared" si="3"/>
        <v>26</v>
      </c>
      <c r="AH121" s="238">
        <v>119</v>
      </c>
      <c r="AI121" s="3" t="s">
        <v>1336</v>
      </c>
      <c r="AJ121" s="3" t="s">
        <v>2613</v>
      </c>
      <c r="AK121" s="1">
        <v>48</v>
      </c>
    </row>
    <row r="122" spans="1:37" ht="15.6" x14ac:dyDescent="0.3">
      <c r="A122" s="238">
        <v>120</v>
      </c>
      <c r="B122" s="3" t="s">
        <v>3476</v>
      </c>
      <c r="C122" s="3" t="s">
        <v>2598</v>
      </c>
      <c r="D122" s="1">
        <v>22</v>
      </c>
      <c r="F122" s="238">
        <v>120</v>
      </c>
      <c r="G122" s="3" t="s">
        <v>3507</v>
      </c>
      <c r="H122" s="3" t="s">
        <v>2592</v>
      </c>
      <c r="I122" s="1">
        <v>1</v>
      </c>
      <c r="K122" s="238">
        <v>120</v>
      </c>
      <c r="L122" s="3" t="s">
        <v>1296</v>
      </c>
      <c r="M122" s="3" t="s">
        <v>2620</v>
      </c>
      <c r="N122" s="1">
        <v>2</v>
      </c>
      <c r="O122" s="30" t="s">
        <v>3687</v>
      </c>
      <c r="P122" s="1">
        <v>8</v>
      </c>
      <c r="Q122" s="30" t="s">
        <v>3688</v>
      </c>
      <c r="R122" s="1">
        <f t="shared" si="2"/>
        <v>10</v>
      </c>
      <c r="T122" s="238">
        <v>120</v>
      </c>
      <c r="U122" s="3" t="s">
        <v>1875</v>
      </c>
      <c r="V122" s="3" t="s">
        <v>80</v>
      </c>
      <c r="W122" s="1">
        <v>15</v>
      </c>
      <c r="Y122" s="238">
        <v>120</v>
      </c>
      <c r="Z122" s="3" t="s">
        <v>2979</v>
      </c>
      <c r="AA122" s="3" t="s">
        <v>647</v>
      </c>
      <c r="AB122" s="1">
        <v>9</v>
      </c>
      <c r="AC122" s="30" t="s">
        <v>3687</v>
      </c>
      <c r="AD122" s="1">
        <v>17</v>
      </c>
      <c r="AE122" s="30" t="s">
        <v>3688</v>
      </c>
      <c r="AF122" s="1">
        <f t="shared" si="3"/>
        <v>26</v>
      </c>
      <c r="AH122" s="238">
        <v>120</v>
      </c>
      <c r="AI122" s="3" t="s">
        <v>1883</v>
      </c>
      <c r="AJ122" s="3" t="s">
        <v>3221</v>
      </c>
      <c r="AK122" s="1">
        <v>48</v>
      </c>
    </row>
    <row r="123" spans="1:37" ht="15.6" x14ac:dyDescent="0.3">
      <c r="A123" s="238">
        <v>121</v>
      </c>
      <c r="B123" s="3" t="s">
        <v>726</v>
      </c>
      <c r="C123" s="3" t="s">
        <v>2598</v>
      </c>
      <c r="D123" s="1">
        <v>22</v>
      </c>
      <c r="F123" s="238">
        <v>121</v>
      </c>
      <c r="G123" s="3" t="s">
        <v>1334</v>
      </c>
      <c r="H123" s="3" t="s">
        <v>2995</v>
      </c>
      <c r="I123" s="1">
        <v>1</v>
      </c>
      <c r="K123" s="238">
        <v>121</v>
      </c>
      <c r="L123" s="3" t="s">
        <v>2811</v>
      </c>
      <c r="M123" s="3" t="s">
        <v>2613</v>
      </c>
      <c r="N123" s="1">
        <v>1</v>
      </c>
      <c r="O123" s="30" t="s">
        <v>3687</v>
      </c>
      <c r="P123" s="1">
        <v>9</v>
      </c>
      <c r="Q123" s="30" t="s">
        <v>3688</v>
      </c>
      <c r="R123" s="1">
        <f t="shared" si="2"/>
        <v>10</v>
      </c>
      <c r="T123" s="238">
        <v>121</v>
      </c>
      <c r="U123" s="3" t="s">
        <v>3513</v>
      </c>
      <c r="V123" s="3" t="s">
        <v>2655</v>
      </c>
      <c r="W123" s="1">
        <v>15</v>
      </c>
      <c r="Y123" s="238">
        <v>121</v>
      </c>
      <c r="Z123" s="3" t="s">
        <v>1501</v>
      </c>
      <c r="AA123" s="3" t="s">
        <v>89</v>
      </c>
      <c r="AB123" s="1">
        <v>8</v>
      </c>
      <c r="AC123" s="30" t="s">
        <v>3687</v>
      </c>
      <c r="AD123" s="1">
        <v>18</v>
      </c>
      <c r="AE123" s="30" t="s">
        <v>3688</v>
      </c>
      <c r="AF123" s="1">
        <f t="shared" si="3"/>
        <v>26</v>
      </c>
      <c r="AH123" s="238">
        <v>121</v>
      </c>
      <c r="AI123" s="3" t="s">
        <v>3542</v>
      </c>
      <c r="AJ123" s="3" t="s">
        <v>647</v>
      </c>
      <c r="AK123" s="1">
        <v>48</v>
      </c>
    </row>
    <row r="124" spans="1:37" ht="15.6" x14ac:dyDescent="0.3">
      <c r="A124" s="238">
        <v>122</v>
      </c>
      <c r="B124" s="3" t="s">
        <v>1749</v>
      </c>
      <c r="C124" s="3" t="s">
        <v>68</v>
      </c>
      <c r="D124" s="1">
        <v>22</v>
      </c>
      <c r="F124" s="238">
        <v>122</v>
      </c>
      <c r="G124" s="3" t="s">
        <v>2920</v>
      </c>
      <c r="H124" s="3" t="s">
        <v>2826</v>
      </c>
      <c r="I124" s="1">
        <v>1</v>
      </c>
      <c r="K124" s="238">
        <v>122</v>
      </c>
      <c r="L124" s="3" t="s">
        <v>734</v>
      </c>
      <c r="M124" s="3" t="s">
        <v>2598</v>
      </c>
      <c r="N124" s="1">
        <v>1</v>
      </c>
      <c r="O124" s="30" t="s">
        <v>3687</v>
      </c>
      <c r="P124" s="1">
        <v>9</v>
      </c>
      <c r="Q124" s="30" t="s">
        <v>3688</v>
      </c>
      <c r="R124" s="1">
        <f t="shared" si="2"/>
        <v>10</v>
      </c>
      <c r="T124" s="238">
        <v>122</v>
      </c>
      <c r="U124" s="3" t="s">
        <v>3520</v>
      </c>
      <c r="V124" s="3" t="s">
        <v>2592</v>
      </c>
      <c r="W124" s="1">
        <v>15</v>
      </c>
      <c r="Y124" s="238">
        <v>122</v>
      </c>
      <c r="Z124" s="3" t="s">
        <v>2877</v>
      </c>
      <c r="AA124" s="3" t="s">
        <v>2826</v>
      </c>
      <c r="AB124" s="1">
        <v>5</v>
      </c>
      <c r="AC124" s="30" t="s">
        <v>3687</v>
      </c>
      <c r="AD124" s="1">
        <v>21</v>
      </c>
      <c r="AE124" s="30" t="s">
        <v>3688</v>
      </c>
      <c r="AF124" s="1">
        <f t="shared" si="3"/>
        <v>26</v>
      </c>
      <c r="AH124" s="238">
        <v>122</v>
      </c>
      <c r="AI124" s="3" t="s">
        <v>2880</v>
      </c>
      <c r="AJ124" s="3" t="s">
        <v>2826</v>
      </c>
      <c r="AK124" s="1">
        <v>47</v>
      </c>
    </row>
    <row r="125" spans="1:37" ht="15.6" x14ac:dyDescent="0.3">
      <c r="A125" s="238">
        <v>123</v>
      </c>
      <c r="B125" s="3" t="s">
        <v>1112</v>
      </c>
      <c r="C125" s="3" t="s">
        <v>68</v>
      </c>
      <c r="D125" s="1">
        <v>22</v>
      </c>
      <c r="F125" s="238">
        <v>123</v>
      </c>
      <c r="G125" s="3" t="s">
        <v>1883</v>
      </c>
      <c r="H125" s="3" t="s">
        <v>3221</v>
      </c>
      <c r="I125" s="1">
        <v>1</v>
      </c>
      <c r="K125" s="238">
        <v>123</v>
      </c>
      <c r="L125" s="3" t="s">
        <v>3492</v>
      </c>
      <c r="M125" s="3" t="s">
        <v>3493</v>
      </c>
      <c r="N125" s="1">
        <v>1</v>
      </c>
      <c r="O125" s="30" t="s">
        <v>3687</v>
      </c>
      <c r="P125" s="1">
        <v>9</v>
      </c>
      <c r="Q125" s="30" t="s">
        <v>3688</v>
      </c>
      <c r="R125" s="1">
        <f t="shared" si="2"/>
        <v>10</v>
      </c>
      <c r="T125" s="238">
        <v>123</v>
      </c>
      <c r="U125" s="3" t="s">
        <v>3540</v>
      </c>
      <c r="V125" s="3" t="s">
        <v>2603</v>
      </c>
      <c r="W125" s="1">
        <v>15</v>
      </c>
      <c r="Y125" s="238">
        <v>123</v>
      </c>
      <c r="Z125" s="3" t="s">
        <v>3126</v>
      </c>
      <c r="AA125" s="3" t="s">
        <v>3347</v>
      </c>
      <c r="AB125" s="1">
        <v>4</v>
      </c>
      <c r="AC125" s="30" t="s">
        <v>3687</v>
      </c>
      <c r="AD125" s="1">
        <v>22</v>
      </c>
      <c r="AE125" s="30" t="s">
        <v>3688</v>
      </c>
      <c r="AF125" s="1">
        <f t="shared" si="3"/>
        <v>26</v>
      </c>
      <c r="AH125" s="238">
        <v>123</v>
      </c>
      <c r="AI125" s="3" t="s">
        <v>3164</v>
      </c>
      <c r="AJ125" s="3" t="s">
        <v>66</v>
      </c>
      <c r="AK125" s="1">
        <v>46</v>
      </c>
    </row>
    <row r="126" spans="1:37" ht="15.6" x14ac:dyDescent="0.3">
      <c r="A126" s="238">
        <v>124</v>
      </c>
      <c r="B126" s="3" t="s">
        <v>3065</v>
      </c>
      <c r="C126" s="3" t="s">
        <v>2623</v>
      </c>
      <c r="D126" s="1">
        <v>22</v>
      </c>
      <c r="F126" s="238">
        <v>124</v>
      </c>
      <c r="G126" s="3" t="s">
        <v>759</v>
      </c>
      <c r="H126" s="3" t="s">
        <v>3453</v>
      </c>
      <c r="I126" s="1">
        <v>1</v>
      </c>
      <c r="K126" s="238">
        <v>124</v>
      </c>
      <c r="L126" s="3" t="s">
        <v>3563</v>
      </c>
      <c r="M126" s="3" t="s">
        <v>2620</v>
      </c>
      <c r="N126" s="1">
        <v>1</v>
      </c>
      <c r="O126" s="30" t="s">
        <v>3687</v>
      </c>
      <c r="P126" s="1">
        <v>9</v>
      </c>
      <c r="Q126" s="30" t="s">
        <v>3688</v>
      </c>
      <c r="R126" s="1">
        <f t="shared" si="2"/>
        <v>10</v>
      </c>
      <c r="T126" s="238">
        <v>124</v>
      </c>
      <c r="U126" s="3" t="s">
        <v>3481</v>
      </c>
      <c r="V126" s="3" t="s">
        <v>2603</v>
      </c>
      <c r="W126" s="1">
        <v>14</v>
      </c>
      <c r="Y126" s="238">
        <v>124</v>
      </c>
      <c r="Z126" s="3" t="s">
        <v>858</v>
      </c>
      <c r="AA126" s="3" t="s">
        <v>2598</v>
      </c>
      <c r="AB126" s="1">
        <v>17</v>
      </c>
      <c r="AC126" s="30" t="s">
        <v>3687</v>
      </c>
      <c r="AD126" s="1">
        <v>8</v>
      </c>
      <c r="AE126" s="30" t="s">
        <v>3688</v>
      </c>
      <c r="AF126" s="1">
        <f t="shared" si="3"/>
        <v>25</v>
      </c>
      <c r="AH126" s="238">
        <v>124</v>
      </c>
      <c r="AI126" s="3" t="s">
        <v>2848</v>
      </c>
      <c r="AJ126" s="3" t="s">
        <v>2613</v>
      </c>
      <c r="AK126" s="1">
        <v>46</v>
      </c>
    </row>
    <row r="127" spans="1:37" ht="15.6" x14ac:dyDescent="0.3">
      <c r="A127" s="238">
        <v>125</v>
      </c>
      <c r="B127" s="3" t="s">
        <v>3499</v>
      </c>
      <c r="C127" s="3" t="s">
        <v>2613</v>
      </c>
      <c r="D127" s="1">
        <v>22</v>
      </c>
      <c r="F127" s="238">
        <v>125</v>
      </c>
      <c r="G127" s="3" t="s">
        <v>3516</v>
      </c>
      <c r="H127" s="3" t="s">
        <v>2592</v>
      </c>
      <c r="I127" s="1">
        <v>1</v>
      </c>
      <c r="K127" s="238">
        <v>125</v>
      </c>
      <c r="L127" s="3" t="s">
        <v>2779</v>
      </c>
      <c r="M127" s="3" t="s">
        <v>3473</v>
      </c>
      <c r="N127" s="1">
        <v>0</v>
      </c>
      <c r="O127" s="30" t="s">
        <v>3687</v>
      </c>
      <c r="P127" s="1">
        <v>10</v>
      </c>
      <c r="Q127" s="30" t="s">
        <v>3688</v>
      </c>
      <c r="R127" s="1">
        <f t="shared" si="2"/>
        <v>10</v>
      </c>
      <c r="T127" s="238">
        <v>125</v>
      </c>
      <c r="U127" s="3" t="s">
        <v>1921</v>
      </c>
      <c r="V127" s="3" t="s">
        <v>3347</v>
      </c>
      <c r="W127" s="1">
        <v>14</v>
      </c>
      <c r="Y127" s="238">
        <v>125</v>
      </c>
      <c r="Z127" s="3" t="s">
        <v>3501</v>
      </c>
      <c r="AA127" s="3" t="s">
        <v>2606</v>
      </c>
      <c r="AB127" s="1">
        <v>12</v>
      </c>
      <c r="AC127" s="30" t="s">
        <v>3687</v>
      </c>
      <c r="AD127" s="1">
        <v>13</v>
      </c>
      <c r="AE127" s="30" t="s">
        <v>3688</v>
      </c>
      <c r="AF127" s="1">
        <f t="shared" si="3"/>
        <v>25</v>
      </c>
      <c r="AH127" s="238">
        <v>125</v>
      </c>
      <c r="AI127" s="3" t="s">
        <v>1840</v>
      </c>
      <c r="AJ127" s="3" t="s">
        <v>647</v>
      </c>
      <c r="AK127" s="1">
        <v>46</v>
      </c>
    </row>
    <row r="128" spans="1:37" ht="15.6" x14ac:dyDescent="0.3">
      <c r="A128" s="238">
        <v>126</v>
      </c>
      <c r="B128" s="3" t="s">
        <v>1875</v>
      </c>
      <c r="C128" s="3" t="s">
        <v>80</v>
      </c>
      <c r="D128" s="1">
        <v>22</v>
      </c>
      <c r="F128" s="238">
        <v>126</v>
      </c>
      <c r="G128" s="3" t="s">
        <v>809</v>
      </c>
      <c r="H128" s="3" t="s">
        <v>2759</v>
      </c>
      <c r="I128" s="1">
        <v>1</v>
      </c>
      <c r="K128" s="238">
        <v>126</v>
      </c>
      <c r="L128" s="3" t="s">
        <v>1215</v>
      </c>
      <c r="M128" s="3" t="s">
        <v>3152</v>
      </c>
      <c r="N128" s="1">
        <v>0</v>
      </c>
      <c r="O128" s="30" t="s">
        <v>3687</v>
      </c>
      <c r="P128" s="1">
        <v>10</v>
      </c>
      <c r="Q128" s="30" t="s">
        <v>3688</v>
      </c>
      <c r="R128" s="1">
        <f t="shared" si="2"/>
        <v>10</v>
      </c>
      <c r="T128" s="238">
        <v>126</v>
      </c>
      <c r="U128" s="3" t="s">
        <v>1749</v>
      </c>
      <c r="V128" s="3" t="s">
        <v>68</v>
      </c>
      <c r="W128" s="1">
        <v>14</v>
      </c>
      <c r="Y128" s="238">
        <v>126</v>
      </c>
      <c r="Z128" s="3" t="s">
        <v>2935</v>
      </c>
      <c r="AA128" s="3" t="s">
        <v>2620</v>
      </c>
      <c r="AB128" s="1">
        <v>4</v>
      </c>
      <c r="AC128" s="30" t="s">
        <v>3687</v>
      </c>
      <c r="AD128" s="1">
        <v>21</v>
      </c>
      <c r="AE128" s="30" t="s">
        <v>3688</v>
      </c>
      <c r="AF128" s="1">
        <f t="shared" si="3"/>
        <v>25</v>
      </c>
      <c r="AH128" s="238">
        <v>126</v>
      </c>
      <c r="AI128" s="3" t="s">
        <v>1717</v>
      </c>
      <c r="AJ128" s="3" t="s">
        <v>3276</v>
      </c>
      <c r="AK128" s="1">
        <v>46</v>
      </c>
    </row>
    <row r="129" spans="1:37" ht="15.6" x14ac:dyDescent="0.3">
      <c r="A129" s="238">
        <v>127</v>
      </c>
      <c r="B129" s="3" t="s">
        <v>1138</v>
      </c>
      <c r="C129" s="3" t="s">
        <v>68</v>
      </c>
      <c r="D129" s="1">
        <v>22</v>
      </c>
      <c r="F129" s="238">
        <v>127</v>
      </c>
      <c r="G129" s="3" t="s">
        <v>831</v>
      </c>
      <c r="H129" s="3" t="s">
        <v>2613</v>
      </c>
      <c r="I129" s="1">
        <v>1</v>
      </c>
      <c r="K129" s="238">
        <v>127</v>
      </c>
      <c r="L129" s="3" t="s">
        <v>705</v>
      </c>
      <c r="M129" s="3" t="s">
        <v>2620</v>
      </c>
      <c r="N129" s="1">
        <v>0</v>
      </c>
      <c r="O129" s="30" t="s">
        <v>3687</v>
      </c>
      <c r="P129" s="1">
        <v>10</v>
      </c>
      <c r="Q129" s="30" t="s">
        <v>3688</v>
      </c>
      <c r="R129" s="1">
        <f t="shared" si="2"/>
        <v>10</v>
      </c>
      <c r="T129" s="238">
        <v>127</v>
      </c>
      <c r="U129" s="3" t="s">
        <v>3502</v>
      </c>
      <c r="V129" s="3" t="s">
        <v>2630</v>
      </c>
      <c r="W129" s="1">
        <v>14</v>
      </c>
      <c r="Y129" s="238">
        <v>127</v>
      </c>
      <c r="Z129" s="3" t="s">
        <v>995</v>
      </c>
      <c r="AA129" s="3" t="s">
        <v>3497</v>
      </c>
      <c r="AB129" s="1">
        <v>14</v>
      </c>
      <c r="AC129" s="30" t="s">
        <v>3687</v>
      </c>
      <c r="AD129" s="1">
        <v>10</v>
      </c>
      <c r="AE129" s="30" t="s">
        <v>3688</v>
      </c>
      <c r="AF129" s="1">
        <f t="shared" si="3"/>
        <v>24</v>
      </c>
      <c r="AH129" s="238">
        <v>127</v>
      </c>
      <c r="AI129" s="3" t="s">
        <v>1408</v>
      </c>
      <c r="AJ129" s="3" t="s">
        <v>68</v>
      </c>
      <c r="AK129" s="1">
        <v>45</v>
      </c>
    </row>
    <row r="130" spans="1:37" ht="15.6" x14ac:dyDescent="0.3">
      <c r="A130" s="238">
        <v>128</v>
      </c>
      <c r="B130" s="3" t="s">
        <v>1717</v>
      </c>
      <c r="C130" s="3" t="s">
        <v>3276</v>
      </c>
      <c r="D130" s="1">
        <v>22</v>
      </c>
      <c r="F130" s="238">
        <v>128</v>
      </c>
      <c r="G130" s="3" t="s">
        <v>3528</v>
      </c>
      <c r="H130" s="3" t="s">
        <v>2661</v>
      </c>
      <c r="I130" s="1">
        <v>1</v>
      </c>
      <c r="K130" s="238">
        <v>128</v>
      </c>
      <c r="L130" s="3" t="s">
        <v>2731</v>
      </c>
      <c r="M130" s="3" t="s">
        <v>2623</v>
      </c>
      <c r="N130" s="1">
        <v>0</v>
      </c>
      <c r="O130" s="30" t="s">
        <v>3687</v>
      </c>
      <c r="P130" s="1">
        <v>10</v>
      </c>
      <c r="Q130" s="30" t="s">
        <v>3688</v>
      </c>
      <c r="R130" s="1">
        <f t="shared" si="2"/>
        <v>10</v>
      </c>
      <c r="T130" s="238">
        <v>128</v>
      </c>
      <c r="U130" s="3" t="s">
        <v>727</v>
      </c>
      <c r="V130" s="3" t="s">
        <v>2598</v>
      </c>
      <c r="W130" s="1">
        <v>14</v>
      </c>
      <c r="Y130" s="238">
        <v>128</v>
      </c>
      <c r="Z130" s="3" t="s">
        <v>756</v>
      </c>
      <c r="AA130" s="3" t="s">
        <v>3453</v>
      </c>
      <c r="AB130" s="1">
        <v>12</v>
      </c>
      <c r="AC130" s="30" t="s">
        <v>3687</v>
      </c>
      <c r="AD130" s="1">
        <v>12</v>
      </c>
      <c r="AE130" s="30" t="s">
        <v>3688</v>
      </c>
      <c r="AF130" s="1">
        <f t="shared" si="3"/>
        <v>24</v>
      </c>
      <c r="AH130" s="238">
        <v>128</v>
      </c>
      <c r="AI130" s="3" t="s">
        <v>1147</v>
      </c>
      <c r="AJ130" s="3" t="s">
        <v>68</v>
      </c>
      <c r="AK130" s="1">
        <v>44</v>
      </c>
    </row>
    <row r="131" spans="1:37" ht="15.6" x14ac:dyDescent="0.3">
      <c r="A131" s="238">
        <v>129</v>
      </c>
      <c r="B131" s="3" t="s">
        <v>3301</v>
      </c>
      <c r="C131" s="3" t="s">
        <v>3276</v>
      </c>
      <c r="D131" s="1">
        <v>22</v>
      </c>
      <c r="F131" s="238">
        <v>129</v>
      </c>
      <c r="G131" s="3" t="s">
        <v>1186</v>
      </c>
      <c r="H131" s="3" t="s">
        <v>68</v>
      </c>
      <c r="I131" s="1">
        <v>1</v>
      </c>
      <c r="K131" s="238">
        <v>129</v>
      </c>
      <c r="L131" s="3" t="s">
        <v>1922</v>
      </c>
      <c r="M131" s="3" t="s">
        <v>3347</v>
      </c>
      <c r="N131" s="1">
        <v>0</v>
      </c>
      <c r="O131" s="30" t="s">
        <v>3687</v>
      </c>
      <c r="P131" s="1">
        <v>10</v>
      </c>
      <c r="Q131" s="30" t="s">
        <v>3688</v>
      </c>
      <c r="R131" s="1">
        <f t="shared" ref="R131:R194" si="4">PRODUCT(N131+P131)</f>
        <v>10</v>
      </c>
      <c r="T131" s="238">
        <v>129</v>
      </c>
      <c r="U131" s="3" t="s">
        <v>3083</v>
      </c>
      <c r="V131" s="3" t="s">
        <v>3084</v>
      </c>
      <c r="W131" s="1">
        <v>14</v>
      </c>
      <c r="Y131" s="238">
        <v>129</v>
      </c>
      <c r="Z131" s="3" t="s">
        <v>3524</v>
      </c>
      <c r="AA131" s="3" t="s">
        <v>2613</v>
      </c>
      <c r="AB131" s="1">
        <v>10</v>
      </c>
      <c r="AC131" s="30" t="s">
        <v>3687</v>
      </c>
      <c r="AD131" s="1">
        <v>14</v>
      </c>
      <c r="AE131" s="30" t="s">
        <v>3688</v>
      </c>
      <c r="AF131" s="1">
        <f t="shared" ref="AF131:AF194" si="5">PRODUCT(AB131+AD131)</f>
        <v>24</v>
      </c>
      <c r="AH131" s="238">
        <v>129</v>
      </c>
      <c r="AI131" s="3" t="s">
        <v>2858</v>
      </c>
      <c r="AJ131" s="3" t="s">
        <v>2630</v>
      </c>
      <c r="AK131" s="1">
        <v>43</v>
      </c>
    </row>
    <row r="132" spans="1:37" ht="15.6" x14ac:dyDescent="0.3">
      <c r="A132" s="238">
        <v>130</v>
      </c>
      <c r="B132" s="3" t="s">
        <v>1441</v>
      </c>
      <c r="C132" s="3" t="s">
        <v>68</v>
      </c>
      <c r="D132" s="1">
        <v>22</v>
      </c>
      <c r="F132" s="238">
        <v>130</v>
      </c>
      <c r="G132" s="3" t="s">
        <v>3531</v>
      </c>
      <c r="H132" s="3" t="s">
        <v>66</v>
      </c>
      <c r="I132" s="1">
        <v>1</v>
      </c>
      <c r="K132" s="238">
        <v>130</v>
      </c>
      <c r="L132" s="3" t="s">
        <v>3504</v>
      </c>
      <c r="M132" s="3" t="s">
        <v>2613</v>
      </c>
      <c r="N132" s="1">
        <v>0</v>
      </c>
      <c r="O132" s="30" t="s">
        <v>3687</v>
      </c>
      <c r="P132" s="1">
        <v>10</v>
      </c>
      <c r="Q132" s="30" t="s">
        <v>3688</v>
      </c>
      <c r="R132" s="1">
        <f t="shared" si="4"/>
        <v>10</v>
      </c>
      <c r="T132" s="238">
        <v>130</v>
      </c>
      <c r="U132" s="3" t="s">
        <v>1334</v>
      </c>
      <c r="V132" s="3" t="s">
        <v>2995</v>
      </c>
      <c r="W132" s="1">
        <v>14</v>
      </c>
      <c r="Y132" s="238">
        <v>130</v>
      </c>
      <c r="Z132" s="3" t="s">
        <v>963</v>
      </c>
      <c r="AA132" s="3" t="s">
        <v>2620</v>
      </c>
      <c r="AB132" s="1">
        <v>8</v>
      </c>
      <c r="AC132" s="30" t="s">
        <v>3687</v>
      </c>
      <c r="AD132" s="1">
        <v>16</v>
      </c>
      <c r="AE132" s="30" t="s">
        <v>3688</v>
      </c>
      <c r="AF132" s="1">
        <f t="shared" si="5"/>
        <v>24</v>
      </c>
      <c r="AH132" s="238">
        <v>130</v>
      </c>
      <c r="AI132" s="3" t="s">
        <v>2983</v>
      </c>
      <c r="AJ132" s="3" t="s">
        <v>66</v>
      </c>
      <c r="AK132" s="1">
        <v>43</v>
      </c>
    </row>
    <row r="133" spans="1:37" ht="15.6" x14ac:dyDescent="0.3">
      <c r="A133" s="238">
        <v>131</v>
      </c>
      <c r="B133" s="3" t="s">
        <v>3580</v>
      </c>
      <c r="C133" s="3" t="s">
        <v>2826</v>
      </c>
      <c r="D133" s="1">
        <v>22</v>
      </c>
      <c r="F133" s="238">
        <v>131</v>
      </c>
      <c r="G133" s="3" t="s">
        <v>2800</v>
      </c>
      <c r="H133" s="3" t="s">
        <v>2661</v>
      </c>
      <c r="I133" s="1">
        <v>1</v>
      </c>
      <c r="K133" s="238">
        <v>131</v>
      </c>
      <c r="L133" s="3" t="s">
        <v>3511</v>
      </c>
      <c r="M133" s="3" t="s">
        <v>2630</v>
      </c>
      <c r="N133" s="1">
        <v>0</v>
      </c>
      <c r="O133" s="30" t="s">
        <v>3687</v>
      </c>
      <c r="P133" s="1">
        <v>10</v>
      </c>
      <c r="Q133" s="30" t="s">
        <v>3688</v>
      </c>
      <c r="R133" s="1">
        <f t="shared" si="4"/>
        <v>10</v>
      </c>
      <c r="T133" s="238">
        <v>131</v>
      </c>
      <c r="U133" s="3" t="s">
        <v>2970</v>
      </c>
      <c r="V133" s="3" t="s">
        <v>2613</v>
      </c>
      <c r="W133" s="1">
        <v>14</v>
      </c>
      <c r="Y133" s="238">
        <v>131</v>
      </c>
      <c r="Z133" s="3" t="s">
        <v>1840</v>
      </c>
      <c r="AA133" s="3" t="s">
        <v>647</v>
      </c>
      <c r="AB133" s="1">
        <v>16</v>
      </c>
      <c r="AC133" s="30" t="s">
        <v>3687</v>
      </c>
      <c r="AD133" s="1">
        <v>7</v>
      </c>
      <c r="AE133" s="30" t="s">
        <v>3688</v>
      </c>
      <c r="AF133" s="1">
        <f t="shared" si="5"/>
        <v>23</v>
      </c>
      <c r="AH133" s="238">
        <v>131</v>
      </c>
      <c r="AI133" s="3" t="s">
        <v>2747</v>
      </c>
      <c r="AJ133" s="3" t="s">
        <v>2630</v>
      </c>
      <c r="AK133" s="1">
        <v>43</v>
      </c>
    </row>
    <row r="134" spans="1:37" ht="15.6" x14ac:dyDescent="0.3">
      <c r="A134" s="238">
        <v>132</v>
      </c>
      <c r="B134" s="3" t="s">
        <v>2656</v>
      </c>
      <c r="C134" s="3" t="s">
        <v>2657</v>
      </c>
      <c r="D134" s="1">
        <v>21</v>
      </c>
      <c r="F134" s="238">
        <v>132</v>
      </c>
      <c r="G134" s="3" t="s">
        <v>3539</v>
      </c>
      <c r="H134" s="3" t="s">
        <v>44</v>
      </c>
      <c r="I134" s="1">
        <v>1</v>
      </c>
      <c r="K134" s="238">
        <v>132</v>
      </c>
      <c r="L134" s="3" t="s">
        <v>3524</v>
      </c>
      <c r="M134" s="3" t="s">
        <v>2613</v>
      </c>
      <c r="N134" s="1">
        <v>0</v>
      </c>
      <c r="O134" s="30" t="s">
        <v>3687</v>
      </c>
      <c r="P134" s="1">
        <v>10</v>
      </c>
      <c r="Q134" s="30" t="s">
        <v>3688</v>
      </c>
      <c r="R134" s="1">
        <f t="shared" si="4"/>
        <v>10</v>
      </c>
      <c r="T134" s="238">
        <v>132</v>
      </c>
      <c r="U134" s="3" t="s">
        <v>3524</v>
      </c>
      <c r="V134" s="3" t="s">
        <v>2613</v>
      </c>
      <c r="W134" s="1">
        <v>14</v>
      </c>
      <c r="Y134" s="238">
        <v>132</v>
      </c>
      <c r="Z134" s="3" t="s">
        <v>2654</v>
      </c>
      <c r="AA134" s="3" t="s">
        <v>2655</v>
      </c>
      <c r="AB134" s="1">
        <v>12</v>
      </c>
      <c r="AC134" s="30" t="s">
        <v>3687</v>
      </c>
      <c r="AD134" s="1">
        <v>11</v>
      </c>
      <c r="AE134" s="30" t="s">
        <v>3688</v>
      </c>
      <c r="AF134" s="1">
        <f t="shared" si="5"/>
        <v>23</v>
      </c>
      <c r="AH134" s="238">
        <v>132</v>
      </c>
      <c r="AI134" s="3" t="s">
        <v>759</v>
      </c>
      <c r="AJ134" s="3" t="s">
        <v>3453</v>
      </c>
      <c r="AK134" s="1">
        <v>43</v>
      </c>
    </row>
    <row r="135" spans="1:37" ht="15.6" x14ac:dyDescent="0.3">
      <c r="A135" s="238">
        <v>133</v>
      </c>
      <c r="B135" s="3" t="s">
        <v>2718</v>
      </c>
      <c r="C135" s="3" t="s">
        <v>2613</v>
      </c>
      <c r="D135" s="1">
        <v>21</v>
      </c>
      <c r="F135" s="238">
        <v>133</v>
      </c>
      <c r="G135" s="3" t="s">
        <v>3541</v>
      </c>
      <c r="H135" s="3" t="s">
        <v>647</v>
      </c>
      <c r="I135" s="1">
        <v>1</v>
      </c>
      <c r="K135" s="238">
        <v>133</v>
      </c>
      <c r="L135" s="3" t="s">
        <v>1408</v>
      </c>
      <c r="M135" s="3" t="s">
        <v>68</v>
      </c>
      <c r="N135" s="1">
        <v>0</v>
      </c>
      <c r="O135" s="1" t="s">
        <v>3687</v>
      </c>
      <c r="P135" s="1">
        <v>10</v>
      </c>
      <c r="Q135" s="30" t="s">
        <v>3688</v>
      </c>
      <c r="R135" s="1">
        <f t="shared" si="4"/>
        <v>10</v>
      </c>
      <c r="T135" s="238">
        <v>133</v>
      </c>
      <c r="U135" s="3" t="s">
        <v>3535</v>
      </c>
      <c r="V135" s="3" t="s">
        <v>3493</v>
      </c>
      <c r="W135" s="1">
        <v>14</v>
      </c>
      <c r="Y135" s="238">
        <v>133</v>
      </c>
      <c r="Z135" s="3" t="s">
        <v>753</v>
      </c>
      <c r="AA135" s="3" t="s">
        <v>3453</v>
      </c>
      <c r="AB135" s="1">
        <v>11</v>
      </c>
      <c r="AC135" s="30" t="s">
        <v>3687</v>
      </c>
      <c r="AD135" s="1">
        <v>12</v>
      </c>
      <c r="AE135" s="30" t="s">
        <v>3688</v>
      </c>
      <c r="AF135" s="1">
        <f t="shared" si="5"/>
        <v>23</v>
      </c>
      <c r="AH135" s="238">
        <v>133</v>
      </c>
      <c r="AI135" s="3" t="s">
        <v>960</v>
      </c>
      <c r="AJ135" s="3" t="s">
        <v>2620</v>
      </c>
      <c r="AK135" s="1">
        <v>42</v>
      </c>
    </row>
    <row r="136" spans="1:37" ht="15.6" x14ac:dyDescent="0.3">
      <c r="A136" s="238">
        <v>134</v>
      </c>
      <c r="B136" s="3" t="s">
        <v>3191</v>
      </c>
      <c r="C136" s="3" t="s">
        <v>3487</v>
      </c>
      <c r="D136" s="1">
        <v>21</v>
      </c>
      <c r="F136" s="238">
        <v>134</v>
      </c>
      <c r="G136" s="3" t="s">
        <v>3542</v>
      </c>
      <c r="H136" s="3" t="s">
        <v>647</v>
      </c>
      <c r="I136" s="1">
        <v>1</v>
      </c>
      <c r="K136" s="238">
        <v>134</v>
      </c>
      <c r="L136" s="3" t="s">
        <v>1471</v>
      </c>
      <c r="M136" s="3" t="s">
        <v>2620</v>
      </c>
      <c r="N136" s="1">
        <v>5</v>
      </c>
      <c r="O136" s="30" t="s">
        <v>3687</v>
      </c>
      <c r="P136" s="1">
        <v>4</v>
      </c>
      <c r="Q136" s="30" t="s">
        <v>3688</v>
      </c>
      <c r="R136" s="1">
        <f t="shared" si="4"/>
        <v>9</v>
      </c>
      <c r="T136" s="238">
        <v>134</v>
      </c>
      <c r="U136" s="3" t="s">
        <v>3536</v>
      </c>
      <c r="V136" s="3" t="s">
        <v>3493</v>
      </c>
      <c r="W136" s="1">
        <v>14</v>
      </c>
      <c r="Y136" s="238">
        <v>134</v>
      </c>
      <c r="Z136" s="3" t="s">
        <v>1336</v>
      </c>
      <c r="AA136" s="3" t="s">
        <v>2613</v>
      </c>
      <c r="AB136" s="1">
        <v>8</v>
      </c>
      <c r="AC136" s="30" t="s">
        <v>3687</v>
      </c>
      <c r="AD136" s="1">
        <v>15</v>
      </c>
      <c r="AE136" s="30" t="s">
        <v>3688</v>
      </c>
      <c r="AF136" s="1">
        <f t="shared" si="5"/>
        <v>23</v>
      </c>
      <c r="AH136" s="238">
        <v>134</v>
      </c>
      <c r="AI136" s="3" t="s">
        <v>809</v>
      </c>
      <c r="AJ136" s="3" t="s">
        <v>2759</v>
      </c>
      <c r="AK136" s="1">
        <v>42</v>
      </c>
    </row>
    <row r="137" spans="1:37" ht="15.6" x14ac:dyDescent="0.3">
      <c r="A137" s="238">
        <v>135</v>
      </c>
      <c r="B137" s="3" t="s">
        <v>963</v>
      </c>
      <c r="C137" s="3" t="s">
        <v>2620</v>
      </c>
      <c r="D137" s="1">
        <v>21</v>
      </c>
      <c r="F137" s="238">
        <v>135</v>
      </c>
      <c r="G137" s="3" t="s">
        <v>1435</v>
      </c>
      <c r="H137" s="3" t="s">
        <v>347</v>
      </c>
      <c r="I137" s="1">
        <v>1</v>
      </c>
      <c r="K137" s="238">
        <v>135</v>
      </c>
      <c r="L137" s="3" t="s">
        <v>3567</v>
      </c>
      <c r="M137" s="3" t="s">
        <v>2988</v>
      </c>
      <c r="N137" s="1">
        <v>2</v>
      </c>
      <c r="O137" s="30" t="s">
        <v>3687</v>
      </c>
      <c r="P137" s="1">
        <v>7</v>
      </c>
      <c r="Q137" s="30" t="s">
        <v>3688</v>
      </c>
      <c r="R137" s="1">
        <f t="shared" si="4"/>
        <v>9</v>
      </c>
      <c r="T137" s="238">
        <v>135</v>
      </c>
      <c r="U137" s="3" t="s">
        <v>3539</v>
      </c>
      <c r="V137" s="3" t="s">
        <v>44</v>
      </c>
      <c r="W137" s="1">
        <v>14</v>
      </c>
      <c r="Y137" s="238">
        <v>135</v>
      </c>
      <c r="Z137" s="3" t="s">
        <v>3535</v>
      </c>
      <c r="AA137" s="3" t="s">
        <v>3493</v>
      </c>
      <c r="AB137" s="1">
        <v>8</v>
      </c>
      <c r="AC137" s="30" t="s">
        <v>3687</v>
      </c>
      <c r="AD137" s="1">
        <v>14</v>
      </c>
      <c r="AE137" s="30" t="s">
        <v>3688</v>
      </c>
      <c r="AF137" s="1">
        <f t="shared" si="5"/>
        <v>22</v>
      </c>
      <c r="AH137" s="238">
        <v>135</v>
      </c>
      <c r="AI137" s="3" t="s">
        <v>1921</v>
      </c>
      <c r="AJ137" s="3" t="s">
        <v>3347</v>
      </c>
      <c r="AK137" s="1">
        <v>41</v>
      </c>
    </row>
    <row r="138" spans="1:37" ht="15.6" x14ac:dyDescent="0.3">
      <c r="A138" s="238">
        <v>136</v>
      </c>
      <c r="B138" s="3" t="s">
        <v>2680</v>
      </c>
      <c r="C138" s="3" t="s">
        <v>2613</v>
      </c>
      <c r="D138" s="1">
        <v>21</v>
      </c>
      <c r="F138" s="238">
        <v>136</v>
      </c>
      <c r="G138" s="3" t="s">
        <v>3544</v>
      </c>
      <c r="H138" s="3" t="s">
        <v>2826</v>
      </c>
      <c r="I138" s="1">
        <v>1</v>
      </c>
      <c r="K138" s="238">
        <v>136</v>
      </c>
      <c r="L138" s="3" t="s">
        <v>1108</v>
      </c>
      <c r="M138" s="3" t="s">
        <v>3027</v>
      </c>
      <c r="N138" s="1">
        <v>1</v>
      </c>
      <c r="O138" s="30" t="s">
        <v>3687</v>
      </c>
      <c r="P138" s="1">
        <v>8</v>
      </c>
      <c r="Q138" s="30" t="s">
        <v>3688</v>
      </c>
      <c r="R138" s="1">
        <f t="shared" si="4"/>
        <v>9</v>
      </c>
      <c r="T138" s="238">
        <v>136</v>
      </c>
      <c r="U138" s="3" t="s">
        <v>1211</v>
      </c>
      <c r="V138" s="3" t="s">
        <v>2613</v>
      </c>
      <c r="W138" s="1">
        <v>13</v>
      </c>
      <c r="Y138" s="238">
        <v>136</v>
      </c>
      <c r="Z138" s="3" t="s">
        <v>3533</v>
      </c>
      <c r="AA138" s="3" t="s">
        <v>2613</v>
      </c>
      <c r="AB138" s="1">
        <v>3</v>
      </c>
      <c r="AC138" s="30" t="s">
        <v>3687</v>
      </c>
      <c r="AD138" s="1">
        <v>19</v>
      </c>
      <c r="AE138" s="30" t="s">
        <v>3688</v>
      </c>
      <c r="AF138" s="1">
        <f t="shared" si="5"/>
        <v>22</v>
      </c>
      <c r="AH138" s="238">
        <v>136</v>
      </c>
      <c r="AI138" s="3" t="s">
        <v>727</v>
      </c>
      <c r="AJ138" s="3" t="s">
        <v>2598</v>
      </c>
      <c r="AK138" s="1">
        <v>41</v>
      </c>
    </row>
    <row r="139" spans="1:37" ht="15.6" x14ac:dyDescent="0.3">
      <c r="A139" s="238">
        <v>137</v>
      </c>
      <c r="B139" s="3" t="s">
        <v>2979</v>
      </c>
      <c r="C139" s="3" t="s">
        <v>647</v>
      </c>
      <c r="D139" s="1">
        <v>21</v>
      </c>
      <c r="F139" s="238">
        <v>137</v>
      </c>
      <c r="G139" s="3" t="s">
        <v>3267</v>
      </c>
      <c r="H139" s="3" t="s">
        <v>2957</v>
      </c>
      <c r="I139" s="1">
        <v>1</v>
      </c>
      <c r="K139" s="238">
        <v>137</v>
      </c>
      <c r="L139" s="3" t="s">
        <v>2979</v>
      </c>
      <c r="M139" s="3" t="s">
        <v>647</v>
      </c>
      <c r="N139" s="1">
        <v>1</v>
      </c>
      <c r="O139" s="30" t="s">
        <v>3687</v>
      </c>
      <c r="P139" s="1">
        <v>8</v>
      </c>
      <c r="Q139" s="30" t="s">
        <v>3688</v>
      </c>
      <c r="R139" s="1">
        <f t="shared" si="4"/>
        <v>9</v>
      </c>
      <c r="T139" s="238">
        <v>137</v>
      </c>
      <c r="U139" s="3" t="s">
        <v>3491</v>
      </c>
      <c r="V139" s="3" t="s">
        <v>2988</v>
      </c>
      <c r="W139" s="1">
        <v>13</v>
      </c>
      <c r="Y139" s="238">
        <v>137</v>
      </c>
      <c r="Z139" s="3" t="s">
        <v>833</v>
      </c>
      <c r="AA139" s="3" t="s">
        <v>2613</v>
      </c>
      <c r="AB139" s="1">
        <v>17</v>
      </c>
      <c r="AC139" s="30" t="s">
        <v>3687</v>
      </c>
      <c r="AD139" s="1">
        <v>4</v>
      </c>
      <c r="AE139" s="30" t="s">
        <v>3688</v>
      </c>
      <c r="AF139" s="1">
        <f t="shared" si="5"/>
        <v>21</v>
      </c>
      <c r="AH139" s="238">
        <v>137</v>
      </c>
      <c r="AI139" s="3" t="s">
        <v>1334</v>
      </c>
      <c r="AJ139" s="3" t="s">
        <v>2995</v>
      </c>
      <c r="AK139" s="1">
        <v>41</v>
      </c>
    </row>
    <row r="140" spans="1:37" ht="15.6" x14ac:dyDescent="0.3">
      <c r="A140" s="238">
        <v>138</v>
      </c>
      <c r="B140" s="3" t="s">
        <v>3498</v>
      </c>
      <c r="C140" s="3" t="s">
        <v>2620</v>
      </c>
      <c r="D140" s="1">
        <v>21</v>
      </c>
      <c r="F140" s="238">
        <v>138</v>
      </c>
      <c r="G140" s="3" t="s">
        <v>1350</v>
      </c>
      <c r="H140" s="3" t="s">
        <v>68</v>
      </c>
      <c r="I140" s="1">
        <v>1</v>
      </c>
      <c r="K140" s="238">
        <v>138</v>
      </c>
      <c r="L140" s="3" t="s">
        <v>3065</v>
      </c>
      <c r="M140" s="3" t="s">
        <v>2623</v>
      </c>
      <c r="N140" s="1">
        <v>1</v>
      </c>
      <c r="O140" s="30" t="s">
        <v>3687</v>
      </c>
      <c r="P140" s="1">
        <v>8</v>
      </c>
      <c r="Q140" s="30" t="s">
        <v>3688</v>
      </c>
      <c r="R140" s="1">
        <f t="shared" si="4"/>
        <v>9</v>
      </c>
      <c r="T140" s="238">
        <v>138</v>
      </c>
      <c r="U140" s="3" t="s">
        <v>3501</v>
      </c>
      <c r="V140" s="3" t="s">
        <v>2606</v>
      </c>
      <c r="W140" s="1">
        <v>13</v>
      </c>
      <c r="Y140" s="238">
        <v>138</v>
      </c>
      <c r="Z140" s="3" t="s">
        <v>3011</v>
      </c>
      <c r="AA140" s="3" t="s">
        <v>44</v>
      </c>
      <c r="AB140" s="1">
        <v>15</v>
      </c>
      <c r="AC140" s="30" t="s">
        <v>3687</v>
      </c>
      <c r="AD140" s="1">
        <v>6</v>
      </c>
      <c r="AE140" s="30" t="s">
        <v>3688</v>
      </c>
      <c r="AF140" s="1">
        <f t="shared" si="5"/>
        <v>21</v>
      </c>
      <c r="AH140" s="238">
        <v>138</v>
      </c>
      <c r="AI140" s="3" t="s">
        <v>3516</v>
      </c>
      <c r="AJ140" s="3" t="s">
        <v>2592</v>
      </c>
      <c r="AK140" s="1">
        <v>41</v>
      </c>
    </row>
    <row r="141" spans="1:37" ht="15.6" x14ac:dyDescent="0.3">
      <c r="A141" s="238">
        <v>139</v>
      </c>
      <c r="B141" s="3" t="s">
        <v>3506</v>
      </c>
      <c r="C141" s="3" t="s">
        <v>2620</v>
      </c>
      <c r="D141" s="1">
        <v>21</v>
      </c>
      <c r="F141" s="238">
        <v>139</v>
      </c>
      <c r="G141" s="3" t="s">
        <v>3547</v>
      </c>
      <c r="H141" s="3" t="s">
        <v>2620</v>
      </c>
      <c r="I141" s="1">
        <v>1</v>
      </c>
      <c r="K141" s="238">
        <v>139</v>
      </c>
      <c r="L141" s="3" t="s">
        <v>932</v>
      </c>
      <c r="M141" s="3" t="s">
        <v>2657</v>
      </c>
      <c r="N141" s="1">
        <v>1</v>
      </c>
      <c r="O141" s="30" t="s">
        <v>3687</v>
      </c>
      <c r="P141" s="1">
        <v>8</v>
      </c>
      <c r="Q141" s="30" t="s">
        <v>3688</v>
      </c>
      <c r="R141" s="1">
        <f t="shared" si="4"/>
        <v>9</v>
      </c>
      <c r="T141" s="238">
        <v>139</v>
      </c>
      <c r="U141" s="3" t="s">
        <v>3512</v>
      </c>
      <c r="V141" s="3" t="s">
        <v>2613</v>
      </c>
      <c r="W141" s="1">
        <v>13</v>
      </c>
      <c r="Y141" s="238">
        <v>139</v>
      </c>
      <c r="Z141" s="3" t="s">
        <v>3510</v>
      </c>
      <c r="AA141" s="3" t="s">
        <v>3463</v>
      </c>
      <c r="AB141" s="1">
        <v>11</v>
      </c>
      <c r="AC141" s="30" t="s">
        <v>3687</v>
      </c>
      <c r="AD141" s="1">
        <v>10</v>
      </c>
      <c r="AE141" s="30" t="s">
        <v>3688</v>
      </c>
      <c r="AF141" s="1">
        <f t="shared" si="5"/>
        <v>21</v>
      </c>
      <c r="AH141" s="238">
        <v>139</v>
      </c>
      <c r="AI141" s="3" t="s">
        <v>1350</v>
      </c>
      <c r="AJ141" s="3" t="s">
        <v>68</v>
      </c>
      <c r="AK141" s="1">
        <v>40</v>
      </c>
    </row>
    <row r="142" spans="1:37" ht="15.6" x14ac:dyDescent="0.3">
      <c r="A142" s="238">
        <v>140</v>
      </c>
      <c r="B142" s="3" t="s">
        <v>932</v>
      </c>
      <c r="C142" s="3" t="s">
        <v>2657</v>
      </c>
      <c r="D142" s="1">
        <v>21</v>
      </c>
      <c r="F142" s="238">
        <v>140</v>
      </c>
      <c r="G142" s="3" t="s">
        <v>3551</v>
      </c>
      <c r="H142" s="3" t="s">
        <v>3552</v>
      </c>
      <c r="I142" s="1">
        <v>1</v>
      </c>
      <c r="K142" s="238">
        <v>140</v>
      </c>
      <c r="L142" s="3" t="s">
        <v>3531</v>
      </c>
      <c r="M142" s="3" t="s">
        <v>66</v>
      </c>
      <c r="N142" s="1">
        <v>1</v>
      </c>
      <c r="O142" s="30" t="s">
        <v>3687</v>
      </c>
      <c r="P142" s="1">
        <v>8</v>
      </c>
      <c r="Q142" s="30" t="s">
        <v>3688</v>
      </c>
      <c r="R142" s="1">
        <f t="shared" si="4"/>
        <v>9</v>
      </c>
      <c r="T142" s="238">
        <v>140</v>
      </c>
      <c r="U142" s="3" t="s">
        <v>2747</v>
      </c>
      <c r="V142" s="3" t="s">
        <v>2630</v>
      </c>
      <c r="W142" s="1">
        <v>13</v>
      </c>
      <c r="Y142" s="238">
        <v>140</v>
      </c>
      <c r="Z142" s="3" t="s">
        <v>3534</v>
      </c>
      <c r="AA142" s="3" t="s">
        <v>2620</v>
      </c>
      <c r="AB142" s="1">
        <v>11</v>
      </c>
      <c r="AC142" s="30" t="s">
        <v>3687</v>
      </c>
      <c r="AD142" s="1">
        <v>10</v>
      </c>
      <c r="AE142" s="30" t="s">
        <v>3688</v>
      </c>
      <c r="AF142" s="1">
        <f t="shared" si="5"/>
        <v>21</v>
      </c>
      <c r="AH142" s="238">
        <v>140</v>
      </c>
      <c r="AI142" s="3" t="s">
        <v>728</v>
      </c>
      <c r="AJ142" s="3" t="s">
        <v>2598</v>
      </c>
      <c r="AK142" s="1">
        <v>39</v>
      </c>
    </row>
    <row r="143" spans="1:37" ht="15.6" x14ac:dyDescent="0.3">
      <c r="A143" s="238">
        <v>141</v>
      </c>
      <c r="B143" s="3" t="s">
        <v>3507</v>
      </c>
      <c r="C143" s="3" t="s">
        <v>2592</v>
      </c>
      <c r="D143" s="1">
        <v>21</v>
      </c>
      <c r="F143" s="238">
        <v>141</v>
      </c>
      <c r="G143" s="3" t="s">
        <v>3556</v>
      </c>
      <c r="H143" s="3" t="s">
        <v>2620</v>
      </c>
      <c r="I143" s="1">
        <v>1</v>
      </c>
      <c r="K143" s="238">
        <v>141</v>
      </c>
      <c r="L143" s="3" t="s">
        <v>3541</v>
      </c>
      <c r="M143" s="3" t="s">
        <v>647</v>
      </c>
      <c r="N143" s="1">
        <v>1</v>
      </c>
      <c r="O143" s="30" t="s">
        <v>3687</v>
      </c>
      <c r="P143" s="1">
        <v>8</v>
      </c>
      <c r="Q143" s="30" t="s">
        <v>3688</v>
      </c>
      <c r="R143" s="1">
        <f t="shared" si="4"/>
        <v>9</v>
      </c>
      <c r="T143" s="238">
        <v>141</v>
      </c>
      <c r="U143" s="3" t="s">
        <v>3545</v>
      </c>
      <c r="V143" s="3" t="s">
        <v>2603</v>
      </c>
      <c r="W143" s="1">
        <v>13</v>
      </c>
      <c r="Y143" s="238">
        <v>141</v>
      </c>
      <c r="Z143" s="3" t="s">
        <v>3536</v>
      </c>
      <c r="AA143" s="3" t="s">
        <v>3493</v>
      </c>
      <c r="AB143" s="1">
        <v>7</v>
      </c>
      <c r="AC143" s="30" t="s">
        <v>3687</v>
      </c>
      <c r="AD143" s="1">
        <v>14</v>
      </c>
      <c r="AE143" s="30" t="s">
        <v>3688</v>
      </c>
      <c r="AF143" s="1">
        <f t="shared" si="5"/>
        <v>21</v>
      </c>
      <c r="AH143" s="238">
        <v>141</v>
      </c>
      <c r="AI143" s="3" t="s">
        <v>3527</v>
      </c>
      <c r="AJ143" s="3" t="s">
        <v>2592</v>
      </c>
      <c r="AK143" s="1">
        <v>39</v>
      </c>
    </row>
    <row r="144" spans="1:37" ht="15.6" x14ac:dyDescent="0.3">
      <c r="A144" s="238">
        <v>142</v>
      </c>
      <c r="B144" s="3" t="s">
        <v>3508</v>
      </c>
      <c r="C144" s="3" t="s">
        <v>2603</v>
      </c>
      <c r="D144" s="1">
        <v>21</v>
      </c>
      <c r="F144" s="238">
        <v>142</v>
      </c>
      <c r="G144" s="3" t="s">
        <v>3563</v>
      </c>
      <c r="H144" s="3" t="s">
        <v>2620</v>
      </c>
      <c r="I144" s="1">
        <v>1</v>
      </c>
      <c r="K144" s="238">
        <v>142</v>
      </c>
      <c r="L144" s="3" t="s">
        <v>1659</v>
      </c>
      <c r="M144" s="3" t="s">
        <v>2908</v>
      </c>
      <c r="N144" s="1">
        <v>1</v>
      </c>
      <c r="O144" s="30" t="s">
        <v>3687</v>
      </c>
      <c r="P144" s="1">
        <v>8</v>
      </c>
      <c r="Q144" s="30" t="s">
        <v>3688</v>
      </c>
      <c r="R144" s="1">
        <f t="shared" si="4"/>
        <v>9</v>
      </c>
      <c r="T144" s="238">
        <v>142</v>
      </c>
      <c r="U144" s="3" t="s">
        <v>2703</v>
      </c>
      <c r="V144" s="3" t="s">
        <v>2630</v>
      </c>
      <c r="W144" s="1">
        <v>13</v>
      </c>
      <c r="Y144" s="238">
        <v>142</v>
      </c>
      <c r="Z144" s="3" t="s">
        <v>3537</v>
      </c>
      <c r="AA144" s="3" t="s">
        <v>44</v>
      </c>
      <c r="AB144" s="1">
        <v>4</v>
      </c>
      <c r="AC144" s="30" t="s">
        <v>3687</v>
      </c>
      <c r="AD144" s="1">
        <v>17</v>
      </c>
      <c r="AE144" s="30" t="s">
        <v>3688</v>
      </c>
      <c r="AF144" s="1">
        <f t="shared" si="5"/>
        <v>21</v>
      </c>
      <c r="AH144" s="238">
        <v>142</v>
      </c>
      <c r="AI144" s="3" t="s">
        <v>3267</v>
      </c>
      <c r="AJ144" s="3" t="s">
        <v>2957</v>
      </c>
      <c r="AK144" s="1">
        <v>39</v>
      </c>
    </row>
    <row r="145" spans="1:37" ht="15.6" x14ac:dyDescent="0.3">
      <c r="A145" s="238">
        <v>143</v>
      </c>
      <c r="B145" s="3" t="s">
        <v>3083</v>
      </c>
      <c r="C145" s="3" t="s">
        <v>3084</v>
      </c>
      <c r="D145" s="1">
        <v>21</v>
      </c>
      <c r="F145" s="238">
        <v>143</v>
      </c>
      <c r="G145" s="3" t="s">
        <v>3565</v>
      </c>
      <c r="H145" s="3" t="s">
        <v>3566</v>
      </c>
      <c r="I145" s="1">
        <v>1</v>
      </c>
      <c r="K145" s="238">
        <v>143</v>
      </c>
      <c r="L145" s="3" t="s">
        <v>2901</v>
      </c>
      <c r="M145" s="3" t="s">
        <v>2623</v>
      </c>
      <c r="N145" s="1">
        <v>0</v>
      </c>
      <c r="O145" s="30" t="s">
        <v>3687</v>
      </c>
      <c r="P145" s="1">
        <v>9</v>
      </c>
      <c r="Q145" s="30" t="s">
        <v>3688</v>
      </c>
      <c r="R145" s="1">
        <f t="shared" si="4"/>
        <v>9</v>
      </c>
      <c r="T145" s="238">
        <v>143</v>
      </c>
      <c r="U145" s="3" t="s">
        <v>1644</v>
      </c>
      <c r="V145" s="3" t="s">
        <v>3276</v>
      </c>
      <c r="W145" s="1">
        <v>12</v>
      </c>
      <c r="Y145" s="238">
        <v>143</v>
      </c>
      <c r="Z145" s="3" t="s">
        <v>3509</v>
      </c>
      <c r="AA145" s="3" t="s">
        <v>2657</v>
      </c>
      <c r="AB145" s="1">
        <v>3</v>
      </c>
      <c r="AC145" s="30" t="s">
        <v>3687</v>
      </c>
      <c r="AD145" s="1">
        <v>18</v>
      </c>
      <c r="AE145" s="30" t="s">
        <v>3688</v>
      </c>
      <c r="AF145" s="1">
        <f t="shared" si="5"/>
        <v>21</v>
      </c>
      <c r="AH145" s="238">
        <v>143</v>
      </c>
      <c r="AI145" s="3" t="s">
        <v>3546</v>
      </c>
      <c r="AJ145" s="3" t="s">
        <v>2657</v>
      </c>
      <c r="AK145" s="1">
        <v>39</v>
      </c>
    </row>
    <row r="146" spans="1:37" ht="15.6" x14ac:dyDescent="0.3">
      <c r="A146" s="238">
        <v>144</v>
      </c>
      <c r="B146" s="3" t="s">
        <v>1337</v>
      </c>
      <c r="C146" s="3" t="s">
        <v>68</v>
      </c>
      <c r="D146" s="1">
        <v>21</v>
      </c>
      <c r="F146" s="238">
        <v>144</v>
      </c>
      <c r="G146" s="3" t="s">
        <v>3568</v>
      </c>
      <c r="H146" s="3" t="s">
        <v>2606</v>
      </c>
      <c r="I146" s="1">
        <v>1</v>
      </c>
      <c r="K146" s="238">
        <v>144</v>
      </c>
      <c r="L146" s="3" t="s">
        <v>2696</v>
      </c>
      <c r="M146" s="3" t="s">
        <v>2613</v>
      </c>
      <c r="N146" s="1">
        <v>0</v>
      </c>
      <c r="O146" s="30" t="s">
        <v>3687</v>
      </c>
      <c r="P146" s="1">
        <v>9</v>
      </c>
      <c r="Q146" s="30" t="s">
        <v>3688</v>
      </c>
      <c r="R146" s="1">
        <f t="shared" si="4"/>
        <v>9</v>
      </c>
      <c r="T146" s="238">
        <v>144</v>
      </c>
      <c r="U146" s="3" t="s">
        <v>753</v>
      </c>
      <c r="V146" s="3" t="s">
        <v>3453</v>
      </c>
      <c r="W146" s="1">
        <v>12</v>
      </c>
      <c r="Y146" s="238">
        <v>144</v>
      </c>
      <c r="Z146" s="3" t="s">
        <v>3518</v>
      </c>
      <c r="AA146" s="3" t="s">
        <v>2613</v>
      </c>
      <c r="AB146" s="1">
        <v>2</v>
      </c>
      <c r="AC146" s="30" t="s">
        <v>3687</v>
      </c>
      <c r="AD146" s="1">
        <v>19</v>
      </c>
      <c r="AE146" s="30" t="s">
        <v>3688</v>
      </c>
      <c r="AF146" s="1">
        <f t="shared" si="5"/>
        <v>21</v>
      </c>
      <c r="AH146" s="238">
        <v>144</v>
      </c>
      <c r="AI146" s="3" t="s">
        <v>757</v>
      </c>
      <c r="AJ146" s="3" t="s">
        <v>3453</v>
      </c>
      <c r="AK146" s="1">
        <v>38</v>
      </c>
    </row>
    <row r="147" spans="1:37" ht="15.6" x14ac:dyDescent="0.3">
      <c r="A147" s="238">
        <v>145</v>
      </c>
      <c r="B147" s="3" t="s">
        <v>3521</v>
      </c>
      <c r="C147" s="3" t="s">
        <v>2603</v>
      </c>
      <c r="D147" s="1">
        <v>21</v>
      </c>
      <c r="F147" s="238">
        <v>145</v>
      </c>
      <c r="G147" s="3" t="s">
        <v>3305</v>
      </c>
      <c r="H147" s="3" t="s">
        <v>80</v>
      </c>
      <c r="I147" s="1">
        <v>1</v>
      </c>
      <c r="K147" s="238">
        <v>145</v>
      </c>
      <c r="L147" s="3" t="s">
        <v>2653</v>
      </c>
      <c r="M147" s="3" t="s">
        <v>2603</v>
      </c>
      <c r="N147" s="1">
        <v>0</v>
      </c>
      <c r="O147" s="30" t="s">
        <v>3687</v>
      </c>
      <c r="P147" s="1">
        <v>9</v>
      </c>
      <c r="Q147" s="30" t="s">
        <v>3688</v>
      </c>
      <c r="R147" s="1">
        <f t="shared" si="4"/>
        <v>9</v>
      </c>
      <c r="T147" s="238">
        <v>145</v>
      </c>
      <c r="U147" s="3" t="s">
        <v>1112</v>
      </c>
      <c r="V147" s="3" t="s">
        <v>68</v>
      </c>
      <c r="W147" s="1">
        <v>12</v>
      </c>
      <c r="Y147" s="238">
        <v>145</v>
      </c>
      <c r="Z147" s="3" t="s">
        <v>3474</v>
      </c>
      <c r="AA147" s="3" t="s">
        <v>3461</v>
      </c>
      <c r="AB147" s="1">
        <v>11</v>
      </c>
      <c r="AC147" s="30" t="s">
        <v>3687</v>
      </c>
      <c r="AD147" s="1">
        <v>9</v>
      </c>
      <c r="AE147" s="30" t="s">
        <v>3688</v>
      </c>
      <c r="AF147" s="1">
        <f t="shared" si="5"/>
        <v>20</v>
      </c>
      <c r="AH147" s="238">
        <v>145</v>
      </c>
      <c r="AI147" s="3" t="s">
        <v>2875</v>
      </c>
      <c r="AJ147" s="3" t="s">
        <v>2598</v>
      </c>
      <c r="AK147" s="1">
        <v>38</v>
      </c>
    </row>
    <row r="148" spans="1:37" ht="15.6" x14ac:dyDescent="0.3">
      <c r="A148" s="238">
        <v>146</v>
      </c>
      <c r="B148" s="3" t="s">
        <v>905</v>
      </c>
      <c r="C148" s="3" t="s">
        <v>647</v>
      </c>
      <c r="D148" s="1">
        <v>21</v>
      </c>
      <c r="F148" s="238">
        <v>146</v>
      </c>
      <c r="G148" s="3" t="s">
        <v>1659</v>
      </c>
      <c r="H148" s="3" t="s">
        <v>2908</v>
      </c>
      <c r="I148" s="1">
        <v>1</v>
      </c>
      <c r="K148" s="238">
        <v>146</v>
      </c>
      <c r="L148" s="3" t="s">
        <v>2675</v>
      </c>
      <c r="M148" s="3" t="s">
        <v>2606</v>
      </c>
      <c r="N148" s="1">
        <v>0</v>
      </c>
      <c r="O148" s="30" t="s">
        <v>3687</v>
      </c>
      <c r="P148" s="1">
        <v>9</v>
      </c>
      <c r="Q148" s="30" t="s">
        <v>3688</v>
      </c>
      <c r="R148" s="1">
        <f t="shared" si="4"/>
        <v>9</v>
      </c>
      <c r="T148" s="238">
        <v>146</v>
      </c>
      <c r="U148" s="3" t="s">
        <v>2937</v>
      </c>
      <c r="V148" s="3" t="s">
        <v>2939</v>
      </c>
      <c r="W148" s="1">
        <v>12</v>
      </c>
      <c r="Y148" s="238">
        <v>146</v>
      </c>
      <c r="Z148" s="3" t="s">
        <v>3531</v>
      </c>
      <c r="AA148" s="3" t="s">
        <v>66</v>
      </c>
      <c r="AB148" s="1">
        <v>9</v>
      </c>
      <c r="AC148" s="30" t="s">
        <v>3687</v>
      </c>
      <c r="AD148" s="1">
        <v>11</v>
      </c>
      <c r="AE148" s="30" t="s">
        <v>3688</v>
      </c>
      <c r="AF148" s="1">
        <f t="shared" si="5"/>
        <v>20</v>
      </c>
      <c r="AH148" s="238">
        <v>146</v>
      </c>
      <c r="AI148" s="3" t="s">
        <v>3526</v>
      </c>
      <c r="AJ148" s="3" t="s">
        <v>3453</v>
      </c>
      <c r="AK148" s="1">
        <v>38</v>
      </c>
    </row>
    <row r="149" spans="1:37" ht="15.6" x14ac:dyDescent="0.3">
      <c r="A149" s="238">
        <v>147</v>
      </c>
      <c r="B149" s="3" t="s">
        <v>3534</v>
      </c>
      <c r="C149" s="3" t="s">
        <v>2620</v>
      </c>
      <c r="D149" s="1">
        <v>21</v>
      </c>
      <c r="F149" s="238">
        <v>147</v>
      </c>
      <c r="G149" s="3" t="s">
        <v>3600</v>
      </c>
      <c r="H149" s="3" t="s">
        <v>3084</v>
      </c>
      <c r="I149" s="1">
        <v>1</v>
      </c>
      <c r="K149" s="238">
        <v>147</v>
      </c>
      <c r="L149" s="3" t="s">
        <v>2848</v>
      </c>
      <c r="M149" s="3" t="s">
        <v>2613</v>
      </c>
      <c r="N149" s="1">
        <v>0</v>
      </c>
      <c r="O149" s="30" t="s">
        <v>3687</v>
      </c>
      <c r="P149" s="1">
        <v>9</v>
      </c>
      <c r="Q149" s="30" t="s">
        <v>3688</v>
      </c>
      <c r="R149" s="1">
        <f t="shared" si="4"/>
        <v>9</v>
      </c>
      <c r="T149" s="238">
        <v>147</v>
      </c>
      <c r="U149" s="3" t="s">
        <v>756</v>
      </c>
      <c r="V149" s="3" t="s">
        <v>3453</v>
      </c>
      <c r="W149" s="1">
        <v>12</v>
      </c>
      <c r="Y149" s="238">
        <v>147</v>
      </c>
      <c r="Z149" s="3" t="s">
        <v>3532</v>
      </c>
      <c r="AA149" s="3" t="s">
        <v>2939</v>
      </c>
      <c r="AB149" s="1">
        <v>8</v>
      </c>
      <c r="AC149" s="30" t="s">
        <v>3687</v>
      </c>
      <c r="AD149" s="1">
        <v>12</v>
      </c>
      <c r="AE149" s="30" t="s">
        <v>3688</v>
      </c>
      <c r="AF149" s="1">
        <f t="shared" si="5"/>
        <v>20</v>
      </c>
      <c r="AH149" s="238">
        <v>147</v>
      </c>
      <c r="AI149" s="3" t="s">
        <v>1719</v>
      </c>
      <c r="AJ149" s="3" t="s">
        <v>3276</v>
      </c>
      <c r="AK149" s="1">
        <v>38</v>
      </c>
    </row>
    <row r="150" spans="1:37" ht="15.6" x14ac:dyDescent="0.3">
      <c r="A150" s="238">
        <v>148</v>
      </c>
      <c r="B150" s="3" t="s">
        <v>3540</v>
      </c>
      <c r="C150" s="3" t="s">
        <v>2603</v>
      </c>
      <c r="D150" s="1">
        <v>21</v>
      </c>
      <c r="F150" s="238">
        <v>148</v>
      </c>
      <c r="G150" s="3" t="s">
        <v>1890</v>
      </c>
      <c r="H150" s="3" t="s">
        <v>80</v>
      </c>
      <c r="I150" s="1">
        <v>1</v>
      </c>
      <c r="K150" s="238">
        <v>148</v>
      </c>
      <c r="L150" s="3" t="s">
        <v>1925</v>
      </c>
      <c r="M150" s="3" t="s">
        <v>3276</v>
      </c>
      <c r="N150" s="1">
        <v>0</v>
      </c>
      <c r="O150" s="30" t="s">
        <v>3687</v>
      </c>
      <c r="P150" s="1">
        <v>9</v>
      </c>
      <c r="Q150" s="30" t="s">
        <v>3688</v>
      </c>
      <c r="R150" s="1">
        <f t="shared" si="4"/>
        <v>9</v>
      </c>
      <c r="T150" s="238">
        <v>148</v>
      </c>
      <c r="U150" s="3" t="s">
        <v>3205</v>
      </c>
      <c r="V150" s="3" t="s">
        <v>2690</v>
      </c>
      <c r="W150" s="1">
        <v>12</v>
      </c>
      <c r="Y150" s="238">
        <v>148</v>
      </c>
      <c r="Z150" s="3" t="s">
        <v>727</v>
      </c>
      <c r="AA150" s="3" t="s">
        <v>2598</v>
      </c>
      <c r="AB150" s="1">
        <v>6</v>
      </c>
      <c r="AC150" s="30" t="s">
        <v>3687</v>
      </c>
      <c r="AD150" s="1">
        <v>14</v>
      </c>
      <c r="AE150" s="30" t="s">
        <v>3688</v>
      </c>
      <c r="AF150" s="1">
        <f t="shared" si="5"/>
        <v>20</v>
      </c>
      <c r="AH150" s="238">
        <v>148</v>
      </c>
      <c r="AI150" s="3" t="s">
        <v>2731</v>
      </c>
      <c r="AJ150" s="3" t="s">
        <v>2623</v>
      </c>
      <c r="AK150" s="1">
        <v>37</v>
      </c>
    </row>
    <row r="151" spans="1:37" ht="15.6" x14ac:dyDescent="0.3">
      <c r="A151" s="238">
        <v>149</v>
      </c>
      <c r="B151" s="3" t="s">
        <v>3467</v>
      </c>
      <c r="C151" s="3" t="s">
        <v>2592</v>
      </c>
      <c r="D151" s="1">
        <v>20</v>
      </c>
      <c r="F151" s="238">
        <v>149</v>
      </c>
      <c r="G151" s="3" t="s">
        <v>3615</v>
      </c>
      <c r="H151" s="3" t="s">
        <v>2603</v>
      </c>
      <c r="I151" s="1">
        <v>1</v>
      </c>
      <c r="K151" s="238">
        <v>149</v>
      </c>
      <c r="L151" s="3" t="s">
        <v>3532</v>
      </c>
      <c r="M151" s="3" t="s">
        <v>2939</v>
      </c>
      <c r="N151" s="1">
        <v>3</v>
      </c>
      <c r="O151" s="30" t="s">
        <v>3687</v>
      </c>
      <c r="P151" s="1">
        <v>5</v>
      </c>
      <c r="Q151" s="30" t="s">
        <v>3688</v>
      </c>
      <c r="R151" s="1">
        <f t="shared" si="4"/>
        <v>8</v>
      </c>
      <c r="T151" s="238">
        <v>149</v>
      </c>
      <c r="U151" s="3" t="s">
        <v>3532</v>
      </c>
      <c r="V151" s="3" t="s">
        <v>2939</v>
      </c>
      <c r="W151" s="1">
        <v>12</v>
      </c>
      <c r="Y151" s="238">
        <v>149</v>
      </c>
      <c r="Z151" s="3" t="s">
        <v>3539</v>
      </c>
      <c r="AA151" s="3" t="s">
        <v>44</v>
      </c>
      <c r="AB151" s="1">
        <v>6</v>
      </c>
      <c r="AC151" s="30" t="s">
        <v>3687</v>
      </c>
      <c r="AD151" s="1">
        <v>14</v>
      </c>
      <c r="AE151" s="30" t="s">
        <v>3688</v>
      </c>
      <c r="AF151" s="1">
        <f t="shared" si="5"/>
        <v>20</v>
      </c>
      <c r="AH151" s="238">
        <v>149</v>
      </c>
      <c r="AI151" s="3" t="s">
        <v>3505</v>
      </c>
      <c r="AJ151" s="3" t="s">
        <v>2603</v>
      </c>
      <c r="AK151" s="1">
        <v>37</v>
      </c>
    </row>
    <row r="152" spans="1:37" ht="15.6" x14ac:dyDescent="0.3">
      <c r="A152" s="238">
        <v>150</v>
      </c>
      <c r="B152" s="3" t="s">
        <v>3471</v>
      </c>
      <c r="C152" s="3" t="s">
        <v>2603</v>
      </c>
      <c r="D152" s="1">
        <v>20</v>
      </c>
      <c r="F152" s="238">
        <v>150</v>
      </c>
      <c r="G152" s="3" t="s">
        <v>1341</v>
      </c>
      <c r="H152" s="3" t="s">
        <v>2995</v>
      </c>
      <c r="I152" s="1">
        <v>1</v>
      </c>
      <c r="K152" s="238">
        <v>150</v>
      </c>
      <c r="L152" s="3" t="s">
        <v>2617</v>
      </c>
      <c r="M152" s="3" t="s">
        <v>2606</v>
      </c>
      <c r="N152" s="1">
        <v>2</v>
      </c>
      <c r="O152" s="30" t="s">
        <v>3687</v>
      </c>
      <c r="P152" s="1">
        <v>6</v>
      </c>
      <c r="Q152" s="30" t="s">
        <v>3688</v>
      </c>
      <c r="R152" s="1">
        <f t="shared" si="4"/>
        <v>8</v>
      </c>
      <c r="T152" s="238">
        <v>150</v>
      </c>
      <c r="U152" s="3" t="s">
        <v>891</v>
      </c>
      <c r="V152" s="3" t="s">
        <v>3466</v>
      </c>
      <c r="W152" s="1">
        <v>11</v>
      </c>
      <c r="Y152" s="238">
        <v>150</v>
      </c>
      <c r="Z152" s="3" t="s">
        <v>3366</v>
      </c>
      <c r="AA152" s="3" t="s">
        <v>2939</v>
      </c>
      <c r="AB152" s="1">
        <v>3</v>
      </c>
      <c r="AC152" s="30" t="s">
        <v>3687</v>
      </c>
      <c r="AD152" s="1">
        <v>17</v>
      </c>
      <c r="AE152" s="30" t="s">
        <v>3688</v>
      </c>
      <c r="AF152" s="1">
        <f t="shared" si="5"/>
        <v>20</v>
      </c>
      <c r="AH152" s="238">
        <v>150</v>
      </c>
      <c r="AI152" s="3" t="s">
        <v>1835</v>
      </c>
      <c r="AJ152" s="3" t="s">
        <v>3276</v>
      </c>
      <c r="AK152" s="1">
        <v>37</v>
      </c>
    </row>
    <row r="153" spans="1:37" ht="15.6" x14ac:dyDescent="0.3">
      <c r="A153" s="238">
        <v>151</v>
      </c>
      <c r="B153" s="3" t="s">
        <v>1215</v>
      </c>
      <c r="C153" s="3" t="s">
        <v>3152</v>
      </c>
      <c r="D153" s="1">
        <v>20</v>
      </c>
      <c r="F153" s="238">
        <v>151</v>
      </c>
      <c r="G153" s="2" t="s">
        <v>2088</v>
      </c>
      <c r="H153" s="2" t="s">
        <v>2690</v>
      </c>
      <c r="I153" s="1">
        <v>1</v>
      </c>
      <c r="K153" s="238">
        <v>151</v>
      </c>
      <c r="L153" s="3" t="s">
        <v>963</v>
      </c>
      <c r="M153" s="3" t="s">
        <v>2620</v>
      </c>
      <c r="N153" s="1">
        <v>1</v>
      </c>
      <c r="O153" s="30" t="s">
        <v>3687</v>
      </c>
      <c r="P153" s="1">
        <v>7</v>
      </c>
      <c r="Q153" s="30" t="s">
        <v>3688</v>
      </c>
      <c r="R153" s="1">
        <f t="shared" si="4"/>
        <v>8</v>
      </c>
      <c r="T153" s="238">
        <v>151</v>
      </c>
      <c r="U153" s="3" t="s">
        <v>832</v>
      </c>
      <c r="V153" s="3" t="s">
        <v>2613</v>
      </c>
      <c r="W153" s="1">
        <v>11</v>
      </c>
      <c r="Y153" s="238">
        <v>151</v>
      </c>
      <c r="Z153" s="3" t="s">
        <v>1135</v>
      </c>
      <c r="AA153" s="3" t="s">
        <v>2919</v>
      </c>
      <c r="AB153" s="1">
        <v>2</v>
      </c>
      <c r="AC153" s="30" t="s">
        <v>3687</v>
      </c>
      <c r="AD153" s="1">
        <v>18</v>
      </c>
      <c r="AE153" s="30" t="s">
        <v>3688</v>
      </c>
      <c r="AF153" s="1">
        <f t="shared" si="5"/>
        <v>20</v>
      </c>
      <c r="AH153" s="238">
        <v>151</v>
      </c>
      <c r="AI153" s="3" t="s">
        <v>1138</v>
      </c>
      <c r="AJ153" s="3" t="s">
        <v>68</v>
      </c>
      <c r="AK153" s="1">
        <v>37</v>
      </c>
    </row>
    <row r="154" spans="1:37" ht="15.6" x14ac:dyDescent="0.3">
      <c r="A154" s="238">
        <v>152</v>
      </c>
      <c r="B154" s="3" t="s">
        <v>3480</v>
      </c>
      <c r="C154" s="3" t="s">
        <v>2655</v>
      </c>
      <c r="D154" s="1">
        <v>20</v>
      </c>
      <c r="F154" s="238">
        <v>152</v>
      </c>
      <c r="G154" s="2" t="s">
        <v>3603</v>
      </c>
      <c r="H154" s="243" t="s">
        <v>647</v>
      </c>
      <c r="I154" s="1">
        <v>1</v>
      </c>
      <c r="K154" s="238">
        <v>152</v>
      </c>
      <c r="L154" s="3" t="s">
        <v>1336</v>
      </c>
      <c r="M154" s="3" t="s">
        <v>2613</v>
      </c>
      <c r="N154" s="1">
        <v>1</v>
      </c>
      <c r="O154" s="30" t="s">
        <v>3687</v>
      </c>
      <c r="P154" s="1">
        <v>7</v>
      </c>
      <c r="Q154" s="30" t="s">
        <v>3688</v>
      </c>
      <c r="R154" s="1">
        <f t="shared" si="4"/>
        <v>8</v>
      </c>
      <c r="T154" s="238">
        <v>152</v>
      </c>
      <c r="U154" s="3" t="s">
        <v>3300</v>
      </c>
      <c r="V154" s="3" t="s">
        <v>2865</v>
      </c>
      <c r="W154" s="1">
        <v>11</v>
      </c>
      <c r="Y154" s="238">
        <v>152</v>
      </c>
      <c r="Z154" s="3" t="s">
        <v>2855</v>
      </c>
      <c r="AA154" s="3" t="s">
        <v>2939</v>
      </c>
      <c r="AB154" s="1">
        <v>15</v>
      </c>
      <c r="AC154" s="30" t="s">
        <v>3687</v>
      </c>
      <c r="AD154" s="1">
        <v>4</v>
      </c>
      <c r="AE154" s="30" t="s">
        <v>3688</v>
      </c>
      <c r="AF154" s="1">
        <f t="shared" si="5"/>
        <v>19</v>
      </c>
      <c r="AH154" s="238">
        <v>152</v>
      </c>
      <c r="AI154" s="3" t="s">
        <v>1221</v>
      </c>
      <c r="AJ154" s="3" t="s">
        <v>2620</v>
      </c>
      <c r="AK154" s="1">
        <v>37</v>
      </c>
    </row>
    <row r="155" spans="1:37" ht="15.6" x14ac:dyDescent="0.3">
      <c r="A155" s="238">
        <v>153</v>
      </c>
      <c r="B155" s="3" t="s">
        <v>3366</v>
      </c>
      <c r="C155" s="3" t="s">
        <v>2939</v>
      </c>
      <c r="D155" s="1">
        <v>20</v>
      </c>
      <c r="F155" s="238">
        <v>153</v>
      </c>
      <c r="G155" s="3" t="s">
        <v>3530</v>
      </c>
      <c r="H155" s="2" t="s">
        <v>3259</v>
      </c>
      <c r="I155" s="1">
        <v>1</v>
      </c>
      <c r="K155" s="238">
        <v>153</v>
      </c>
      <c r="L155" s="3" t="s">
        <v>3516</v>
      </c>
      <c r="M155" s="3" t="s">
        <v>2592</v>
      </c>
      <c r="N155" s="1">
        <v>1</v>
      </c>
      <c r="O155" s="30" t="s">
        <v>3687</v>
      </c>
      <c r="P155" s="1">
        <v>7</v>
      </c>
      <c r="Q155" s="30" t="s">
        <v>3688</v>
      </c>
      <c r="R155" s="1">
        <f t="shared" si="4"/>
        <v>8</v>
      </c>
      <c r="T155" s="238">
        <v>153</v>
      </c>
      <c r="U155" s="3" t="s">
        <v>1071</v>
      </c>
      <c r="V155" s="3" t="s">
        <v>3482</v>
      </c>
      <c r="W155" s="1">
        <v>11</v>
      </c>
      <c r="Y155" s="238">
        <v>153</v>
      </c>
      <c r="Z155" s="3" t="s">
        <v>1346</v>
      </c>
      <c r="AA155" s="3" t="s">
        <v>68</v>
      </c>
      <c r="AB155" s="1">
        <v>14</v>
      </c>
      <c r="AC155" s="30" t="s">
        <v>3687</v>
      </c>
      <c r="AD155" s="1">
        <v>5</v>
      </c>
      <c r="AE155" s="30" t="s">
        <v>3688</v>
      </c>
      <c r="AF155" s="1">
        <f t="shared" si="5"/>
        <v>19</v>
      </c>
      <c r="AH155" s="238">
        <v>153</v>
      </c>
      <c r="AI155" s="3" t="s">
        <v>3065</v>
      </c>
      <c r="AJ155" s="3" t="s">
        <v>2623</v>
      </c>
      <c r="AK155" s="1">
        <v>36</v>
      </c>
    </row>
    <row r="156" spans="1:37" ht="15.6" x14ac:dyDescent="0.3">
      <c r="A156" s="238">
        <v>154</v>
      </c>
      <c r="B156" s="3" t="s">
        <v>2983</v>
      </c>
      <c r="C156" s="3" t="s">
        <v>66</v>
      </c>
      <c r="D156" s="1">
        <v>20</v>
      </c>
      <c r="F156" s="238">
        <v>154</v>
      </c>
      <c r="G156" s="3" t="s">
        <v>730</v>
      </c>
      <c r="H156" s="3" t="s">
        <v>2598</v>
      </c>
      <c r="I156" s="1">
        <v>0</v>
      </c>
      <c r="K156" s="238">
        <v>154</v>
      </c>
      <c r="L156" s="3" t="s">
        <v>1501</v>
      </c>
      <c r="M156" s="3" t="s">
        <v>89</v>
      </c>
      <c r="N156" s="1">
        <v>0</v>
      </c>
      <c r="O156" s="30" t="s">
        <v>3687</v>
      </c>
      <c r="P156" s="1">
        <v>8</v>
      </c>
      <c r="Q156" s="30" t="s">
        <v>3688</v>
      </c>
      <c r="R156" s="1">
        <f t="shared" si="4"/>
        <v>8</v>
      </c>
      <c r="T156" s="238">
        <v>154</v>
      </c>
      <c r="U156" s="3" t="s">
        <v>1426</v>
      </c>
      <c r="V156" s="3" t="s">
        <v>647</v>
      </c>
      <c r="W156" s="1">
        <v>11</v>
      </c>
      <c r="Y156" s="238">
        <v>154</v>
      </c>
      <c r="Z156" s="3" t="s">
        <v>3526</v>
      </c>
      <c r="AA156" s="3" t="s">
        <v>3453</v>
      </c>
      <c r="AB156" s="1">
        <v>12</v>
      </c>
      <c r="AC156" s="30" t="s">
        <v>3687</v>
      </c>
      <c r="AD156" s="1">
        <v>7</v>
      </c>
      <c r="AE156" s="30" t="s">
        <v>3688</v>
      </c>
      <c r="AF156" s="1">
        <f t="shared" si="5"/>
        <v>19</v>
      </c>
      <c r="AH156" s="238">
        <v>154</v>
      </c>
      <c r="AI156" s="3" t="s">
        <v>2970</v>
      </c>
      <c r="AJ156" s="3" t="s">
        <v>2613</v>
      </c>
      <c r="AK156" s="1">
        <v>36</v>
      </c>
    </row>
    <row r="157" spans="1:37" ht="15.6" x14ac:dyDescent="0.3">
      <c r="A157" s="238">
        <v>155</v>
      </c>
      <c r="B157" s="3" t="s">
        <v>960</v>
      </c>
      <c r="C157" s="3" t="s">
        <v>2620</v>
      </c>
      <c r="D157" s="1">
        <v>20</v>
      </c>
      <c r="F157" s="238">
        <v>155</v>
      </c>
      <c r="G157" s="3" t="s">
        <v>2803</v>
      </c>
      <c r="H157" s="3" t="s">
        <v>44</v>
      </c>
      <c r="I157" s="1">
        <v>0</v>
      </c>
      <c r="K157" s="238">
        <v>155</v>
      </c>
      <c r="L157" s="3" t="s">
        <v>2880</v>
      </c>
      <c r="M157" s="3" t="s">
        <v>2826</v>
      </c>
      <c r="N157" s="1">
        <v>0</v>
      </c>
      <c r="O157" s="30" t="s">
        <v>3687</v>
      </c>
      <c r="P157" s="1">
        <v>8</v>
      </c>
      <c r="Q157" s="30" t="s">
        <v>3688</v>
      </c>
      <c r="R157" s="1">
        <f t="shared" si="4"/>
        <v>8</v>
      </c>
      <c r="T157" s="238">
        <v>155</v>
      </c>
      <c r="U157" s="3" t="s">
        <v>1340</v>
      </c>
      <c r="V157" s="3" t="s">
        <v>68</v>
      </c>
      <c r="W157" s="1">
        <v>11</v>
      </c>
      <c r="Y157" s="238">
        <v>155</v>
      </c>
      <c r="Z157" s="3" t="s">
        <v>734</v>
      </c>
      <c r="AA157" s="3" t="s">
        <v>2598</v>
      </c>
      <c r="AB157" s="1">
        <v>10</v>
      </c>
      <c r="AC157" s="30" t="s">
        <v>3687</v>
      </c>
      <c r="AD157" s="1">
        <v>9</v>
      </c>
      <c r="AE157" s="30" t="s">
        <v>3688</v>
      </c>
      <c r="AF157" s="1">
        <f t="shared" si="5"/>
        <v>19</v>
      </c>
      <c r="AH157" s="238">
        <v>155</v>
      </c>
      <c r="AI157" s="3" t="s">
        <v>708</v>
      </c>
      <c r="AJ157" s="3" t="s">
        <v>2620</v>
      </c>
      <c r="AK157" s="1">
        <v>36</v>
      </c>
    </row>
    <row r="158" spans="1:37" ht="15.6" x14ac:dyDescent="0.3">
      <c r="A158" s="238">
        <v>156</v>
      </c>
      <c r="B158" s="3" t="s">
        <v>1840</v>
      </c>
      <c r="C158" s="3" t="s">
        <v>647</v>
      </c>
      <c r="D158" s="1">
        <v>20</v>
      </c>
      <c r="F158" s="238">
        <v>156</v>
      </c>
      <c r="G158" s="3" t="s">
        <v>2656</v>
      </c>
      <c r="H158" s="3" t="s">
        <v>2657</v>
      </c>
      <c r="I158" s="1">
        <v>0</v>
      </c>
      <c r="K158" s="238">
        <v>156</v>
      </c>
      <c r="L158" s="3" t="s">
        <v>760</v>
      </c>
      <c r="M158" s="3" t="s">
        <v>3453</v>
      </c>
      <c r="N158" s="1">
        <v>0</v>
      </c>
      <c r="O158" s="30" t="s">
        <v>3687</v>
      </c>
      <c r="P158" s="1">
        <v>8</v>
      </c>
      <c r="Q158" s="30" t="s">
        <v>3688</v>
      </c>
      <c r="R158" s="1">
        <f t="shared" si="4"/>
        <v>8</v>
      </c>
      <c r="T158" s="238">
        <v>156</v>
      </c>
      <c r="U158" s="3" t="s">
        <v>2654</v>
      </c>
      <c r="V158" s="3" t="s">
        <v>2655</v>
      </c>
      <c r="W158" s="1">
        <v>11</v>
      </c>
      <c r="Y158" s="238">
        <v>156</v>
      </c>
      <c r="Z158" s="3" t="s">
        <v>932</v>
      </c>
      <c r="AA158" s="3" t="s">
        <v>2657</v>
      </c>
      <c r="AB158" s="1">
        <v>9</v>
      </c>
      <c r="AC158" s="30" t="s">
        <v>3687</v>
      </c>
      <c r="AD158" s="1">
        <v>10</v>
      </c>
      <c r="AE158" s="30" t="s">
        <v>3688</v>
      </c>
      <c r="AF158" s="1">
        <f t="shared" si="5"/>
        <v>19</v>
      </c>
      <c r="AH158" s="238">
        <v>156</v>
      </c>
      <c r="AI158" s="3" t="s">
        <v>3301</v>
      </c>
      <c r="AJ158" s="3" t="s">
        <v>3276</v>
      </c>
      <c r="AK158" s="1">
        <v>36</v>
      </c>
    </row>
    <row r="159" spans="1:37" ht="15.6" x14ac:dyDescent="0.3">
      <c r="A159" s="238">
        <v>157</v>
      </c>
      <c r="B159" s="3" t="s">
        <v>1426</v>
      </c>
      <c r="C159" s="3" t="s">
        <v>647</v>
      </c>
      <c r="D159" s="1">
        <v>20</v>
      </c>
      <c r="F159" s="238">
        <v>157</v>
      </c>
      <c r="G159" s="3" t="s">
        <v>788</v>
      </c>
      <c r="H159" s="3" t="s">
        <v>44</v>
      </c>
      <c r="I159" s="1">
        <v>0</v>
      </c>
      <c r="K159" s="238">
        <v>157</v>
      </c>
      <c r="L159" s="3" t="s">
        <v>3529</v>
      </c>
      <c r="M159" s="3" t="s">
        <v>2620</v>
      </c>
      <c r="N159" s="1">
        <v>0</v>
      </c>
      <c r="O159" s="30" t="s">
        <v>3687</v>
      </c>
      <c r="P159" s="1">
        <v>8</v>
      </c>
      <c r="Q159" s="30" t="s">
        <v>3688</v>
      </c>
      <c r="R159" s="1">
        <f t="shared" si="4"/>
        <v>8</v>
      </c>
      <c r="T159" s="238">
        <v>157</v>
      </c>
      <c r="U159" s="3" t="s">
        <v>3208</v>
      </c>
      <c r="V159" s="3" t="s">
        <v>2939</v>
      </c>
      <c r="W159" s="1">
        <v>11</v>
      </c>
      <c r="Y159" s="238">
        <v>157</v>
      </c>
      <c r="Z159" s="3" t="s">
        <v>2799</v>
      </c>
      <c r="AA159" s="3" t="s">
        <v>2661</v>
      </c>
      <c r="AB159" s="1">
        <v>4</v>
      </c>
      <c r="AC159" s="30" t="s">
        <v>3687</v>
      </c>
      <c r="AD159" s="1">
        <v>15</v>
      </c>
      <c r="AE159" s="30" t="s">
        <v>3688</v>
      </c>
      <c r="AF159" s="1">
        <f t="shared" si="5"/>
        <v>19</v>
      </c>
      <c r="AH159" s="238">
        <v>157</v>
      </c>
      <c r="AI159" s="3" t="s">
        <v>1065</v>
      </c>
      <c r="AJ159" s="3" t="s">
        <v>2865</v>
      </c>
      <c r="AK159" s="1">
        <v>35</v>
      </c>
    </row>
    <row r="160" spans="1:37" ht="15.6" x14ac:dyDescent="0.3">
      <c r="A160" s="238">
        <v>158</v>
      </c>
      <c r="B160" s="3" t="s">
        <v>3501</v>
      </c>
      <c r="C160" s="3" t="s">
        <v>2606</v>
      </c>
      <c r="D160" s="1">
        <v>20</v>
      </c>
      <c r="F160" s="238">
        <v>158</v>
      </c>
      <c r="G160" s="3" t="s">
        <v>3462</v>
      </c>
      <c r="H160" s="3" t="s">
        <v>3463</v>
      </c>
      <c r="I160" s="1">
        <v>0</v>
      </c>
      <c r="K160" s="238">
        <v>158</v>
      </c>
      <c r="L160" s="3" t="s">
        <v>3535</v>
      </c>
      <c r="M160" s="3" t="s">
        <v>3493</v>
      </c>
      <c r="N160" s="1">
        <v>0</v>
      </c>
      <c r="O160" s="30" t="s">
        <v>3687</v>
      </c>
      <c r="P160" s="1">
        <v>8</v>
      </c>
      <c r="Q160" s="30" t="s">
        <v>3688</v>
      </c>
      <c r="R160" s="1">
        <f t="shared" si="4"/>
        <v>8</v>
      </c>
      <c r="T160" s="238">
        <v>158</v>
      </c>
      <c r="U160" s="3" t="s">
        <v>3507</v>
      </c>
      <c r="V160" s="3" t="s">
        <v>2592</v>
      </c>
      <c r="W160" s="1">
        <v>11</v>
      </c>
      <c r="Y160" s="238">
        <v>158</v>
      </c>
      <c r="Z160" s="3" t="s">
        <v>1435</v>
      </c>
      <c r="AA160" s="3" t="s">
        <v>347</v>
      </c>
      <c r="AB160" s="1">
        <v>2</v>
      </c>
      <c r="AC160" s="30" t="s">
        <v>3687</v>
      </c>
      <c r="AD160" s="1">
        <v>17</v>
      </c>
      <c r="AE160" s="30" t="s">
        <v>3688</v>
      </c>
      <c r="AF160" s="1">
        <f t="shared" si="5"/>
        <v>19</v>
      </c>
      <c r="AH160" s="238">
        <v>158</v>
      </c>
      <c r="AI160" s="3" t="s">
        <v>1925</v>
      </c>
      <c r="AJ160" s="3" t="s">
        <v>3276</v>
      </c>
      <c r="AK160" s="1">
        <v>34</v>
      </c>
    </row>
    <row r="161" spans="1:37" ht="15.6" x14ac:dyDescent="0.3">
      <c r="A161" s="238">
        <v>159</v>
      </c>
      <c r="B161" s="3" t="s">
        <v>3205</v>
      </c>
      <c r="C161" s="3" t="s">
        <v>2690</v>
      </c>
      <c r="D161" s="1">
        <v>20</v>
      </c>
      <c r="F161" s="238">
        <v>159</v>
      </c>
      <c r="G161" s="3" t="s">
        <v>3468</v>
      </c>
      <c r="H161" s="3" t="s">
        <v>44</v>
      </c>
      <c r="I161" s="1">
        <v>0</v>
      </c>
      <c r="K161" s="238">
        <v>159</v>
      </c>
      <c r="L161" s="3" t="s">
        <v>2807</v>
      </c>
      <c r="M161" s="3" t="s">
        <v>2613</v>
      </c>
      <c r="N161" s="1">
        <v>0</v>
      </c>
      <c r="O161" s="30" t="s">
        <v>3687</v>
      </c>
      <c r="P161" s="1">
        <v>8</v>
      </c>
      <c r="Q161" s="30" t="s">
        <v>3688</v>
      </c>
      <c r="R161" s="1">
        <f t="shared" si="4"/>
        <v>8</v>
      </c>
      <c r="T161" s="238">
        <v>159</v>
      </c>
      <c r="U161" s="3" t="s">
        <v>3515</v>
      </c>
      <c r="V161" s="3" t="s">
        <v>2620</v>
      </c>
      <c r="W161" s="1">
        <v>11</v>
      </c>
      <c r="Y161" s="238">
        <v>159</v>
      </c>
      <c r="Z161" s="3" t="s">
        <v>3504</v>
      </c>
      <c r="AA161" s="3" t="s">
        <v>2613</v>
      </c>
      <c r="AB161" s="1">
        <v>10</v>
      </c>
      <c r="AC161" s="30" t="s">
        <v>3687</v>
      </c>
      <c r="AD161" s="1">
        <v>8</v>
      </c>
      <c r="AE161" s="30" t="s">
        <v>3688</v>
      </c>
      <c r="AF161" s="1">
        <f t="shared" si="5"/>
        <v>18</v>
      </c>
      <c r="AH161" s="238">
        <v>159</v>
      </c>
      <c r="AI161" s="3" t="s">
        <v>3563</v>
      </c>
      <c r="AJ161" s="3" t="s">
        <v>2620</v>
      </c>
      <c r="AK161" s="1">
        <v>34</v>
      </c>
    </row>
    <row r="162" spans="1:37" ht="15.6" x14ac:dyDescent="0.3">
      <c r="A162" s="238">
        <v>160</v>
      </c>
      <c r="B162" s="3" t="s">
        <v>1346</v>
      </c>
      <c r="C162" s="3" t="s">
        <v>68</v>
      </c>
      <c r="D162" s="1">
        <v>20</v>
      </c>
      <c r="F162" s="238">
        <v>160</v>
      </c>
      <c r="G162" s="3" t="s">
        <v>853</v>
      </c>
      <c r="H162" s="3" t="s">
        <v>2598</v>
      </c>
      <c r="I162" s="1">
        <v>0</v>
      </c>
      <c r="K162" s="238">
        <v>160</v>
      </c>
      <c r="L162" s="3" t="s">
        <v>1887</v>
      </c>
      <c r="M162" s="3" t="s">
        <v>3221</v>
      </c>
      <c r="N162" s="1">
        <v>2</v>
      </c>
      <c r="O162" s="30" t="s">
        <v>3687</v>
      </c>
      <c r="P162" s="1">
        <v>5</v>
      </c>
      <c r="Q162" s="30" t="s">
        <v>3688</v>
      </c>
      <c r="R162" s="1">
        <f t="shared" si="4"/>
        <v>7</v>
      </c>
      <c r="T162" s="238">
        <v>160</v>
      </c>
      <c r="U162" s="3" t="s">
        <v>3517</v>
      </c>
      <c r="V162" s="3" t="s">
        <v>2988</v>
      </c>
      <c r="W162" s="1">
        <v>11</v>
      </c>
      <c r="Y162" s="238">
        <v>160</v>
      </c>
      <c r="Z162" s="3" t="s">
        <v>2675</v>
      </c>
      <c r="AA162" s="3" t="s">
        <v>2606</v>
      </c>
      <c r="AB162" s="1">
        <v>9</v>
      </c>
      <c r="AC162" s="30" t="s">
        <v>3687</v>
      </c>
      <c r="AD162" s="1">
        <v>9</v>
      </c>
      <c r="AE162" s="30" t="s">
        <v>3688</v>
      </c>
      <c r="AF162" s="1">
        <f t="shared" si="5"/>
        <v>18</v>
      </c>
      <c r="AH162" s="238">
        <v>160</v>
      </c>
      <c r="AI162" s="3" t="s">
        <v>805</v>
      </c>
      <c r="AJ162" s="3" t="s">
        <v>2759</v>
      </c>
      <c r="AK162" s="1">
        <v>34</v>
      </c>
    </row>
    <row r="163" spans="1:37" ht="15.6" x14ac:dyDescent="0.3">
      <c r="A163" s="238">
        <v>161</v>
      </c>
      <c r="B163" s="3" t="s">
        <v>2920</v>
      </c>
      <c r="C163" s="3" t="s">
        <v>2826</v>
      </c>
      <c r="D163" s="1">
        <v>20</v>
      </c>
      <c r="F163" s="238">
        <v>161</v>
      </c>
      <c r="G163" s="3" t="s">
        <v>2901</v>
      </c>
      <c r="H163" s="3" t="s">
        <v>2623</v>
      </c>
      <c r="I163" s="1">
        <v>0</v>
      </c>
      <c r="K163" s="238">
        <v>161</v>
      </c>
      <c r="L163" s="3" t="s">
        <v>2802</v>
      </c>
      <c r="M163" s="3" t="s">
        <v>2620</v>
      </c>
      <c r="N163" s="1">
        <v>1</v>
      </c>
      <c r="O163" s="30" t="s">
        <v>3687</v>
      </c>
      <c r="P163" s="1">
        <v>6</v>
      </c>
      <c r="Q163" s="30" t="s">
        <v>3688</v>
      </c>
      <c r="R163" s="1">
        <f t="shared" si="4"/>
        <v>7</v>
      </c>
      <c r="T163" s="238">
        <v>161</v>
      </c>
      <c r="U163" s="3" t="s">
        <v>3522</v>
      </c>
      <c r="V163" s="3" t="s">
        <v>2592</v>
      </c>
      <c r="W163" s="1">
        <v>11</v>
      </c>
      <c r="Y163" s="238">
        <v>161</v>
      </c>
      <c r="Z163" s="3" t="s">
        <v>2848</v>
      </c>
      <c r="AA163" s="3" t="s">
        <v>2613</v>
      </c>
      <c r="AB163" s="1">
        <v>9</v>
      </c>
      <c r="AC163" s="30" t="s">
        <v>3687</v>
      </c>
      <c r="AD163" s="1">
        <v>9</v>
      </c>
      <c r="AE163" s="30" t="s">
        <v>3688</v>
      </c>
      <c r="AF163" s="1">
        <f t="shared" si="5"/>
        <v>18</v>
      </c>
      <c r="AH163" s="238">
        <v>161</v>
      </c>
      <c r="AI163" s="3" t="s">
        <v>1833</v>
      </c>
      <c r="AJ163" s="3" t="s">
        <v>3276</v>
      </c>
      <c r="AK163" s="1">
        <v>33</v>
      </c>
    </row>
    <row r="164" spans="1:37" ht="15.6" x14ac:dyDescent="0.3">
      <c r="A164" s="238">
        <v>162</v>
      </c>
      <c r="B164" s="3" t="s">
        <v>1883</v>
      </c>
      <c r="C164" s="3" t="s">
        <v>3221</v>
      </c>
      <c r="D164" s="1">
        <v>20</v>
      </c>
      <c r="F164" s="238">
        <v>162</v>
      </c>
      <c r="G164" s="3" t="s">
        <v>2621</v>
      </c>
      <c r="H164" s="3" t="s">
        <v>2630</v>
      </c>
      <c r="I164" s="1">
        <v>0</v>
      </c>
      <c r="K164" s="238">
        <v>162</v>
      </c>
      <c r="L164" s="3" t="s">
        <v>3506</v>
      </c>
      <c r="M164" s="3" t="s">
        <v>2620</v>
      </c>
      <c r="N164" s="1">
        <v>1</v>
      </c>
      <c r="O164" s="30" t="s">
        <v>3687</v>
      </c>
      <c r="P164" s="1">
        <v>6</v>
      </c>
      <c r="Q164" s="30" t="s">
        <v>3688</v>
      </c>
      <c r="R164" s="1">
        <f t="shared" si="4"/>
        <v>7</v>
      </c>
      <c r="T164" s="238">
        <v>162</v>
      </c>
      <c r="U164" s="3" t="s">
        <v>3523</v>
      </c>
      <c r="V164" s="3" t="s">
        <v>2613</v>
      </c>
      <c r="W164" s="1">
        <v>11</v>
      </c>
      <c r="Y164" s="238">
        <v>162</v>
      </c>
      <c r="Z164" s="3" t="s">
        <v>3515</v>
      </c>
      <c r="AA164" s="3" t="s">
        <v>2620</v>
      </c>
      <c r="AB164" s="1">
        <v>7</v>
      </c>
      <c r="AC164" s="30" t="s">
        <v>3687</v>
      </c>
      <c r="AD164" s="1">
        <v>11</v>
      </c>
      <c r="AE164" s="30" t="s">
        <v>3688</v>
      </c>
      <c r="AF164" s="1">
        <f t="shared" si="5"/>
        <v>18</v>
      </c>
      <c r="AH164" s="238">
        <v>162</v>
      </c>
      <c r="AI164" s="3" t="s">
        <v>833</v>
      </c>
      <c r="AJ164" s="3" t="s">
        <v>2613</v>
      </c>
      <c r="AK164" s="1">
        <v>32</v>
      </c>
    </row>
    <row r="165" spans="1:37" ht="15.6" x14ac:dyDescent="0.3">
      <c r="A165" s="238">
        <v>163</v>
      </c>
      <c r="B165" s="3" t="s">
        <v>3541</v>
      </c>
      <c r="C165" s="3" t="s">
        <v>647</v>
      </c>
      <c r="D165" s="1">
        <v>20</v>
      </c>
      <c r="F165" s="238">
        <v>163</v>
      </c>
      <c r="G165" s="3" t="s">
        <v>997</v>
      </c>
      <c r="H165" s="3" t="s">
        <v>2630</v>
      </c>
      <c r="I165" s="1">
        <v>0</v>
      </c>
      <c r="K165" s="238">
        <v>163</v>
      </c>
      <c r="L165" s="3" t="s">
        <v>759</v>
      </c>
      <c r="M165" s="3" t="s">
        <v>3453</v>
      </c>
      <c r="N165" s="1">
        <v>1</v>
      </c>
      <c r="O165" s="30" t="s">
        <v>3687</v>
      </c>
      <c r="P165" s="1">
        <v>6</v>
      </c>
      <c r="Q165" s="30" t="s">
        <v>3688</v>
      </c>
      <c r="R165" s="1">
        <f t="shared" si="4"/>
        <v>7</v>
      </c>
      <c r="T165" s="238">
        <v>163</v>
      </c>
      <c r="U165" s="3" t="s">
        <v>3531</v>
      </c>
      <c r="V165" s="3" t="s">
        <v>66</v>
      </c>
      <c r="W165" s="1">
        <v>11</v>
      </c>
      <c r="Y165" s="238">
        <v>163</v>
      </c>
      <c r="Z165" s="2" t="s">
        <v>2088</v>
      </c>
      <c r="AA165" s="2" t="s">
        <v>2690</v>
      </c>
      <c r="AB165" s="1">
        <v>7</v>
      </c>
      <c r="AC165" s="30" t="s">
        <v>3687</v>
      </c>
      <c r="AD165" s="1">
        <v>11</v>
      </c>
      <c r="AE165" s="30" t="s">
        <v>3688</v>
      </c>
      <c r="AF165" s="1">
        <f t="shared" si="5"/>
        <v>18</v>
      </c>
      <c r="AH165" s="238">
        <v>163</v>
      </c>
      <c r="AI165" s="3" t="s">
        <v>856</v>
      </c>
      <c r="AJ165" s="3" t="s">
        <v>2598</v>
      </c>
      <c r="AK165" s="1">
        <v>32</v>
      </c>
    </row>
    <row r="166" spans="1:37" ht="15.6" x14ac:dyDescent="0.3">
      <c r="A166" s="238">
        <v>164</v>
      </c>
      <c r="B166" s="3" t="s">
        <v>3544</v>
      </c>
      <c r="C166" s="3" t="s">
        <v>2826</v>
      </c>
      <c r="D166" s="1">
        <v>20</v>
      </c>
      <c r="F166" s="238">
        <v>164</v>
      </c>
      <c r="G166" s="3" t="s">
        <v>2860</v>
      </c>
      <c r="H166" s="3" t="s">
        <v>2620</v>
      </c>
      <c r="I166" s="1">
        <v>0</v>
      </c>
      <c r="K166" s="238">
        <v>164</v>
      </c>
      <c r="L166" s="3" t="s">
        <v>831</v>
      </c>
      <c r="M166" s="3" t="s">
        <v>2613</v>
      </c>
      <c r="N166" s="1">
        <v>1</v>
      </c>
      <c r="O166" s="30" t="s">
        <v>3687</v>
      </c>
      <c r="P166" s="1">
        <v>6</v>
      </c>
      <c r="Q166" s="30" t="s">
        <v>3688</v>
      </c>
      <c r="R166" s="1">
        <f t="shared" si="4"/>
        <v>7</v>
      </c>
      <c r="T166" s="238">
        <v>164</v>
      </c>
      <c r="U166" s="3" t="s">
        <v>1254</v>
      </c>
      <c r="V166" s="3" t="s">
        <v>66</v>
      </c>
      <c r="W166" s="1">
        <v>11</v>
      </c>
      <c r="Y166" s="238">
        <v>164</v>
      </c>
      <c r="Z166" s="3" t="s">
        <v>3491</v>
      </c>
      <c r="AA166" s="3" t="s">
        <v>2988</v>
      </c>
      <c r="AB166" s="1">
        <v>5</v>
      </c>
      <c r="AC166" s="30" t="s">
        <v>3687</v>
      </c>
      <c r="AD166" s="1">
        <v>13</v>
      </c>
      <c r="AE166" s="30" t="s">
        <v>3688</v>
      </c>
      <c r="AF166" s="1">
        <f t="shared" si="5"/>
        <v>18</v>
      </c>
      <c r="AH166" s="238">
        <v>164</v>
      </c>
      <c r="AI166" s="3" t="s">
        <v>1075</v>
      </c>
      <c r="AJ166" s="3" t="s">
        <v>2865</v>
      </c>
      <c r="AK166" s="1">
        <v>32</v>
      </c>
    </row>
    <row r="167" spans="1:37" ht="15.6" x14ac:dyDescent="0.3">
      <c r="A167" s="238">
        <v>165</v>
      </c>
      <c r="B167" s="3" t="s">
        <v>1350</v>
      </c>
      <c r="C167" s="3" t="s">
        <v>68</v>
      </c>
      <c r="D167" s="1">
        <v>20</v>
      </c>
      <c r="F167" s="238">
        <v>165</v>
      </c>
      <c r="G167" s="3" t="s">
        <v>2696</v>
      </c>
      <c r="H167" s="3" t="s">
        <v>2613</v>
      </c>
      <c r="I167" s="1">
        <v>0</v>
      </c>
      <c r="K167" s="238">
        <v>165</v>
      </c>
      <c r="L167" s="3" t="s">
        <v>3542</v>
      </c>
      <c r="M167" s="3" t="s">
        <v>647</v>
      </c>
      <c r="N167" s="1">
        <v>1</v>
      </c>
      <c r="O167" s="30" t="s">
        <v>3687</v>
      </c>
      <c r="P167" s="1">
        <v>6</v>
      </c>
      <c r="Q167" s="30" t="s">
        <v>3688</v>
      </c>
      <c r="R167" s="1">
        <f t="shared" si="4"/>
        <v>7</v>
      </c>
      <c r="T167" s="238">
        <v>165</v>
      </c>
      <c r="U167" s="3" t="s">
        <v>1717</v>
      </c>
      <c r="V167" s="3" t="s">
        <v>3276</v>
      </c>
      <c r="W167" s="1">
        <v>11</v>
      </c>
      <c r="Y167" s="238">
        <v>165</v>
      </c>
      <c r="Z167" s="3" t="s">
        <v>3512</v>
      </c>
      <c r="AA167" s="3" t="s">
        <v>2613</v>
      </c>
      <c r="AB167" s="1">
        <v>5</v>
      </c>
      <c r="AC167" s="30" t="s">
        <v>3687</v>
      </c>
      <c r="AD167" s="1">
        <v>13</v>
      </c>
      <c r="AE167" s="30" t="s">
        <v>3688</v>
      </c>
      <c r="AF167" s="1">
        <f t="shared" si="5"/>
        <v>18</v>
      </c>
      <c r="AH167" s="238">
        <v>165</v>
      </c>
      <c r="AI167" s="2" t="s">
        <v>2053</v>
      </c>
      <c r="AJ167" s="2" t="s">
        <v>2657</v>
      </c>
      <c r="AK167" s="1">
        <v>32</v>
      </c>
    </row>
    <row r="168" spans="1:37" ht="15.6" x14ac:dyDescent="0.3">
      <c r="A168" s="238">
        <v>166</v>
      </c>
      <c r="B168" s="3" t="s">
        <v>3547</v>
      </c>
      <c r="C168" s="3" t="s">
        <v>2620</v>
      </c>
      <c r="D168" s="1">
        <v>20</v>
      </c>
      <c r="F168" s="238">
        <v>166</v>
      </c>
      <c r="G168" s="3" t="s">
        <v>2877</v>
      </c>
      <c r="H168" s="3" t="s">
        <v>2826</v>
      </c>
      <c r="I168" s="1">
        <v>0</v>
      </c>
      <c r="K168" s="238">
        <v>166</v>
      </c>
      <c r="L168" s="3" t="s">
        <v>3565</v>
      </c>
      <c r="M168" s="3" t="s">
        <v>3566</v>
      </c>
      <c r="N168" s="1">
        <v>1</v>
      </c>
      <c r="O168" s="30" t="s">
        <v>3687</v>
      </c>
      <c r="P168" s="1">
        <v>6</v>
      </c>
      <c r="Q168" s="30" t="s">
        <v>3688</v>
      </c>
      <c r="R168" s="1">
        <f t="shared" si="4"/>
        <v>7</v>
      </c>
      <c r="T168" s="238">
        <v>166</v>
      </c>
      <c r="U168" s="3" t="s">
        <v>3548</v>
      </c>
      <c r="V168" s="3" t="s">
        <v>2655</v>
      </c>
      <c r="W168" s="1">
        <v>11</v>
      </c>
      <c r="Y168" s="238">
        <v>166</v>
      </c>
      <c r="Z168" s="3" t="s">
        <v>3545</v>
      </c>
      <c r="AA168" s="3" t="s">
        <v>2603</v>
      </c>
      <c r="AB168" s="1">
        <v>5</v>
      </c>
      <c r="AC168" s="30" t="s">
        <v>3687</v>
      </c>
      <c r="AD168" s="1">
        <v>13</v>
      </c>
      <c r="AE168" s="30" t="s">
        <v>3688</v>
      </c>
      <c r="AF168" s="1">
        <f t="shared" si="5"/>
        <v>18</v>
      </c>
      <c r="AH168" s="238">
        <v>166</v>
      </c>
      <c r="AI168" s="3" t="s">
        <v>3574</v>
      </c>
      <c r="AJ168" s="3" t="s">
        <v>80</v>
      </c>
      <c r="AK168" s="1">
        <v>32</v>
      </c>
    </row>
    <row r="169" spans="1:37" ht="15.6" x14ac:dyDescent="0.3">
      <c r="A169" s="238">
        <v>167</v>
      </c>
      <c r="B169" s="3" t="s">
        <v>3560</v>
      </c>
      <c r="C169" s="3" t="s">
        <v>2655</v>
      </c>
      <c r="D169" s="1">
        <v>20</v>
      </c>
      <c r="F169" s="238">
        <v>167</v>
      </c>
      <c r="G169" s="3" t="s">
        <v>3472</v>
      </c>
      <c r="H169" s="3" t="s">
        <v>2613</v>
      </c>
      <c r="I169" s="1">
        <v>0</v>
      </c>
      <c r="K169" s="238">
        <v>167</v>
      </c>
      <c r="L169" s="2" t="s">
        <v>2088</v>
      </c>
      <c r="M169" s="2" t="s">
        <v>2690</v>
      </c>
      <c r="N169" s="1">
        <v>1</v>
      </c>
      <c r="O169" s="30" t="s">
        <v>3687</v>
      </c>
      <c r="P169" s="1">
        <v>6</v>
      </c>
      <c r="Q169" s="30" t="s">
        <v>3688</v>
      </c>
      <c r="R169" s="1">
        <f t="shared" si="4"/>
        <v>7</v>
      </c>
      <c r="T169" s="238">
        <v>167</v>
      </c>
      <c r="U169" s="3" t="s">
        <v>3551</v>
      </c>
      <c r="V169" s="3" t="s">
        <v>3552</v>
      </c>
      <c r="W169" s="1">
        <v>11</v>
      </c>
      <c r="Y169" s="238">
        <v>167</v>
      </c>
      <c r="Z169" s="3" t="s">
        <v>3540</v>
      </c>
      <c r="AA169" s="3" t="s">
        <v>2603</v>
      </c>
      <c r="AB169" s="1">
        <v>3</v>
      </c>
      <c r="AC169" s="30" t="s">
        <v>3687</v>
      </c>
      <c r="AD169" s="1">
        <v>15</v>
      </c>
      <c r="AE169" s="30" t="s">
        <v>3688</v>
      </c>
      <c r="AF169" s="1">
        <f t="shared" si="5"/>
        <v>18</v>
      </c>
      <c r="AH169" s="238">
        <v>167</v>
      </c>
      <c r="AI169" s="3" t="s">
        <v>3576</v>
      </c>
      <c r="AJ169" s="3" t="s">
        <v>44</v>
      </c>
      <c r="AK169" s="1">
        <v>32</v>
      </c>
    </row>
    <row r="170" spans="1:37" ht="15.6" x14ac:dyDescent="0.3">
      <c r="A170" s="238">
        <v>168</v>
      </c>
      <c r="B170" s="3" t="s">
        <v>2828</v>
      </c>
      <c r="C170" s="3" t="s">
        <v>647</v>
      </c>
      <c r="D170" s="1">
        <v>19</v>
      </c>
      <c r="F170" s="238">
        <v>168</v>
      </c>
      <c r="G170" s="3" t="s">
        <v>2914</v>
      </c>
      <c r="H170" s="3" t="s">
        <v>647</v>
      </c>
      <c r="I170" s="1">
        <v>0</v>
      </c>
      <c r="K170" s="238">
        <v>168</v>
      </c>
      <c r="L170" s="3" t="s">
        <v>3515</v>
      </c>
      <c r="M170" s="3" t="s">
        <v>2620</v>
      </c>
      <c r="N170" s="1">
        <v>0</v>
      </c>
      <c r="O170" s="30" t="s">
        <v>3687</v>
      </c>
      <c r="P170" s="1">
        <v>7</v>
      </c>
      <c r="Q170" s="30" t="s">
        <v>3688</v>
      </c>
      <c r="R170" s="1">
        <f t="shared" si="4"/>
        <v>7</v>
      </c>
      <c r="T170" s="238">
        <v>168</v>
      </c>
      <c r="U170" s="2" t="s">
        <v>2088</v>
      </c>
      <c r="V170" s="2" t="s">
        <v>2690</v>
      </c>
      <c r="W170" s="1">
        <v>11</v>
      </c>
      <c r="Y170" s="238">
        <v>168</v>
      </c>
      <c r="Z170" s="3" t="s">
        <v>3530</v>
      </c>
      <c r="AA170" s="2" t="s">
        <v>3259</v>
      </c>
      <c r="AB170" s="1">
        <v>1</v>
      </c>
      <c r="AC170" s="30" t="s">
        <v>3687</v>
      </c>
      <c r="AD170" s="1">
        <v>17</v>
      </c>
      <c r="AE170" s="30" t="s">
        <v>3688</v>
      </c>
      <c r="AF170" s="1">
        <f t="shared" si="5"/>
        <v>18</v>
      </c>
      <c r="AH170" s="238">
        <v>168</v>
      </c>
      <c r="AI170" s="3" t="s">
        <v>831</v>
      </c>
      <c r="AJ170" s="3" t="s">
        <v>2613</v>
      </c>
      <c r="AK170" s="1">
        <v>31</v>
      </c>
    </row>
    <row r="171" spans="1:37" ht="15.6" x14ac:dyDescent="0.3">
      <c r="A171" s="238">
        <v>169</v>
      </c>
      <c r="B171" s="3" t="s">
        <v>705</v>
      </c>
      <c r="C171" s="3" t="s">
        <v>2620</v>
      </c>
      <c r="D171" s="1">
        <v>19</v>
      </c>
      <c r="F171" s="238">
        <v>169</v>
      </c>
      <c r="G171" s="3" t="s">
        <v>2779</v>
      </c>
      <c r="H171" s="3" t="s">
        <v>3473</v>
      </c>
      <c r="I171" s="1">
        <v>0</v>
      </c>
      <c r="K171" s="238">
        <v>169</v>
      </c>
      <c r="L171" s="3" t="s">
        <v>3519</v>
      </c>
      <c r="M171" s="3" t="s">
        <v>2598</v>
      </c>
      <c r="N171" s="1">
        <v>0</v>
      </c>
      <c r="O171" s="30" t="s">
        <v>3687</v>
      </c>
      <c r="P171" s="1">
        <v>7</v>
      </c>
      <c r="Q171" s="30" t="s">
        <v>3688</v>
      </c>
      <c r="R171" s="1">
        <f t="shared" si="4"/>
        <v>7</v>
      </c>
      <c r="T171" s="238">
        <v>169</v>
      </c>
      <c r="U171" s="3" t="s">
        <v>1373</v>
      </c>
      <c r="V171" s="3" t="s">
        <v>2620</v>
      </c>
      <c r="W171" s="1">
        <v>10</v>
      </c>
      <c r="Y171" s="238">
        <v>169</v>
      </c>
      <c r="Z171" s="3" t="s">
        <v>1719</v>
      </c>
      <c r="AA171" s="3" t="s">
        <v>3276</v>
      </c>
      <c r="AB171" s="1">
        <v>16</v>
      </c>
      <c r="AC171" s="30" t="s">
        <v>3687</v>
      </c>
      <c r="AD171" s="1">
        <v>1</v>
      </c>
      <c r="AE171" s="30" t="s">
        <v>3688</v>
      </c>
      <c r="AF171" s="1">
        <f t="shared" si="5"/>
        <v>17</v>
      </c>
      <c r="AH171" s="238">
        <v>169</v>
      </c>
      <c r="AI171" s="3" t="s">
        <v>1251</v>
      </c>
      <c r="AJ171" s="3" t="s">
        <v>2630</v>
      </c>
      <c r="AK171" s="1">
        <v>31</v>
      </c>
    </row>
    <row r="172" spans="1:37" ht="15.6" x14ac:dyDescent="0.3">
      <c r="A172" s="238">
        <v>170</v>
      </c>
      <c r="B172" s="3" t="s">
        <v>2654</v>
      </c>
      <c r="C172" s="3" t="s">
        <v>2655</v>
      </c>
      <c r="D172" s="1">
        <v>19</v>
      </c>
      <c r="F172" s="238">
        <v>170</v>
      </c>
      <c r="G172" s="3" t="s">
        <v>3474</v>
      </c>
      <c r="H172" s="3" t="s">
        <v>3461</v>
      </c>
      <c r="I172" s="1">
        <v>0</v>
      </c>
      <c r="K172" s="238">
        <v>170</v>
      </c>
      <c r="L172" s="3" t="s">
        <v>2875</v>
      </c>
      <c r="M172" s="3" t="s">
        <v>2598</v>
      </c>
      <c r="N172" s="1">
        <v>0</v>
      </c>
      <c r="O172" s="30" t="s">
        <v>3687</v>
      </c>
      <c r="P172" s="1">
        <v>7</v>
      </c>
      <c r="Q172" s="30" t="s">
        <v>3688</v>
      </c>
      <c r="R172" s="1">
        <f t="shared" si="4"/>
        <v>7</v>
      </c>
      <c r="T172" s="238">
        <v>170</v>
      </c>
      <c r="U172" s="2" t="s">
        <v>3378</v>
      </c>
      <c r="V172" s="2" t="s">
        <v>3221</v>
      </c>
      <c r="W172" s="1">
        <v>10</v>
      </c>
      <c r="Y172" s="238">
        <v>170</v>
      </c>
      <c r="Z172" s="3" t="s">
        <v>1490</v>
      </c>
      <c r="AA172" s="3" t="s">
        <v>3500</v>
      </c>
      <c r="AB172" s="1">
        <v>11</v>
      </c>
      <c r="AC172" s="30" t="s">
        <v>3687</v>
      </c>
      <c r="AD172" s="1">
        <v>6</v>
      </c>
      <c r="AE172" s="30" t="s">
        <v>3688</v>
      </c>
      <c r="AF172" s="1">
        <f t="shared" si="5"/>
        <v>17</v>
      </c>
      <c r="AH172" s="238">
        <v>170</v>
      </c>
      <c r="AI172" s="3" t="s">
        <v>1435</v>
      </c>
      <c r="AJ172" s="3" t="s">
        <v>347</v>
      </c>
      <c r="AK172" s="1">
        <v>31</v>
      </c>
    </row>
    <row r="173" spans="1:37" ht="15.6" x14ac:dyDescent="0.3">
      <c r="A173" s="238">
        <v>171</v>
      </c>
      <c r="B173" s="3" t="s">
        <v>3515</v>
      </c>
      <c r="C173" s="3" t="s">
        <v>2620</v>
      </c>
      <c r="D173" s="1">
        <v>19</v>
      </c>
      <c r="F173" s="238">
        <v>171</v>
      </c>
      <c r="G173" s="3" t="s">
        <v>3475</v>
      </c>
      <c r="H173" s="3" t="s">
        <v>3069</v>
      </c>
      <c r="I173" s="1">
        <v>0</v>
      </c>
      <c r="K173" s="238">
        <v>171</v>
      </c>
      <c r="L173" s="3" t="s">
        <v>3521</v>
      </c>
      <c r="M173" s="3" t="s">
        <v>2603</v>
      </c>
      <c r="N173" s="1">
        <v>0</v>
      </c>
      <c r="O173" s="30" t="s">
        <v>3687</v>
      </c>
      <c r="P173" s="1">
        <v>7</v>
      </c>
      <c r="Q173" s="30" t="s">
        <v>3688</v>
      </c>
      <c r="R173" s="1">
        <f t="shared" si="4"/>
        <v>7</v>
      </c>
      <c r="T173" s="238">
        <v>171</v>
      </c>
      <c r="U173" s="3" t="s">
        <v>995</v>
      </c>
      <c r="V173" s="3" t="s">
        <v>3497</v>
      </c>
      <c r="W173" s="1">
        <v>10</v>
      </c>
      <c r="Y173" s="238">
        <v>171</v>
      </c>
      <c r="Z173" s="3" t="s">
        <v>809</v>
      </c>
      <c r="AA173" s="3" t="s">
        <v>2759</v>
      </c>
      <c r="AB173" s="1">
        <v>11</v>
      </c>
      <c r="AC173" s="30" t="s">
        <v>3687</v>
      </c>
      <c r="AD173" s="1">
        <v>6</v>
      </c>
      <c r="AE173" s="30" t="s">
        <v>3688</v>
      </c>
      <c r="AF173" s="1">
        <f t="shared" si="5"/>
        <v>17</v>
      </c>
      <c r="AH173" s="238">
        <v>171</v>
      </c>
      <c r="AI173" s="3" t="s">
        <v>3569</v>
      </c>
      <c r="AJ173" s="3" t="s">
        <v>2630</v>
      </c>
      <c r="AK173" s="1">
        <v>31</v>
      </c>
    </row>
    <row r="174" spans="1:37" ht="15.6" x14ac:dyDescent="0.3">
      <c r="A174" s="238">
        <v>172</v>
      </c>
      <c r="B174" s="3" t="s">
        <v>2617</v>
      </c>
      <c r="C174" s="3" t="s">
        <v>2606</v>
      </c>
      <c r="D174" s="1">
        <v>19</v>
      </c>
      <c r="F174" s="238">
        <v>172</v>
      </c>
      <c r="G174" s="3" t="s">
        <v>1501</v>
      </c>
      <c r="H174" s="3" t="s">
        <v>89</v>
      </c>
      <c r="I174" s="1">
        <v>0</v>
      </c>
      <c r="K174" s="238">
        <v>172</v>
      </c>
      <c r="L174" s="3" t="s">
        <v>3536</v>
      </c>
      <c r="M174" s="3" t="s">
        <v>3493</v>
      </c>
      <c r="N174" s="1">
        <v>0</v>
      </c>
      <c r="O174" s="30" t="s">
        <v>3687</v>
      </c>
      <c r="P174" s="1">
        <v>7</v>
      </c>
      <c r="Q174" s="30" t="s">
        <v>3688</v>
      </c>
      <c r="R174" s="1">
        <f t="shared" si="4"/>
        <v>7</v>
      </c>
      <c r="T174" s="238">
        <v>172</v>
      </c>
      <c r="U174" s="3" t="s">
        <v>757</v>
      </c>
      <c r="V174" s="3" t="s">
        <v>3453</v>
      </c>
      <c r="W174" s="1">
        <v>10</v>
      </c>
      <c r="Y174" s="238">
        <v>172</v>
      </c>
      <c r="Z174" s="3" t="s">
        <v>1215</v>
      </c>
      <c r="AA174" s="3" t="s">
        <v>3152</v>
      </c>
      <c r="AB174" s="1">
        <v>10</v>
      </c>
      <c r="AC174" s="30" t="s">
        <v>3687</v>
      </c>
      <c r="AD174" s="1">
        <v>7</v>
      </c>
      <c r="AE174" s="30" t="s">
        <v>3688</v>
      </c>
      <c r="AF174" s="1">
        <f t="shared" si="5"/>
        <v>17</v>
      </c>
      <c r="AH174" s="238">
        <v>172</v>
      </c>
      <c r="AI174" s="3" t="s">
        <v>2937</v>
      </c>
      <c r="AJ174" s="3" t="s">
        <v>2939</v>
      </c>
      <c r="AK174" s="1">
        <v>30</v>
      </c>
    </row>
    <row r="175" spans="1:37" ht="15.6" x14ac:dyDescent="0.3">
      <c r="A175" s="238">
        <v>173</v>
      </c>
      <c r="B175" s="3" t="s">
        <v>1833</v>
      </c>
      <c r="C175" s="3" t="s">
        <v>3276</v>
      </c>
      <c r="D175" s="1">
        <v>19</v>
      </c>
      <c r="F175" s="238">
        <v>173</v>
      </c>
      <c r="G175" s="3" t="s">
        <v>2629</v>
      </c>
      <c r="H175" s="3" t="s">
        <v>2630</v>
      </c>
      <c r="I175" s="1">
        <v>0</v>
      </c>
      <c r="K175" s="238">
        <v>173</v>
      </c>
      <c r="L175" s="3" t="s">
        <v>1337</v>
      </c>
      <c r="M175" s="3" t="s">
        <v>68</v>
      </c>
      <c r="N175" s="1">
        <v>3</v>
      </c>
      <c r="O175" s="30" t="s">
        <v>3687</v>
      </c>
      <c r="P175" s="1">
        <v>3</v>
      </c>
      <c r="Q175" s="30" t="s">
        <v>3688</v>
      </c>
      <c r="R175" s="1">
        <f t="shared" si="4"/>
        <v>6</v>
      </c>
      <c r="T175" s="238">
        <v>173</v>
      </c>
      <c r="U175" s="3" t="s">
        <v>932</v>
      </c>
      <c r="V175" s="3" t="s">
        <v>2657</v>
      </c>
      <c r="W175" s="1">
        <v>10</v>
      </c>
      <c r="Y175" s="238">
        <v>173</v>
      </c>
      <c r="Z175" s="3" t="s">
        <v>1922</v>
      </c>
      <c r="AA175" s="3" t="s">
        <v>3347</v>
      </c>
      <c r="AB175" s="1">
        <v>10</v>
      </c>
      <c r="AC175" s="30" t="s">
        <v>3687</v>
      </c>
      <c r="AD175" s="1">
        <v>7</v>
      </c>
      <c r="AE175" s="30" t="s">
        <v>3688</v>
      </c>
      <c r="AF175" s="1">
        <f t="shared" si="5"/>
        <v>17</v>
      </c>
      <c r="AH175" s="238">
        <v>173</v>
      </c>
      <c r="AI175" s="3" t="s">
        <v>1747</v>
      </c>
      <c r="AJ175" s="3" t="s">
        <v>68</v>
      </c>
      <c r="AK175" s="1">
        <v>30</v>
      </c>
    </row>
    <row r="176" spans="1:37" ht="15.6" x14ac:dyDescent="0.3">
      <c r="A176" s="238">
        <v>174</v>
      </c>
      <c r="B176" s="3" t="s">
        <v>1256</v>
      </c>
      <c r="C176" s="3" t="s">
        <v>2957</v>
      </c>
      <c r="D176" s="1">
        <v>19</v>
      </c>
      <c r="F176" s="238">
        <v>174</v>
      </c>
      <c r="G176" s="3" t="s">
        <v>2636</v>
      </c>
      <c r="H176" s="3" t="s">
        <v>2620</v>
      </c>
      <c r="I176" s="1">
        <v>0</v>
      </c>
      <c r="K176" s="238">
        <v>174</v>
      </c>
      <c r="L176" s="3" t="s">
        <v>1838</v>
      </c>
      <c r="M176" s="3" t="s">
        <v>3276</v>
      </c>
      <c r="N176" s="1">
        <v>1</v>
      </c>
      <c r="O176" s="30" t="s">
        <v>3687</v>
      </c>
      <c r="P176" s="1">
        <v>5</v>
      </c>
      <c r="Q176" s="30" t="s">
        <v>3688</v>
      </c>
      <c r="R176" s="1">
        <f t="shared" si="4"/>
        <v>6</v>
      </c>
      <c r="T176" s="238">
        <v>174</v>
      </c>
      <c r="U176" s="3" t="s">
        <v>3510</v>
      </c>
      <c r="V176" s="3" t="s">
        <v>3463</v>
      </c>
      <c r="W176" s="1">
        <v>10</v>
      </c>
      <c r="Y176" s="238">
        <v>174</v>
      </c>
      <c r="Z176" s="3" t="s">
        <v>2880</v>
      </c>
      <c r="AA176" s="3" t="s">
        <v>2826</v>
      </c>
      <c r="AB176" s="1">
        <v>8</v>
      </c>
      <c r="AC176" s="30" t="s">
        <v>3687</v>
      </c>
      <c r="AD176" s="1">
        <v>9</v>
      </c>
      <c r="AE176" s="30" t="s">
        <v>3688</v>
      </c>
      <c r="AF176" s="1">
        <f t="shared" si="5"/>
        <v>17</v>
      </c>
      <c r="AH176" s="238">
        <v>174</v>
      </c>
      <c r="AI176" s="3" t="s">
        <v>3559</v>
      </c>
      <c r="AJ176" s="3" t="s">
        <v>2988</v>
      </c>
      <c r="AK176" s="1">
        <v>30</v>
      </c>
    </row>
    <row r="177" spans="1:37" ht="15.6" x14ac:dyDescent="0.3">
      <c r="A177" s="238">
        <v>175</v>
      </c>
      <c r="B177" s="3" t="s">
        <v>3089</v>
      </c>
      <c r="C177" s="3" t="s">
        <v>647</v>
      </c>
      <c r="D177" s="1">
        <v>19</v>
      </c>
      <c r="F177" s="238">
        <v>175</v>
      </c>
      <c r="G177" s="3" t="s">
        <v>1215</v>
      </c>
      <c r="H177" s="3" t="s">
        <v>3152</v>
      </c>
      <c r="I177" s="1">
        <v>0</v>
      </c>
      <c r="K177" s="238">
        <v>175</v>
      </c>
      <c r="L177" s="3" t="s">
        <v>960</v>
      </c>
      <c r="M177" s="3" t="s">
        <v>2620</v>
      </c>
      <c r="N177" s="1">
        <v>1</v>
      </c>
      <c r="O177" s="30" t="s">
        <v>3687</v>
      </c>
      <c r="P177" s="1">
        <v>5</v>
      </c>
      <c r="Q177" s="30" t="s">
        <v>3688</v>
      </c>
      <c r="R177" s="1">
        <f t="shared" si="4"/>
        <v>6</v>
      </c>
      <c r="T177" s="238">
        <v>175</v>
      </c>
      <c r="U177" s="3" t="s">
        <v>1883</v>
      </c>
      <c r="V177" s="3" t="s">
        <v>3221</v>
      </c>
      <c r="W177" s="1">
        <v>10</v>
      </c>
      <c r="Y177" s="238">
        <v>175</v>
      </c>
      <c r="Z177" s="3" t="s">
        <v>3523</v>
      </c>
      <c r="AA177" s="3" t="s">
        <v>2613</v>
      </c>
      <c r="AB177" s="1">
        <v>6</v>
      </c>
      <c r="AC177" s="30" t="s">
        <v>3687</v>
      </c>
      <c r="AD177" s="1">
        <v>11</v>
      </c>
      <c r="AE177" s="30" t="s">
        <v>3688</v>
      </c>
      <c r="AF177" s="1">
        <f t="shared" si="5"/>
        <v>17</v>
      </c>
      <c r="AH177" s="238">
        <v>175</v>
      </c>
      <c r="AI177" s="3" t="s">
        <v>1922</v>
      </c>
      <c r="AJ177" s="3" t="s">
        <v>3347</v>
      </c>
      <c r="AK177" s="1">
        <v>29</v>
      </c>
    </row>
    <row r="178" spans="1:37" ht="15.6" x14ac:dyDescent="0.3">
      <c r="A178" s="238">
        <v>176</v>
      </c>
      <c r="B178" s="3" t="s">
        <v>3546</v>
      </c>
      <c r="C178" s="3" t="s">
        <v>2657</v>
      </c>
      <c r="D178" s="1">
        <v>19</v>
      </c>
      <c r="F178" s="238">
        <v>176</v>
      </c>
      <c r="G178" s="3" t="s">
        <v>3480</v>
      </c>
      <c r="H178" s="3" t="s">
        <v>2655</v>
      </c>
      <c r="I178" s="1">
        <v>0</v>
      </c>
      <c r="K178" s="238">
        <v>176</v>
      </c>
      <c r="L178" s="3" t="s">
        <v>1506</v>
      </c>
      <c r="M178" s="3" t="s">
        <v>3084</v>
      </c>
      <c r="N178" s="1">
        <v>1</v>
      </c>
      <c r="O178" s="30" t="s">
        <v>3687</v>
      </c>
      <c r="P178" s="1">
        <v>5</v>
      </c>
      <c r="Q178" s="30" t="s">
        <v>3688</v>
      </c>
      <c r="R178" s="1">
        <f t="shared" si="4"/>
        <v>6</v>
      </c>
      <c r="T178" s="238">
        <v>176</v>
      </c>
      <c r="U178" s="3" t="s">
        <v>3534</v>
      </c>
      <c r="V178" s="3" t="s">
        <v>2620</v>
      </c>
      <c r="W178" s="1">
        <v>10</v>
      </c>
      <c r="Y178" s="238">
        <v>176</v>
      </c>
      <c r="Z178" s="3" t="s">
        <v>1717</v>
      </c>
      <c r="AA178" s="3" t="s">
        <v>3276</v>
      </c>
      <c r="AB178" s="1">
        <v>6</v>
      </c>
      <c r="AC178" s="30" t="s">
        <v>3687</v>
      </c>
      <c r="AD178" s="1">
        <v>11</v>
      </c>
      <c r="AE178" s="30" t="s">
        <v>3688</v>
      </c>
      <c r="AF178" s="1">
        <f t="shared" si="5"/>
        <v>17</v>
      </c>
      <c r="AH178" s="238">
        <v>176</v>
      </c>
      <c r="AI178" s="3" t="s">
        <v>905</v>
      </c>
      <c r="AJ178" s="3" t="s">
        <v>647</v>
      </c>
      <c r="AK178" s="1">
        <v>29</v>
      </c>
    </row>
    <row r="179" spans="1:37" ht="15.6" x14ac:dyDescent="0.3">
      <c r="A179" s="238">
        <v>177</v>
      </c>
      <c r="B179" s="3" t="s">
        <v>2703</v>
      </c>
      <c r="C179" s="3" t="s">
        <v>2630</v>
      </c>
      <c r="D179" s="1">
        <v>19</v>
      </c>
      <c r="F179" s="238">
        <v>177</v>
      </c>
      <c r="G179" s="3" t="s">
        <v>2589</v>
      </c>
      <c r="H179" s="3" t="s">
        <v>2592</v>
      </c>
      <c r="I179" s="1">
        <v>0</v>
      </c>
      <c r="K179" s="238">
        <v>177</v>
      </c>
      <c r="L179" s="3" t="s">
        <v>3539</v>
      </c>
      <c r="M179" s="3" t="s">
        <v>44</v>
      </c>
      <c r="N179" s="1">
        <v>1</v>
      </c>
      <c r="O179" s="30" t="s">
        <v>3687</v>
      </c>
      <c r="P179" s="1">
        <v>5</v>
      </c>
      <c r="Q179" s="30" t="s">
        <v>3688</v>
      </c>
      <c r="R179" s="1">
        <f t="shared" si="4"/>
        <v>6</v>
      </c>
      <c r="T179" s="238">
        <v>177</v>
      </c>
      <c r="U179" s="3" t="s">
        <v>3546</v>
      </c>
      <c r="V179" s="3" t="s">
        <v>2657</v>
      </c>
      <c r="W179" s="1">
        <v>10</v>
      </c>
      <c r="Y179" s="238">
        <v>177</v>
      </c>
      <c r="Z179" s="3" t="s">
        <v>3205</v>
      </c>
      <c r="AA179" s="3" t="s">
        <v>2690</v>
      </c>
      <c r="AB179" s="1">
        <v>5</v>
      </c>
      <c r="AC179" s="30" t="s">
        <v>3687</v>
      </c>
      <c r="AD179" s="1">
        <v>12</v>
      </c>
      <c r="AE179" s="30" t="s">
        <v>3688</v>
      </c>
      <c r="AF179" s="1">
        <f t="shared" si="5"/>
        <v>17</v>
      </c>
      <c r="AH179" s="238">
        <v>177</v>
      </c>
      <c r="AI179" s="3" t="s">
        <v>1846</v>
      </c>
      <c r="AJ179" s="3" t="s">
        <v>3276</v>
      </c>
      <c r="AK179" s="1">
        <v>29</v>
      </c>
    </row>
    <row r="180" spans="1:37" ht="15.6" x14ac:dyDescent="0.3">
      <c r="A180" s="238">
        <v>178</v>
      </c>
      <c r="B180" s="3" t="s">
        <v>3559</v>
      </c>
      <c r="C180" s="3" t="s">
        <v>2988</v>
      </c>
      <c r="D180" s="1">
        <v>19</v>
      </c>
      <c r="F180" s="238">
        <v>178</v>
      </c>
      <c r="G180" s="3" t="s">
        <v>1135</v>
      </c>
      <c r="H180" s="3" t="s">
        <v>2919</v>
      </c>
      <c r="I180" s="1">
        <v>0</v>
      </c>
      <c r="K180" s="238">
        <v>178</v>
      </c>
      <c r="L180" s="3" t="s">
        <v>3547</v>
      </c>
      <c r="M180" s="3" t="s">
        <v>2620</v>
      </c>
      <c r="N180" s="1">
        <v>1</v>
      </c>
      <c r="O180" s="30" t="s">
        <v>3687</v>
      </c>
      <c r="P180" s="1">
        <v>5</v>
      </c>
      <c r="Q180" s="30" t="s">
        <v>3688</v>
      </c>
      <c r="R180" s="1">
        <f t="shared" si="4"/>
        <v>6</v>
      </c>
      <c r="T180" s="238">
        <v>178</v>
      </c>
      <c r="U180" s="3" t="s">
        <v>3562</v>
      </c>
      <c r="V180" s="3" t="s">
        <v>2630</v>
      </c>
      <c r="W180" s="1">
        <v>10</v>
      </c>
      <c r="Y180" s="238">
        <v>178</v>
      </c>
      <c r="Z180" s="3" t="s">
        <v>2747</v>
      </c>
      <c r="AA180" s="3" t="s">
        <v>2630</v>
      </c>
      <c r="AB180" s="1">
        <v>4</v>
      </c>
      <c r="AC180" s="30" t="s">
        <v>3687</v>
      </c>
      <c r="AD180" s="1">
        <v>13</v>
      </c>
      <c r="AE180" s="30" t="s">
        <v>3688</v>
      </c>
      <c r="AF180" s="1">
        <f t="shared" si="5"/>
        <v>17</v>
      </c>
      <c r="AH180" s="238">
        <v>178</v>
      </c>
      <c r="AI180" s="3" t="s">
        <v>1254</v>
      </c>
      <c r="AJ180" s="3" t="s">
        <v>66</v>
      </c>
      <c r="AK180" s="1">
        <v>29</v>
      </c>
    </row>
    <row r="181" spans="1:37" ht="15.6" x14ac:dyDescent="0.3">
      <c r="A181" s="238">
        <v>179</v>
      </c>
      <c r="B181" s="3" t="s">
        <v>3530</v>
      </c>
      <c r="C181" s="2" t="s">
        <v>3259</v>
      </c>
      <c r="D181" s="1">
        <v>19</v>
      </c>
      <c r="F181" s="238">
        <v>179</v>
      </c>
      <c r="G181" s="3" t="s">
        <v>1961</v>
      </c>
      <c r="H181" s="3" t="s">
        <v>66</v>
      </c>
      <c r="I181" s="1">
        <v>0</v>
      </c>
      <c r="K181" s="238">
        <v>179</v>
      </c>
      <c r="L181" s="3" t="s">
        <v>997</v>
      </c>
      <c r="M181" s="3" t="s">
        <v>2630</v>
      </c>
      <c r="N181" s="1">
        <v>0</v>
      </c>
      <c r="O181" s="30" t="s">
        <v>3687</v>
      </c>
      <c r="P181" s="1">
        <v>6</v>
      </c>
      <c r="Q181" s="30" t="s">
        <v>3688</v>
      </c>
      <c r="R181" s="1">
        <f t="shared" si="4"/>
        <v>6</v>
      </c>
      <c r="T181" s="238">
        <v>179</v>
      </c>
      <c r="U181" s="3" t="s">
        <v>3474</v>
      </c>
      <c r="V181" s="3" t="s">
        <v>3461</v>
      </c>
      <c r="W181" s="1">
        <v>9</v>
      </c>
      <c r="Y181" s="238">
        <v>179</v>
      </c>
      <c r="Z181" s="3" t="s">
        <v>2703</v>
      </c>
      <c r="AA181" s="3" t="s">
        <v>2630</v>
      </c>
      <c r="AB181" s="1">
        <v>4</v>
      </c>
      <c r="AC181" s="30" t="s">
        <v>3687</v>
      </c>
      <c r="AD181" s="1">
        <v>13</v>
      </c>
      <c r="AE181" s="30" t="s">
        <v>3688</v>
      </c>
      <c r="AF181" s="1">
        <f t="shared" si="5"/>
        <v>17</v>
      </c>
      <c r="AH181" s="238">
        <v>179</v>
      </c>
      <c r="AI181" s="3" t="s">
        <v>3572</v>
      </c>
      <c r="AJ181" s="3" t="s">
        <v>347</v>
      </c>
      <c r="AK181" s="1">
        <v>29</v>
      </c>
    </row>
    <row r="182" spans="1:37" ht="15.6" x14ac:dyDescent="0.3">
      <c r="A182" s="238">
        <v>180</v>
      </c>
      <c r="B182" s="3" t="s">
        <v>755</v>
      </c>
      <c r="C182" s="3" t="s">
        <v>3453</v>
      </c>
      <c r="D182" s="1">
        <v>18</v>
      </c>
      <c r="F182" s="238">
        <v>180</v>
      </c>
      <c r="G182" s="3" t="s">
        <v>3164</v>
      </c>
      <c r="H182" s="3" t="s">
        <v>66</v>
      </c>
      <c r="I182" s="1">
        <v>0</v>
      </c>
      <c r="K182" s="238">
        <v>180</v>
      </c>
      <c r="L182" s="3" t="s">
        <v>3505</v>
      </c>
      <c r="M182" s="3" t="s">
        <v>2603</v>
      </c>
      <c r="N182" s="1">
        <v>0</v>
      </c>
      <c r="O182" s="30" t="s">
        <v>3687</v>
      </c>
      <c r="P182" s="1">
        <v>6</v>
      </c>
      <c r="Q182" s="30" t="s">
        <v>3688</v>
      </c>
      <c r="R182" s="1">
        <f t="shared" si="4"/>
        <v>6</v>
      </c>
      <c r="T182" s="238">
        <v>180</v>
      </c>
      <c r="U182" s="3" t="s">
        <v>2828</v>
      </c>
      <c r="V182" s="3" t="s">
        <v>647</v>
      </c>
      <c r="W182" s="1">
        <v>9</v>
      </c>
      <c r="Y182" s="238">
        <v>180</v>
      </c>
      <c r="Z182" s="3" t="s">
        <v>1334</v>
      </c>
      <c r="AA182" s="3" t="s">
        <v>2995</v>
      </c>
      <c r="AB182" s="1">
        <v>3</v>
      </c>
      <c r="AC182" s="30" t="s">
        <v>3687</v>
      </c>
      <c r="AD182" s="1">
        <v>14</v>
      </c>
      <c r="AE182" s="30" t="s">
        <v>3688</v>
      </c>
      <c r="AF182" s="1">
        <f t="shared" si="5"/>
        <v>17</v>
      </c>
      <c r="AH182" s="238">
        <v>180</v>
      </c>
      <c r="AI182" s="3" t="s">
        <v>1850</v>
      </c>
      <c r="AJ182" s="3" t="s">
        <v>3276</v>
      </c>
      <c r="AK182" s="1">
        <v>28</v>
      </c>
    </row>
    <row r="183" spans="1:37" ht="15.6" x14ac:dyDescent="0.3">
      <c r="A183" s="238">
        <v>181</v>
      </c>
      <c r="B183" s="3" t="s">
        <v>2636</v>
      </c>
      <c r="C183" s="3" t="s">
        <v>2620</v>
      </c>
      <c r="D183" s="1">
        <v>18</v>
      </c>
      <c r="F183" s="238">
        <v>181</v>
      </c>
      <c r="G183" s="3" t="s">
        <v>1921</v>
      </c>
      <c r="H183" s="3" t="s">
        <v>3347</v>
      </c>
      <c r="I183" s="1">
        <v>0</v>
      </c>
      <c r="K183" s="238">
        <v>181</v>
      </c>
      <c r="L183" s="3" t="s">
        <v>727</v>
      </c>
      <c r="M183" s="3" t="s">
        <v>2598</v>
      </c>
      <c r="N183" s="1">
        <v>0</v>
      </c>
      <c r="O183" s="30" t="s">
        <v>3687</v>
      </c>
      <c r="P183" s="1">
        <v>6</v>
      </c>
      <c r="Q183" s="30" t="s">
        <v>3688</v>
      </c>
      <c r="R183" s="1">
        <f t="shared" si="4"/>
        <v>6</v>
      </c>
      <c r="T183" s="238">
        <v>181</v>
      </c>
      <c r="U183" s="3" t="s">
        <v>906</v>
      </c>
      <c r="V183" s="3" t="s">
        <v>2620</v>
      </c>
      <c r="W183" s="1">
        <v>9</v>
      </c>
      <c r="Y183" s="238">
        <v>181</v>
      </c>
      <c r="Z183" s="3" t="s">
        <v>2970</v>
      </c>
      <c r="AA183" s="3" t="s">
        <v>2613</v>
      </c>
      <c r="AB183" s="1">
        <v>3</v>
      </c>
      <c r="AC183" s="30" t="s">
        <v>3687</v>
      </c>
      <c r="AD183" s="1">
        <v>14</v>
      </c>
      <c r="AE183" s="30" t="s">
        <v>3688</v>
      </c>
      <c r="AF183" s="1">
        <f t="shared" si="5"/>
        <v>17</v>
      </c>
      <c r="AH183" s="238">
        <v>181</v>
      </c>
      <c r="AI183" s="3" t="s">
        <v>888</v>
      </c>
      <c r="AJ183" s="3" t="s">
        <v>2592</v>
      </c>
      <c r="AK183" s="1">
        <v>27</v>
      </c>
    </row>
    <row r="184" spans="1:37" ht="15.6" x14ac:dyDescent="0.3">
      <c r="A184" s="238">
        <v>182</v>
      </c>
      <c r="B184" s="3" t="s">
        <v>3479</v>
      </c>
      <c r="C184" s="3" t="s">
        <v>2657</v>
      </c>
      <c r="D184" s="1">
        <v>18</v>
      </c>
      <c r="F184" s="238">
        <v>182</v>
      </c>
      <c r="G184" s="3" t="s">
        <v>2653</v>
      </c>
      <c r="H184" s="3" t="s">
        <v>2603</v>
      </c>
      <c r="I184" s="1">
        <v>0</v>
      </c>
      <c r="K184" s="238">
        <v>182</v>
      </c>
      <c r="L184" s="3" t="s">
        <v>1846</v>
      </c>
      <c r="M184" s="3" t="s">
        <v>3276</v>
      </c>
      <c r="N184" s="1">
        <v>0</v>
      </c>
      <c r="O184" s="30" t="s">
        <v>3687</v>
      </c>
      <c r="P184" s="1">
        <v>6</v>
      </c>
      <c r="Q184" s="30" t="s">
        <v>3688</v>
      </c>
      <c r="R184" s="1">
        <f t="shared" si="4"/>
        <v>6</v>
      </c>
      <c r="T184" s="238">
        <v>182</v>
      </c>
      <c r="U184" s="3" t="s">
        <v>734</v>
      </c>
      <c r="V184" s="3" t="s">
        <v>2598</v>
      </c>
      <c r="W184" s="1">
        <v>9</v>
      </c>
      <c r="Y184" s="238">
        <v>182</v>
      </c>
      <c r="Z184" s="3" t="s">
        <v>1875</v>
      </c>
      <c r="AA184" s="3" t="s">
        <v>80</v>
      </c>
      <c r="AB184" s="1">
        <v>2</v>
      </c>
      <c r="AC184" s="30" t="s">
        <v>3687</v>
      </c>
      <c r="AD184" s="1">
        <v>15</v>
      </c>
      <c r="AE184" s="30" t="s">
        <v>3688</v>
      </c>
      <c r="AF184" s="1">
        <f t="shared" si="5"/>
        <v>17</v>
      </c>
      <c r="AH184" s="238">
        <v>182</v>
      </c>
      <c r="AI184" s="3" t="s">
        <v>3525</v>
      </c>
      <c r="AJ184" s="3" t="s">
        <v>647</v>
      </c>
      <c r="AK184" s="1">
        <v>27</v>
      </c>
    </row>
    <row r="185" spans="1:37" ht="15.6" x14ac:dyDescent="0.3">
      <c r="A185" s="238">
        <v>183</v>
      </c>
      <c r="B185" s="3" t="s">
        <v>2653</v>
      </c>
      <c r="C185" s="3" t="s">
        <v>2603</v>
      </c>
      <c r="D185" s="1">
        <v>18</v>
      </c>
      <c r="F185" s="238">
        <v>183</v>
      </c>
      <c r="G185" s="3" t="s">
        <v>906</v>
      </c>
      <c r="H185" s="3" t="s">
        <v>2620</v>
      </c>
      <c r="I185" s="1">
        <v>0</v>
      </c>
      <c r="K185" s="238">
        <v>183</v>
      </c>
      <c r="L185" s="3" t="s">
        <v>3523</v>
      </c>
      <c r="M185" s="3" t="s">
        <v>2613</v>
      </c>
      <c r="N185" s="1">
        <v>0</v>
      </c>
      <c r="O185" s="30" t="s">
        <v>3687</v>
      </c>
      <c r="P185" s="1">
        <v>6</v>
      </c>
      <c r="Q185" s="30" t="s">
        <v>3688</v>
      </c>
      <c r="R185" s="1">
        <f t="shared" si="4"/>
        <v>6</v>
      </c>
      <c r="T185" s="238">
        <v>183</v>
      </c>
      <c r="U185" s="3" t="s">
        <v>2880</v>
      </c>
      <c r="V185" s="3" t="s">
        <v>2826</v>
      </c>
      <c r="W185" s="1">
        <v>9</v>
      </c>
      <c r="Y185" s="238">
        <v>183</v>
      </c>
      <c r="Z185" s="3" t="s">
        <v>856</v>
      </c>
      <c r="AA185" s="3" t="s">
        <v>2598</v>
      </c>
      <c r="AB185" s="1">
        <v>0</v>
      </c>
      <c r="AC185" s="30" t="s">
        <v>3687</v>
      </c>
      <c r="AD185" s="1">
        <v>17</v>
      </c>
      <c r="AE185" s="30" t="s">
        <v>3688</v>
      </c>
      <c r="AF185" s="1">
        <f t="shared" si="5"/>
        <v>17</v>
      </c>
      <c r="AH185" s="238">
        <v>183</v>
      </c>
      <c r="AI185" s="3" t="s">
        <v>3260</v>
      </c>
      <c r="AJ185" s="3" t="s">
        <v>89</v>
      </c>
      <c r="AK185" s="1">
        <v>27</v>
      </c>
    </row>
    <row r="186" spans="1:37" ht="15.6" x14ac:dyDescent="0.3">
      <c r="A186" s="238">
        <v>184</v>
      </c>
      <c r="B186" s="3" t="s">
        <v>3484</v>
      </c>
      <c r="C186" s="3" t="s">
        <v>2613</v>
      </c>
      <c r="D186" s="1">
        <v>18</v>
      </c>
      <c r="F186" s="238">
        <v>184</v>
      </c>
      <c r="G186" s="3" t="s">
        <v>3300</v>
      </c>
      <c r="H186" s="3" t="s">
        <v>2865</v>
      </c>
      <c r="I186" s="1">
        <v>0</v>
      </c>
      <c r="K186" s="238">
        <v>184</v>
      </c>
      <c r="L186" s="3" t="s">
        <v>1717</v>
      </c>
      <c r="M186" s="3" t="s">
        <v>3276</v>
      </c>
      <c r="N186" s="1">
        <v>0</v>
      </c>
      <c r="O186" s="30" t="s">
        <v>3687</v>
      </c>
      <c r="P186" s="1">
        <v>6</v>
      </c>
      <c r="Q186" s="30" t="s">
        <v>3688</v>
      </c>
      <c r="R186" s="1">
        <f t="shared" si="4"/>
        <v>6</v>
      </c>
      <c r="T186" s="238">
        <v>184</v>
      </c>
      <c r="U186" s="3" t="s">
        <v>2680</v>
      </c>
      <c r="V186" s="3" t="s">
        <v>2613</v>
      </c>
      <c r="W186" s="1">
        <v>9</v>
      </c>
      <c r="Y186" s="238">
        <v>184</v>
      </c>
      <c r="Z186" s="3" t="s">
        <v>3549</v>
      </c>
      <c r="AA186" s="3" t="s">
        <v>2598</v>
      </c>
      <c r="AB186" s="1">
        <v>11</v>
      </c>
      <c r="AC186" s="30" t="s">
        <v>3687</v>
      </c>
      <c r="AD186" s="1">
        <v>5</v>
      </c>
      <c r="AE186" s="30" t="s">
        <v>3688</v>
      </c>
      <c r="AF186" s="1">
        <f t="shared" si="5"/>
        <v>16</v>
      </c>
      <c r="AH186" s="238">
        <v>184</v>
      </c>
      <c r="AI186" s="3" t="s">
        <v>1443</v>
      </c>
      <c r="AJ186" s="3" t="s">
        <v>2957</v>
      </c>
      <c r="AK186" s="1">
        <v>27</v>
      </c>
    </row>
    <row r="187" spans="1:37" ht="15.6" x14ac:dyDescent="0.3">
      <c r="A187" s="238">
        <v>185</v>
      </c>
      <c r="B187" s="3" t="s">
        <v>3485</v>
      </c>
      <c r="C187" s="3" t="s">
        <v>2655</v>
      </c>
      <c r="D187" s="1">
        <v>18</v>
      </c>
      <c r="F187" s="238">
        <v>185</v>
      </c>
      <c r="G187" s="3" t="s">
        <v>3191</v>
      </c>
      <c r="H187" s="3" t="s">
        <v>3487</v>
      </c>
      <c r="I187" s="1">
        <v>0</v>
      </c>
      <c r="K187" s="238">
        <v>185</v>
      </c>
      <c r="L187" s="3" t="s">
        <v>1221</v>
      </c>
      <c r="M187" s="3" t="s">
        <v>2620</v>
      </c>
      <c r="N187" s="1">
        <v>0</v>
      </c>
      <c r="O187" s="30" t="s">
        <v>3687</v>
      </c>
      <c r="P187" s="1">
        <v>6</v>
      </c>
      <c r="Q187" s="30" t="s">
        <v>3688</v>
      </c>
      <c r="R187" s="1">
        <f t="shared" si="4"/>
        <v>6</v>
      </c>
      <c r="T187" s="238">
        <v>185</v>
      </c>
      <c r="U187" s="3" t="s">
        <v>2675</v>
      </c>
      <c r="V187" s="3" t="s">
        <v>2606</v>
      </c>
      <c r="W187" s="1">
        <v>9</v>
      </c>
      <c r="Y187" s="238">
        <v>185</v>
      </c>
      <c r="Z187" s="3" t="s">
        <v>3553</v>
      </c>
      <c r="AA187" s="3" t="s">
        <v>3554</v>
      </c>
      <c r="AB187" s="1">
        <v>11</v>
      </c>
      <c r="AC187" s="30" t="s">
        <v>3687</v>
      </c>
      <c r="AD187" s="1">
        <v>5</v>
      </c>
      <c r="AE187" s="30" t="s">
        <v>3688</v>
      </c>
      <c r="AF187" s="1">
        <f t="shared" si="5"/>
        <v>16</v>
      </c>
      <c r="AH187" s="238">
        <v>185</v>
      </c>
      <c r="AI187" s="3" t="s">
        <v>3579</v>
      </c>
      <c r="AJ187" s="3" t="s">
        <v>2620</v>
      </c>
      <c r="AK187" s="1">
        <v>27</v>
      </c>
    </row>
    <row r="188" spans="1:37" ht="15.6" x14ac:dyDescent="0.3">
      <c r="A188" s="238">
        <v>186</v>
      </c>
      <c r="B188" s="3" t="s">
        <v>758</v>
      </c>
      <c r="C188" s="3" t="s">
        <v>3453</v>
      </c>
      <c r="D188" s="1">
        <v>18</v>
      </c>
      <c r="F188" s="238">
        <v>186</v>
      </c>
      <c r="G188" s="3" t="s">
        <v>2880</v>
      </c>
      <c r="H188" s="3" t="s">
        <v>2826</v>
      </c>
      <c r="I188" s="1">
        <v>0</v>
      </c>
      <c r="K188" s="238">
        <v>186</v>
      </c>
      <c r="L188" s="3" t="s">
        <v>3569</v>
      </c>
      <c r="M188" s="3" t="s">
        <v>2630</v>
      </c>
      <c r="N188" s="1">
        <v>0</v>
      </c>
      <c r="O188" s="30" t="s">
        <v>3687</v>
      </c>
      <c r="P188" s="1">
        <v>6</v>
      </c>
      <c r="Q188" s="30" t="s">
        <v>3688</v>
      </c>
      <c r="R188" s="1">
        <f t="shared" si="4"/>
        <v>6</v>
      </c>
      <c r="T188" s="238">
        <v>186</v>
      </c>
      <c r="U188" s="3" t="s">
        <v>2848</v>
      </c>
      <c r="V188" s="3" t="s">
        <v>2613</v>
      </c>
      <c r="W188" s="1">
        <v>9</v>
      </c>
      <c r="Y188" s="238">
        <v>186</v>
      </c>
      <c r="Z188" s="3" t="s">
        <v>760</v>
      </c>
      <c r="AA188" s="3" t="s">
        <v>3453</v>
      </c>
      <c r="AB188" s="1">
        <v>8</v>
      </c>
      <c r="AC188" s="30" t="s">
        <v>3687</v>
      </c>
      <c r="AD188" s="1">
        <v>8</v>
      </c>
      <c r="AE188" s="30" t="s">
        <v>3688</v>
      </c>
      <c r="AF188" s="1">
        <f t="shared" si="5"/>
        <v>16</v>
      </c>
      <c r="AH188" s="238">
        <v>186</v>
      </c>
      <c r="AI188" s="3" t="s">
        <v>1503</v>
      </c>
      <c r="AJ188" s="3" t="s">
        <v>66</v>
      </c>
      <c r="AK188" s="1">
        <v>26</v>
      </c>
    </row>
    <row r="189" spans="1:37" ht="15.6" x14ac:dyDescent="0.3">
      <c r="A189" s="238">
        <v>187</v>
      </c>
      <c r="B189" s="3" t="s">
        <v>2855</v>
      </c>
      <c r="C189" s="3" t="s">
        <v>2939</v>
      </c>
      <c r="D189" s="1">
        <v>18</v>
      </c>
      <c r="F189" s="238">
        <v>187</v>
      </c>
      <c r="G189" s="3" t="s">
        <v>3490</v>
      </c>
      <c r="H189" s="3" t="s">
        <v>2655</v>
      </c>
      <c r="I189" s="1">
        <v>0</v>
      </c>
      <c r="K189" s="238">
        <v>187</v>
      </c>
      <c r="L189" s="3" t="s">
        <v>1426</v>
      </c>
      <c r="M189" s="3" t="s">
        <v>647</v>
      </c>
      <c r="N189" s="1">
        <v>1</v>
      </c>
      <c r="O189" s="30" t="s">
        <v>3687</v>
      </c>
      <c r="P189" s="1">
        <v>4</v>
      </c>
      <c r="Q189" s="30" t="s">
        <v>3688</v>
      </c>
      <c r="R189" s="1">
        <f t="shared" si="4"/>
        <v>5</v>
      </c>
      <c r="T189" s="238">
        <v>187</v>
      </c>
      <c r="U189" s="3" t="s">
        <v>3496</v>
      </c>
      <c r="V189" s="3" t="s">
        <v>2655</v>
      </c>
      <c r="W189" s="1">
        <v>9</v>
      </c>
      <c r="Y189" s="238">
        <v>187</v>
      </c>
      <c r="Z189" s="3" t="s">
        <v>2617</v>
      </c>
      <c r="AA189" s="3" t="s">
        <v>2606</v>
      </c>
      <c r="AB189" s="1">
        <v>8</v>
      </c>
      <c r="AC189" s="30" t="s">
        <v>3687</v>
      </c>
      <c r="AD189" s="1">
        <v>8</v>
      </c>
      <c r="AE189" s="30" t="s">
        <v>3688</v>
      </c>
      <c r="AF189" s="1">
        <f t="shared" si="5"/>
        <v>16</v>
      </c>
      <c r="AH189" s="238">
        <v>187</v>
      </c>
      <c r="AI189" s="3" t="s">
        <v>3577</v>
      </c>
      <c r="AJ189" s="3" t="s">
        <v>2598</v>
      </c>
      <c r="AK189" s="1">
        <v>26</v>
      </c>
    </row>
    <row r="190" spans="1:37" ht="15.6" x14ac:dyDescent="0.3">
      <c r="A190" s="238">
        <v>188</v>
      </c>
      <c r="B190" s="3" t="s">
        <v>2937</v>
      </c>
      <c r="C190" s="3" t="s">
        <v>2939</v>
      </c>
      <c r="D190" s="1">
        <v>18</v>
      </c>
      <c r="F190" s="238">
        <v>188</v>
      </c>
      <c r="G190" s="3" t="s">
        <v>2700</v>
      </c>
      <c r="H190" s="3" t="s">
        <v>2630</v>
      </c>
      <c r="I190" s="1">
        <v>0</v>
      </c>
      <c r="K190" s="238">
        <v>188</v>
      </c>
      <c r="L190" s="3" t="s">
        <v>3208</v>
      </c>
      <c r="M190" s="3" t="s">
        <v>2939</v>
      </c>
      <c r="N190" s="1">
        <v>1</v>
      </c>
      <c r="O190" s="30" t="s">
        <v>3687</v>
      </c>
      <c r="P190" s="1">
        <v>4</v>
      </c>
      <c r="Q190" s="30" t="s">
        <v>3688</v>
      </c>
      <c r="R190" s="1">
        <f t="shared" si="4"/>
        <v>5</v>
      </c>
      <c r="T190" s="238">
        <v>188</v>
      </c>
      <c r="U190" s="3" t="s">
        <v>1709</v>
      </c>
      <c r="V190" s="3" t="s">
        <v>3276</v>
      </c>
      <c r="W190" s="1">
        <v>9</v>
      </c>
      <c r="Y190" s="238">
        <v>188</v>
      </c>
      <c r="Z190" s="3" t="s">
        <v>3516</v>
      </c>
      <c r="AA190" s="3" t="s">
        <v>2592</v>
      </c>
      <c r="AB190" s="1">
        <v>8</v>
      </c>
      <c r="AC190" s="30" t="s">
        <v>3687</v>
      </c>
      <c r="AD190" s="1">
        <v>8</v>
      </c>
      <c r="AE190" s="30" t="s">
        <v>3688</v>
      </c>
      <c r="AF190" s="1">
        <f t="shared" si="5"/>
        <v>16</v>
      </c>
      <c r="AH190" s="238">
        <v>188</v>
      </c>
      <c r="AI190" s="3" t="s">
        <v>763</v>
      </c>
      <c r="AJ190" s="3" t="s">
        <v>3453</v>
      </c>
      <c r="AK190" s="1">
        <v>26</v>
      </c>
    </row>
    <row r="191" spans="1:37" ht="15.6" x14ac:dyDescent="0.3">
      <c r="A191" s="238">
        <v>189</v>
      </c>
      <c r="B191" s="3" t="s">
        <v>2851</v>
      </c>
      <c r="C191" s="3" t="s">
        <v>2939</v>
      </c>
      <c r="D191" s="1">
        <v>18</v>
      </c>
      <c r="F191" s="238">
        <v>189</v>
      </c>
      <c r="G191" s="3" t="s">
        <v>2799</v>
      </c>
      <c r="H191" s="3" t="s">
        <v>2661</v>
      </c>
      <c r="I191" s="1">
        <v>0</v>
      </c>
      <c r="K191" s="238">
        <v>189</v>
      </c>
      <c r="L191" s="3" t="s">
        <v>2920</v>
      </c>
      <c r="M191" s="3" t="s">
        <v>2826</v>
      </c>
      <c r="N191" s="1">
        <v>1</v>
      </c>
      <c r="O191" s="1" t="s">
        <v>3687</v>
      </c>
      <c r="P191" s="1">
        <v>4</v>
      </c>
      <c r="Q191" s="30" t="s">
        <v>3688</v>
      </c>
      <c r="R191" s="1">
        <f t="shared" si="4"/>
        <v>5</v>
      </c>
      <c r="T191" s="238">
        <v>189</v>
      </c>
      <c r="U191" s="3" t="s">
        <v>3528</v>
      </c>
      <c r="V191" s="3" t="s">
        <v>2661</v>
      </c>
      <c r="W191" s="1">
        <v>9</v>
      </c>
      <c r="Y191" s="238">
        <v>189</v>
      </c>
      <c r="Z191" s="3" t="s">
        <v>3542</v>
      </c>
      <c r="AA191" s="3" t="s">
        <v>647</v>
      </c>
      <c r="AB191" s="1">
        <v>7</v>
      </c>
      <c r="AC191" s="30" t="s">
        <v>3687</v>
      </c>
      <c r="AD191" s="1">
        <v>9</v>
      </c>
      <c r="AE191" s="30" t="s">
        <v>3688</v>
      </c>
      <c r="AF191" s="1">
        <f t="shared" si="5"/>
        <v>16</v>
      </c>
      <c r="AH191" s="238">
        <v>189</v>
      </c>
      <c r="AI191" s="3" t="s">
        <v>906</v>
      </c>
      <c r="AJ191" s="3" t="s">
        <v>2620</v>
      </c>
      <c r="AK191" s="1">
        <v>25</v>
      </c>
    </row>
    <row r="192" spans="1:37" ht="15.6" x14ac:dyDescent="0.3">
      <c r="A192" s="238">
        <v>190</v>
      </c>
      <c r="B192" s="3" t="s">
        <v>3511</v>
      </c>
      <c r="C192" s="3" t="s">
        <v>2630</v>
      </c>
      <c r="D192" s="1">
        <v>18</v>
      </c>
      <c r="F192" s="238">
        <v>190</v>
      </c>
      <c r="G192" s="3" t="s">
        <v>3491</v>
      </c>
      <c r="H192" s="3" t="s">
        <v>2988</v>
      </c>
      <c r="I192" s="1">
        <v>0</v>
      </c>
      <c r="K192" s="238">
        <v>190</v>
      </c>
      <c r="L192" s="3" t="s">
        <v>3544</v>
      </c>
      <c r="M192" s="3" t="s">
        <v>2826</v>
      </c>
      <c r="N192" s="1">
        <v>1</v>
      </c>
      <c r="O192" s="30" t="s">
        <v>3687</v>
      </c>
      <c r="P192" s="1">
        <v>4</v>
      </c>
      <c r="Q192" s="30" t="s">
        <v>3688</v>
      </c>
      <c r="R192" s="1">
        <f t="shared" si="4"/>
        <v>5</v>
      </c>
      <c r="T192" s="238">
        <v>190</v>
      </c>
      <c r="U192" s="3" t="s">
        <v>3542</v>
      </c>
      <c r="V192" s="3" t="s">
        <v>647</v>
      </c>
      <c r="W192" s="1">
        <v>9</v>
      </c>
      <c r="Y192" s="238">
        <v>190</v>
      </c>
      <c r="Z192" s="3" t="s">
        <v>1426</v>
      </c>
      <c r="AA192" s="3" t="s">
        <v>647</v>
      </c>
      <c r="AB192" s="1">
        <v>5</v>
      </c>
      <c r="AC192" s="30" t="s">
        <v>3687</v>
      </c>
      <c r="AD192" s="1">
        <v>11</v>
      </c>
      <c r="AE192" s="30" t="s">
        <v>3688</v>
      </c>
      <c r="AF192" s="1">
        <f t="shared" si="5"/>
        <v>16</v>
      </c>
      <c r="AH192" s="238">
        <v>190</v>
      </c>
      <c r="AI192" s="3" t="s">
        <v>3562</v>
      </c>
      <c r="AJ192" s="3" t="s">
        <v>2630</v>
      </c>
      <c r="AK192" s="1">
        <v>25</v>
      </c>
    </row>
    <row r="193" spans="1:37" ht="15.6" x14ac:dyDescent="0.3">
      <c r="A193" s="238">
        <v>191</v>
      </c>
      <c r="B193" s="3" t="s">
        <v>759</v>
      </c>
      <c r="C193" s="3" t="s">
        <v>3453</v>
      </c>
      <c r="D193" s="1">
        <v>18</v>
      </c>
      <c r="F193" s="238">
        <v>191</v>
      </c>
      <c r="G193" s="3" t="s">
        <v>2612</v>
      </c>
      <c r="H193" s="3" t="s">
        <v>2613</v>
      </c>
      <c r="I193" s="1">
        <v>0</v>
      </c>
      <c r="K193" s="238">
        <v>191</v>
      </c>
      <c r="L193" s="3" t="s">
        <v>1350</v>
      </c>
      <c r="M193" s="3" t="s">
        <v>68</v>
      </c>
      <c r="N193" s="1">
        <v>1</v>
      </c>
      <c r="O193" s="30" t="s">
        <v>3687</v>
      </c>
      <c r="P193" s="1">
        <v>4</v>
      </c>
      <c r="Q193" s="30" t="s">
        <v>3688</v>
      </c>
      <c r="R193" s="1">
        <f t="shared" si="4"/>
        <v>5</v>
      </c>
      <c r="T193" s="238">
        <v>191</v>
      </c>
      <c r="U193" s="3" t="s">
        <v>3556</v>
      </c>
      <c r="V193" s="3" t="s">
        <v>2620</v>
      </c>
      <c r="W193" s="1">
        <v>9</v>
      </c>
      <c r="Y193" s="238">
        <v>191</v>
      </c>
      <c r="Z193" s="3" t="s">
        <v>3208</v>
      </c>
      <c r="AA193" s="3" t="s">
        <v>2939</v>
      </c>
      <c r="AB193" s="1">
        <v>5</v>
      </c>
      <c r="AC193" s="30" t="s">
        <v>3687</v>
      </c>
      <c r="AD193" s="1">
        <v>11</v>
      </c>
      <c r="AE193" s="30" t="s">
        <v>3688</v>
      </c>
      <c r="AF193" s="1">
        <f t="shared" si="5"/>
        <v>16</v>
      </c>
      <c r="AH193" s="238">
        <v>191</v>
      </c>
      <c r="AI193" s="3" t="s">
        <v>2851</v>
      </c>
      <c r="AJ193" s="3" t="s">
        <v>2939</v>
      </c>
      <c r="AK193" s="1">
        <v>24</v>
      </c>
    </row>
    <row r="194" spans="1:37" ht="15.6" x14ac:dyDescent="0.3">
      <c r="A194" s="238">
        <v>192</v>
      </c>
      <c r="B194" s="3" t="s">
        <v>2875</v>
      </c>
      <c r="C194" s="3" t="s">
        <v>2598</v>
      </c>
      <c r="D194" s="1">
        <v>18</v>
      </c>
      <c r="F194" s="238">
        <v>192</v>
      </c>
      <c r="G194" s="3" t="s">
        <v>1004</v>
      </c>
      <c r="H194" s="3" t="s">
        <v>3494</v>
      </c>
      <c r="I194" s="1">
        <v>0</v>
      </c>
      <c r="K194" s="238">
        <v>192</v>
      </c>
      <c r="L194" s="3" t="s">
        <v>3551</v>
      </c>
      <c r="M194" s="3" t="s">
        <v>3552</v>
      </c>
      <c r="N194" s="1">
        <v>1</v>
      </c>
      <c r="O194" s="30" t="s">
        <v>3687</v>
      </c>
      <c r="P194" s="1">
        <v>4</v>
      </c>
      <c r="Q194" s="30" t="s">
        <v>3688</v>
      </c>
      <c r="R194" s="1">
        <f t="shared" si="4"/>
        <v>5</v>
      </c>
      <c r="T194" s="238">
        <v>192</v>
      </c>
      <c r="U194" s="3" t="s">
        <v>3305</v>
      </c>
      <c r="V194" s="3" t="s">
        <v>80</v>
      </c>
      <c r="W194" s="1">
        <v>9</v>
      </c>
      <c r="Y194" s="238">
        <v>192</v>
      </c>
      <c r="Z194" s="3" t="s">
        <v>3548</v>
      </c>
      <c r="AA194" s="3" t="s">
        <v>2655</v>
      </c>
      <c r="AB194" s="1">
        <v>5</v>
      </c>
      <c r="AC194" s="30" t="s">
        <v>3687</v>
      </c>
      <c r="AD194" s="1">
        <v>11</v>
      </c>
      <c r="AE194" s="30" t="s">
        <v>3688</v>
      </c>
      <c r="AF194" s="1">
        <f t="shared" si="5"/>
        <v>16</v>
      </c>
      <c r="AH194" s="238">
        <v>192</v>
      </c>
      <c r="AI194" s="3" t="s">
        <v>793</v>
      </c>
      <c r="AJ194" s="3" t="s">
        <v>44</v>
      </c>
      <c r="AK194" s="1">
        <v>24</v>
      </c>
    </row>
    <row r="195" spans="1:37" ht="15.6" x14ac:dyDescent="0.3">
      <c r="A195" s="238">
        <v>193</v>
      </c>
      <c r="B195" s="3" t="s">
        <v>1925</v>
      </c>
      <c r="C195" s="3" t="s">
        <v>3276</v>
      </c>
      <c r="D195" s="1">
        <v>18</v>
      </c>
      <c r="F195" s="238">
        <v>193</v>
      </c>
      <c r="G195" s="3" t="s">
        <v>1749</v>
      </c>
      <c r="H195" s="3" t="s">
        <v>68</v>
      </c>
      <c r="I195" s="1">
        <v>0</v>
      </c>
      <c r="K195" s="238">
        <v>193</v>
      </c>
      <c r="L195" s="3" t="s">
        <v>2877</v>
      </c>
      <c r="M195" s="3" t="s">
        <v>2826</v>
      </c>
      <c r="N195" s="1">
        <v>0</v>
      </c>
      <c r="O195" s="30" t="s">
        <v>3687</v>
      </c>
      <c r="P195" s="1">
        <v>5</v>
      </c>
      <c r="Q195" s="30" t="s">
        <v>3688</v>
      </c>
      <c r="R195" s="1">
        <f t="shared" ref="R195:R258" si="6">PRODUCT(N195+P195)</f>
        <v>5</v>
      </c>
      <c r="T195" s="238">
        <v>193</v>
      </c>
      <c r="U195" s="3" t="s">
        <v>1352</v>
      </c>
      <c r="V195" s="3" t="s">
        <v>66</v>
      </c>
      <c r="W195" s="1">
        <v>9</v>
      </c>
      <c r="Y195" s="238">
        <v>193</v>
      </c>
      <c r="Z195" s="3" t="s">
        <v>3551</v>
      </c>
      <c r="AA195" s="3" t="s">
        <v>3552</v>
      </c>
      <c r="AB195" s="1">
        <v>5</v>
      </c>
      <c r="AC195" s="30" t="s">
        <v>3687</v>
      </c>
      <c r="AD195" s="1">
        <v>11</v>
      </c>
      <c r="AE195" s="30" t="s">
        <v>3688</v>
      </c>
      <c r="AF195" s="1">
        <f t="shared" ref="AF195:AF258" si="7">PRODUCT(AB195+AD195)</f>
        <v>16</v>
      </c>
      <c r="AH195" s="238">
        <v>193</v>
      </c>
      <c r="AI195" s="3" t="s">
        <v>1256</v>
      </c>
      <c r="AJ195" s="3" t="s">
        <v>2957</v>
      </c>
      <c r="AK195" s="1">
        <v>24</v>
      </c>
    </row>
    <row r="196" spans="1:37" ht="15.6" x14ac:dyDescent="0.3">
      <c r="A196" s="238">
        <v>194</v>
      </c>
      <c r="B196" s="3" t="s">
        <v>1221</v>
      </c>
      <c r="C196" s="3" t="s">
        <v>2620</v>
      </c>
      <c r="D196" s="1">
        <v>18</v>
      </c>
      <c r="F196" s="238">
        <v>194</v>
      </c>
      <c r="G196" s="3" t="s">
        <v>2855</v>
      </c>
      <c r="H196" s="3" t="s">
        <v>2939</v>
      </c>
      <c r="I196" s="1">
        <v>0</v>
      </c>
      <c r="K196" s="238">
        <v>194</v>
      </c>
      <c r="L196" s="3" t="s">
        <v>906</v>
      </c>
      <c r="M196" s="3" t="s">
        <v>2620</v>
      </c>
      <c r="N196" s="1">
        <v>0</v>
      </c>
      <c r="O196" s="30" t="s">
        <v>3687</v>
      </c>
      <c r="P196" s="1">
        <v>5</v>
      </c>
      <c r="Q196" s="30" t="s">
        <v>3688</v>
      </c>
      <c r="R196" s="1">
        <f t="shared" si="6"/>
        <v>5</v>
      </c>
      <c r="T196" s="238">
        <v>194</v>
      </c>
      <c r="U196" s="3" t="s">
        <v>1879</v>
      </c>
      <c r="V196" s="3" t="s">
        <v>68</v>
      </c>
      <c r="W196" s="1">
        <v>9</v>
      </c>
      <c r="Y196" s="238">
        <v>194</v>
      </c>
      <c r="Z196" s="3" t="s">
        <v>1921</v>
      </c>
      <c r="AA196" s="3" t="s">
        <v>3347</v>
      </c>
      <c r="AB196" s="1">
        <v>2</v>
      </c>
      <c r="AC196" s="30" t="s">
        <v>3687</v>
      </c>
      <c r="AD196" s="1">
        <v>14</v>
      </c>
      <c r="AE196" s="30" t="s">
        <v>3688</v>
      </c>
      <c r="AF196" s="1">
        <f t="shared" si="7"/>
        <v>16</v>
      </c>
      <c r="AH196" s="238">
        <v>194</v>
      </c>
      <c r="AI196" s="3" t="s">
        <v>2767</v>
      </c>
      <c r="AJ196" s="3" t="s">
        <v>2623</v>
      </c>
      <c r="AK196" s="1">
        <v>24</v>
      </c>
    </row>
    <row r="197" spans="1:37" ht="15.6" x14ac:dyDescent="0.3">
      <c r="A197" s="238">
        <v>195</v>
      </c>
      <c r="B197" s="3" t="s">
        <v>3260</v>
      </c>
      <c r="C197" s="3" t="s">
        <v>89</v>
      </c>
      <c r="D197" s="1">
        <v>18</v>
      </c>
      <c r="F197" s="238">
        <v>195</v>
      </c>
      <c r="G197" s="3" t="s">
        <v>1112</v>
      </c>
      <c r="H197" s="3" t="s">
        <v>68</v>
      </c>
      <c r="I197" s="1">
        <v>0</v>
      </c>
      <c r="K197" s="238">
        <v>195</v>
      </c>
      <c r="L197" s="3" t="s">
        <v>3491</v>
      </c>
      <c r="M197" s="3" t="s">
        <v>2988</v>
      </c>
      <c r="N197" s="1">
        <v>0</v>
      </c>
      <c r="O197" s="30" t="s">
        <v>3687</v>
      </c>
      <c r="P197" s="1">
        <v>5</v>
      </c>
      <c r="Q197" s="30" t="s">
        <v>3688</v>
      </c>
      <c r="R197" s="1">
        <f t="shared" si="6"/>
        <v>5</v>
      </c>
      <c r="T197" s="238">
        <v>195</v>
      </c>
      <c r="U197" s="3" t="s">
        <v>997</v>
      </c>
      <c r="V197" s="3" t="s">
        <v>2630</v>
      </c>
      <c r="W197" s="1">
        <v>8</v>
      </c>
      <c r="Y197" s="238">
        <v>195</v>
      </c>
      <c r="Z197" s="3" t="s">
        <v>1749</v>
      </c>
      <c r="AA197" s="3" t="s">
        <v>68</v>
      </c>
      <c r="AB197" s="1">
        <v>2</v>
      </c>
      <c r="AC197" s="30" t="s">
        <v>3687</v>
      </c>
      <c r="AD197" s="1">
        <v>14</v>
      </c>
      <c r="AE197" s="30" t="s">
        <v>3688</v>
      </c>
      <c r="AF197" s="1">
        <f t="shared" si="7"/>
        <v>16</v>
      </c>
      <c r="AH197" s="238">
        <v>195</v>
      </c>
      <c r="AI197" s="3" t="s">
        <v>2703</v>
      </c>
      <c r="AJ197" s="3" t="s">
        <v>2630</v>
      </c>
      <c r="AK197" s="1">
        <v>24</v>
      </c>
    </row>
    <row r="198" spans="1:37" ht="15.6" x14ac:dyDescent="0.3">
      <c r="A198" s="238">
        <v>196</v>
      </c>
      <c r="B198" s="3" t="s">
        <v>3573</v>
      </c>
      <c r="C198" s="3" t="s">
        <v>647</v>
      </c>
      <c r="D198" s="1">
        <v>18</v>
      </c>
      <c r="F198" s="238">
        <v>196</v>
      </c>
      <c r="G198" s="3" t="s">
        <v>760</v>
      </c>
      <c r="H198" s="3" t="s">
        <v>3453</v>
      </c>
      <c r="I198" s="1">
        <v>0</v>
      </c>
      <c r="K198" s="238">
        <v>196</v>
      </c>
      <c r="L198" s="3" t="s">
        <v>2992</v>
      </c>
      <c r="M198" s="3" t="s">
        <v>2939</v>
      </c>
      <c r="N198" s="1">
        <v>0</v>
      </c>
      <c r="O198" s="30" t="s">
        <v>3687</v>
      </c>
      <c r="P198" s="1">
        <v>5</v>
      </c>
      <c r="Q198" s="30" t="s">
        <v>3688</v>
      </c>
      <c r="R198" s="1">
        <f t="shared" si="6"/>
        <v>5</v>
      </c>
      <c r="T198" s="238">
        <v>196</v>
      </c>
      <c r="U198" s="3" t="s">
        <v>3488</v>
      </c>
      <c r="V198" s="3" t="s">
        <v>2628</v>
      </c>
      <c r="W198" s="1">
        <v>8</v>
      </c>
      <c r="Y198" s="238">
        <v>196</v>
      </c>
      <c r="Z198" s="3" t="s">
        <v>1147</v>
      </c>
      <c r="AA198" s="3" t="s">
        <v>68</v>
      </c>
      <c r="AB198" s="1">
        <v>14</v>
      </c>
      <c r="AC198" s="30" t="s">
        <v>3687</v>
      </c>
      <c r="AD198" s="1">
        <v>1</v>
      </c>
      <c r="AE198" s="30" t="s">
        <v>3688</v>
      </c>
      <c r="AF198" s="1">
        <f t="shared" si="7"/>
        <v>15</v>
      </c>
      <c r="AH198" s="238">
        <v>196</v>
      </c>
      <c r="AI198" s="3" t="s">
        <v>1441</v>
      </c>
      <c r="AJ198" s="3" t="s">
        <v>68</v>
      </c>
      <c r="AK198" s="1">
        <v>24</v>
      </c>
    </row>
    <row r="199" spans="1:37" ht="15.6" x14ac:dyDescent="0.3">
      <c r="A199" s="238">
        <v>197</v>
      </c>
      <c r="B199" s="3" t="s">
        <v>1443</v>
      </c>
      <c r="C199" s="3" t="s">
        <v>2957</v>
      </c>
      <c r="D199" s="1">
        <v>18</v>
      </c>
      <c r="F199" s="238">
        <v>197</v>
      </c>
      <c r="G199" s="3" t="s">
        <v>1065</v>
      </c>
      <c r="H199" s="3" t="s">
        <v>2865</v>
      </c>
      <c r="I199" s="1">
        <v>0</v>
      </c>
      <c r="K199" s="238">
        <v>197</v>
      </c>
      <c r="L199" s="3" t="s">
        <v>3205</v>
      </c>
      <c r="M199" s="3" t="s">
        <v>2690</v>
      </c>
      <c r="N199" s="1">
        <v>0</v>
      </c>
      <c r="O199" s="30" t="s">
        <v>3687</v>
      </c>
      <c r="P199" s="1">
        <v>5</v>
      </c>
      <c r="Q199" s="30" t="s">
        <v>3688</v>
      </c>
      <c r="R199" s="1">
        <f t="shared" si="6"/>
        <v>5</v>
      </c>
      <c r="T199" s="238">
        <v>197</v>
      </c>
      <c r="U199" s="3" t="s">
        <v>760</v>
      </c>
      <c r="V199" s="3" t="s">
        <v>3453</v>
      </c>
      <c r="W199" s="1">
        <v>8</v>
      </c>
      <c r="Y199" s="238">
        <v>197</v>
      </c>
      <c r="Z199" s="3" t="s">
        <v>1747</v>
      </c>
      <c r="AA199" s="3" t="s">
        <v>68</v>
      </c>
      <c r="AB199" s="1">
        <v>14</v>
      </c>
      <c r="AC199" s="30" t="s">
        <v>3687</v>
      </c>
      <c r="AD199" s="1">
        <v>1</v>
      </c>
      <c r="AE199" s="30" t="s">
        <v>3688</v>
      </c>
      <c r="AF199" s="1">
        <f t="shared" si="7"/>
        <v>15</v>
      </c>
      <c r="AH199" s="238">
        <v>197</v>
      </c>
      <c r="AI199" s="3" t="s">
        <v>1426</v>
      </c>
      <c r="AJ199" s="3" t="s">
        <v>647</v>
      </c>
      <c r="AK199" s="1">
        <v>22</v>
      </c>
    </row>
    <row r="200" spans="1:37" ht="15.6" x14ac:dyDescent="0.3">
      <c r="A200" s="238">
        <v>198</v>
      </c>
      <c r="B200" s="3" t="s">
        <v>3474</v>
      </c>
      <c r="C200" s="3" t="s">
        <v>3461</v>
      </c>
      <c r="D200" s="1">
        <v>17</v>
      </c>
      <c r="F200" s="238">
        <v>198</v>
      </c>
      <c r="G200" s="3" t="s">
        <v>1373</v>
      </c>
      <c r="H200" s="3" t="s">
        <v>2620</v>
      </c>
      <c r="I200" s="1">
        <v>0</v>
      </c>
      <c r="K200" s="238">
        <v>198</v>
      </c>
      <c r="L200" s="3" t="s">
        <v>3512</v>
      </c>
      <c r="M200" s="3" t="s">
        <v>2613</v>
      </c>
      <c r="N200" s="1">
        <v>0</v>
      </c>
      <c r="O200" s="30" t="s">
        <v>3687</v>
      </c>
      <c r="P200" s="1">
        <v>5</v>
      </c>
      <c r="Q200" s="30" t="s">
        <v>3688</v>
      </c>
      <c r="R200" s="1">
        <f t="shared" si="6"/>
        <v>5</v>
      </c>
      <c r="T200" s="238">
        <v>198</v>
      </c>
      <c r="U200" s="3" t="s">
        <v>858</v>
      </c>
      <c r="V200" s="3" t="s">
        <v>2598</v>
      </c>
      <c r="W200" s="1">
        <v>8</v>
      </c>
      <c r="Y200" s="238">
        <v>198</v>
      </c>
      <c r="Z200" s="3" t="s">
        <v>2858</v>
      </c>
      <c r="AA200" s="3" t="s">
        <v>2630</v>
      </c>
      <c r="AB200" s="1">
        <v>11</v>
      </c>
      <c r="AC200" s="30" t="s">
        <v>3687</v>
      </c>
      <c r="AD200" s="1">
        <v>4</v>
      </c>
      <c r="AE200" s="30" t="s">
        <v>3688</v>
      </c>
      <c r="AF200" s="1">
        <f t="shared" si="7"/>
        <v>15</v>
      </c>
      <c r="AH200" s="238">
        <v>198</v>
      </c>
      <c r="AI200" s="3" t="s">
        <v>3089</v>
      </c>
      <c r="AJ200" s="3" t="s">
        <v>647</v>
      </c>
      <c r="AK200" s="1">
        <v>22</v>
      </c>
    </row>
    <row r="201" spans="1:37" ht="15.6" x14ac:dyDescent="0.3">
      <c r="A201" s="238">
        <v>199</v>
      </c>
      <c r="B201" s="3" t="s">
        <v>3491</v>
      </c>
      <c r="C201" s="3" t="s">
        <v>2988</v>
      </c>
      <c r="D201" s="1">
        <v>17</v>
      </c>
      <c r="F201" s="238">
        <v>199</v>
      </c>
      <c r="G201" s="3" t="s">
        <v>2675</v>
      </c>
      <c r="H201" s="3" t="s">
        <v>2606</v>
      </c>
      <c r="I201" s="1">
        <v>0</v>
      </c>
      <c r="K201" s="238">
        <v>199</v>
      </c>
      <c r="L201" s="3" t="s">
        <v>1835</v>
      </c>
      <c r="M201" s="3" t="s">
        <v>3276</v>
      </c>
      <c r="N201" s="1">
        <v>0</v>
      </c>
      <c r="O201" s="30" t="s">
        <v>3687</v>
      </c>
      <c r="P201" s="1">
        <v>5</v>
      </c>
      <c r="Q201" s="30" t="s">
        <v>3688</v>
      </c>
      <c r="R201" s="1">
        <f t="shared" si="6"/>
        <v>5</v>
      </c>
      <c r="T201" s="238">
        <v>199</v>
      </c>
      <c r="U201" s="3" t="s">
        <v>3504</v>
      </c>
      <c r="V201" s="3" t="s">
        <v>2613</v>
      </c>
      <c r="W201" s="1">
        <v>8</v>
      </c>
      <c r="Y201" s="238">
        <v>199</v>
      </c>
      <c r="Z201" s="3" t="s">
        <v>3541</v>
      </c>
      <c r="AA201" s="3" t="s">
        <v>647</v>
      </c>
      <c r="AB201" s="1">
        <v>9</v>
      </c>
      <c r="AC201" s="30" t="s">
        <v>3687</v>
      </c>
      <c r="AD201" s="1">
        <v>6</v>
      </c>
      <c r="AE201" s="30" t="s">
        <v>3688</v>
      </c>
      <c r="AF201" s="1">
        <f t="shared" si="7"/>
        <v>15</v>
      </c>
      <c r="AH201" s="238">
        <v>199</v>
      </c>
      <c r="AI201" s="3" t="s">
        <v>3560</v>
      </c>
      <c r="AJ201" s="3" t="s">
        <v>2655</v>
      </c>
      <c r="AK201" s="1">
        <v>22</v>
      </c>
    </row>
    <row r="202" spans="1:37" ht="15.6" x14ac:dyDescent="0.3">
      <c r="A202" s="238">
        <v>200</v>
      </c>
      <c r="B202" s="3" t="s">
        <v>2731</v>
      </c>
      <c r="C202" s="3" t="s">
        <v>2623</v>
      </c>
      <c r="D202" s="1">
        <v>17</v>
      </c>
      <c r="F202" s="238">
        <v>200</v>
      </c>
      <c r="G202" s="3" t="s">
        <v>705</v>
      </c>
      <c r="H202" s="3" t="s">
        <v>2620</v>
      </c>
      <c r="I202" s="1">
        <v>0</v>
      </c>
      <c r="K202" s="238">
        <v>200</v>
      </c>
      <c r="L202" s="3" t="s">
        <v>1833</v>
      </c>
      <c r="M202" s="3" t="s">
        <v>3276</v>
      </c>
      <c r="N202" s="1">
        <v>0</v>
      </c>
      <c r="O202" s="30" t="s">
        <v>3687</v>
      </c>
      <c r="P202" s="1">
        <v>5</v>
      </c>
      <c r="Q202" s="30" t="s">
        <v>3688</v>
      </c>
      <c r="R202" s="1">
        <f t="shared" si="6"/>
        <v>5</v>
      </c>
      <c r="T202" s="238">
        <v>200</v>
      </c>
      <c r="U202" s="3" t="s">
        <v>759</v>
      </c>
      <c r="V202" s="3" t="s">
        <v>3453</v>
      </c>
      <c r="W202" s="1">
        <v>8</v>
      </c>
      <c r="Y202" s="238">
        <v>200</v>
      </c>
      <c r="Z202" s="3" t="s">
        <v>2807</v>
      </c>
      <c r="AA202" s="3" t="s">
        <v>2613</v>
      </c>
      <c r="AB202" s="1">
        <v>8</v>
      </c>
      <c r="AC202" s="30" t="s">
        <v>3687</v>
      </c>
      <c r="AD202" s="1">
        <v>7</v>
      </c>
      <c r="AE202" s="30" t="s">
        <v>3688</v>
      </c>
      <c r="AF202" s="1">
        <f t="shared" si="7"/>
        <v>15</v>
      </c>
      <c r="AH202" s="238">
        <v>200</v>
      </c>
      <c r="AI202" s="3" t="s">
        <v>3123</v>
      </c>
      <c r="AJ202" s="3" t="s">
        <v>2613</v>
      </c>
      <c r="AK202" s="1">
        <v>21</v>
      </c>
    </row>
    <row r="203" spans="1:37" ht="15.6" x14ac:dyDescent="0.3">
      <c r="A203" s="238">
        <v>201</v>
      </c>
      <c r="B203" s="3" t="s">
        <v>756</v>
      </c>
      <c r="C203" s="3" t="s">
        <v>3453</v>
      </c>
      <c r="D203" s="1">
        <v>17</v>
      </c>
      <c r="F203" s="238">
        <v>201</v>
      </c>
      <c r="G203" s="3" t="s">
        <v>2848</v>
      </c>
      <c r="H203" s="3" t="s">
        <v>2613</v>
      </c>
      <c r="I203" s="1">
        <v>0</v>
      </c>
      <c r="K203" s="238">
        <v>201</v>
      </c>
      <c r="L203" s="3" t="s">
        <v>2674</v>
      </c>
      <c r="M203" s="3" t="s">
        <v>2603</v>
      </c>
      <c r="N203" s="1">
        <v>0</v>
      </c>
      <c r="O203" s="30" t="s">
        <v>3687</v>
      </c>
      <c r="P203" s="1">
        <v>5</v>
      </c>
      <c r="Q203" s="30" t="s">
        <v>3688</v>
      </c>
      <c r="R203" s="1">
        <f t="shared" si="6"/>
        <v>5</v>
      </c>
      <c r="T203" s="238">
        <v>201</v>
      </c>
      <c r="U203" s="3" t="s">
        <v>2617</v>
      </c>
      <c r="V203" s="3" t="s">
        <v>2606</v>
      </c>
      <c r="W203" s="1">
        <v>8</v>
      </c>
      <c r="Y203" s="238">
        <v>201</v>
      </c>
      <c r="Z203" s="3" t="s">
        <v>759</v>
      </c>
      <c r="AA203" s="3" t="s">
        <v>3453</v>
      </c>
      <c r="AB203" s="1">
        <v>7</v>
      </c>
      <c r="AC203" s="30" t="s">
        <v>3687</v>
      </c>
      <c r="AD203" s="1">
        <v>8</v>
      </c>
      <c r="AE203" s="30" t="s">
        <v>3688</v>
      </c>
      <c r="AF203" s="1">
        <f t="shared" si="7"/>
        <v>15</v>
      </c>
      <c r="AH203" s="238">
        <v>201</v>
      </c>
      <c r="AI203" s="3" t="s">
        <v>1721</v>
      </c>
      <c r="AJ203" s="3" t="s">
        <v>3276</v>
      </c>
      <c r="AK203" s="1">
        <v>21</v>
      </c>
    </row>
    <row r="204" spans="1:37" ht="15.6" x14ac:dyDescent="0.3">
      <c r="A204" s="238">
        <v>202</v>
      </c>
      <c r="B204" s="3" t="s">
        <v>3520</v>
      </c>
      <c r="C204" s="3" t="s">
        <v>2592</v>
      </c>
      <c r="D204" s="1">
        <v>17</v>
      </c>
      <c r="F204" s="238">
        <v>202</v>
      </c>
      <c r="G204" s="3" t="s">
        <v>2992</v>
      </c>
      <c r="H204" s="3" t="s">
        <v>2939</v>
      </c>
      <c r="I204" s="1">
        <v>0</v>
      </c>
      <c r="K204" s="238">
        <v>202</v>
      </c>
      <c r="L204" s="3" t="s">
        <v>814</v>
      </c>
      <c r="M204" s="3" t="s">
        <v>2759</v>
      </c>
      <c r="N204" s="1">
        <v>0</v>
      </c>
      <c r="O204" s="30" t="s">
        <v>3687</v>
      </c>
      <c r="P204" s="1">
        <v>5</v>
      </c>
      <c r="Q204" s="30" t="s">
        <v>3688</v>
      </c>
      <c r="R204" s="1">
        <f t="shared" si="6"/>
        <v>5</v>
      </c>
      <c r="T204" s="238">
        <v>202</v>
      </c>
      <c r="U204" s="3" t="s">
        <v>3516</v>
      </c>
      <c r="V204" s="3" t="s">
        <v>2592</v>
      </c>
      <c r="W204" s="1">
        <v>8</v>
      </c>
      <c r="Y204" s="238">
        <v>202</v>
      </c>
      <c r="Z204" s="3" t="s">
        <v>831</v>
      </c>
      <c r="AA204" s="3" t="s">
        <v>2613</v>
      </c>
      <c r="AB204" s="1">
        <v>7</v>
      </c>
      <c r="AC204" s="30" t="s">
        <v>3687</v>
      </c>
      <c r="AD204" s="1">
        <v>8</v>
      </c>
      <c r="AE204" s="30" t="s">
        <v>3688</v>
      </c>
      <c r="AF204" s="1">
        <f t="shared" si="7"/>
        <v>15</v>
      </c>
      <c r="AH204" s="238">
        <v>202</v>
      </c>
      <c r="AI204" s="3" t="s">
        <v>3573</v>
      </c>
      <c r="AJ204" s="3" t="s">
        <v>647</v>
      </c>
      <c r="AK204" s="1">
        <v>21</v>
      </c>
    </row>
    <row r="205" spans="1:37" ht="15.6" x14ac:dyDescent="0.3">
      <c r="A205" s="238">
        <v>203</v>
      </c>
      <c r="B205" s="3" t="s">
        <v>1251</v>
      </c>
      <c r="C205" s="3" t="s">
        <v>2630</v>
      </c>
      <c r="D205" s="1">
        <v>17</v>
      </c>
      <c r="F205" s="238">
        <v>203</v>
      </c>
      <c r="G205" s="3" t="s">
        <v>3496</v>
      </c>
      <c r="H205" s="3" t="s">
        <v>2655</v>
      </c>
      <c r="I205" s="1">
        <v>0</v>
      </c>
      <c r="K205" s="238">
        <v>203</v>
      </c>
      <c r="L205" s="2" t="s">
        <v>3381</v>
      </c>
      <c r="M205" s="2" t="s">
        <v>522</v>
      </c>
      <c r="N205" s="1">
        <v>0</v>
      </c>
      <c r="O205" s="30" t="s">
        <v>3687</v>
      </c>
      <c r="P205" s="1">
        <v>5</v>
      </c>
      <c r="Q205" s="30" t="s">
        <v>3688</v>
      </c>
      <c r="R205" s="1">
        <f t="shared" si="6"/>
        <v>5</v>
      </c>
      <c r="T205" s="238">
        <v>203</v>
      </c>
      <c r="U205" s="3" t="s">
        <v>1075</v>
      </c>
      <c r="V205" s="3" t="s">
        <v>2865</v>
      </c>
      <c r="W205" s="1">
        <v>8</v>
      </c>
      <c r="Y205" s="238">
        <v>203</v>
      </c>
      <c r="Z205" s="3" t="s">
        <v>1340</v>
      </c>
      <c r="AA205" s="3" t="s">
        <v>68</v>
      </c>
      <c r="AB205" s="1">
        <v>4</v>
      </c>
      <c r="AC205" s="30" t="s">
        <v>3687</v>
      </c>
      <c r="AD205" s="1">
        <v>11</v>
      </c>
      <c r="AE205" s="30" t="s">
        <v>3688</v>
      </c>
      <c r="AF205" s="1">
        <f t="shared" si="7"/>
        <v>15</v>
      </c>
      <c r="AH205" s="238">
        <v>203</v>
      </c>
      <c r="AI205" s="3" t="s">
        <v>892</v>
      </c>
      <c r="AJ205" s="3" t="s">
        <v>2598</v>
      </c>
      <c r="AK205" s="1">
        <v>21</v>
      </c>
    </row>
    <row r="206" spans="1:37" ht="15.6" x14ac:dyDescent="0.3">
      <c r="A206" s="238">
        <v>204</v>
      </c>
      <c r="B206" s="3" t="s">
        <v>3533</v>
      </c>
      <c r="C206" s="3" t="s">
        <v>2613</v>
      </c>
      <c r="D206" s="1">
        <v>17</v>
      </c>
      <c r="F206" s="238">
        <v>204</v>
      </c>
      <c r="G206" s="3" t="s">
        <v>1071</v>
      </c>
      <c r="H206" s="3" t="s">
        <v>3482</v>
      </c>
      <c r="I206" s="1">
        <v>0</v>
      </c>
      <c r="K206" s="238">
        <v>204</v>
      </c>
      <c r="L206" s="3" t="s">
        <v>3545</v>
      </c>
      <c r="M206" s="3" t="s">
        <v>2603</v>
      </c>
      <c r="N206" s="1">
        <v>0</v>
      </c>
      <c r="O206" s="30" t="s">
        <v>3687</v>
      </c>
      <c r="P206" s="1">
        <v>5</v>
      </c>
      <c r="Q206" s="30" t="s">
        <v>3688</v>
      </c>
      <c r="R206" s="1">
        <f t="shared" si="6"/>
        <v>5</v>
      </c>
      <c r="T206" s="238">
        <v>204</v>
      </c>
      <c r="U206" s="3" t="s">
        <v>831</v>
      </c>
      <c r="V206" s="3" t="s">
        <v>2613</v>
      </c>
      <c r="W206" s="1">
        <v>8</v>
      </c>
      <c r="Y206" s="238">
        <v>204</v>
      </c>
      <c r="Z206" s="3" t="s">
        <v>3083</v>
      </c>
      <c r="AA206" s="3" t="s">
        <v>3084</v>
      </c>
      <c r="AB206" s="1">
        <v>1</v>
      </c>
      <c r="AC206" s="30" t="s">
        <v>3687</v>
      </c>
      <c r="AD206" s="1">
        <v>14</v>
      </c>
      <c r="AE206" s="30" t="s">
        <v>3688</v>
      </c>
      <c r="AF206" s="1">
        <f t="shared" si="7"/>
        <v>15</v>
      </c>
      <c r="AH206" s="238">
        <v>204</v>
      </c>
      <c r="AI206" s="3" t="s">
        <v>1352</v>
      </c>
      <c r="AJ206" s="3" t="s">
        <v>66</v>
      </c>
      <c r="AK206" s="1">
        <v>21</v>
      </c>
    </row>
    <row r="207" spans="1:37" ht="15.6" x14ac:dyDescent="0.3">
      <c r="A207" s="238">
        <v>205</v>
      </c>
      <c r="B207" s="3" t="s">
        <v>3542</v>
      </c>
      <c r="C207" s="3" t="s">
        <v>647</v>
      </c>
      <c r="D207" s="1">
        <v>17</v>
      </c>
      <c r="F207" s="238">
        <v>205</v>
      </c>
      <c r="G207" s="3" t="s">
        <v>1134</v>
      </c>
      <c r="H207" s="3" t="s">
        <v>2684</v>
      </c>
      <c r="I207" s="1">
        <v>0</v>
      </c>
      <c r="K207" s="238">
        <v>205</v>
      </c>
      <c r="L207" s="3" t="s">
        <v>3548</v>
      </c>
      <c r="M207" s="3" t="s">
        <v>2655</v>
      </c>
      <c r="N207" s="1">
        <v>0</v>
      </c>
      <c r="O207" s="30" t="s">
        <v>3687</v>
      </c>
      <c r="P207" s="1">
        <v>5</v>
      </c>
      <c r="Q207" s="30" t="s">
        <v>3688</v>
      </c>
      <c r="R207" s="1">
        <f t="shared" si="6"/>
        <v>5</v>
      </c>
      <c r="T207" s="238">
        <v>205</v>
      </c>
      <c r="U207" s="3" t="s">
        <v>1721</v>
      </c>
      <c r="V207" s="3" t="s">
        <v>3276</v>
      </c>
      <c r="W207" s="1">
        <v>8</v>
      </c>
      <c r="Y207" s="238">
        <v>205</v>
      </c>
      <c r="Z207" s="3" t="s">
        <v>2731</v>
      </c>
      <c r="AA207" s="3" t="s">
        <v>2623</v>
      </c>
      <c r="AB207" s="1">
        <v>10</v>
      </c>
      <c r="AC207" s="30" t="s">
        <v>3687</v>
      </c>
      <c r="AD207" s="1">
        <v>4</v>
      </c>
      <c r="AE207" s="30" t="s">
        <v>3688</v>
      </c>
      <c r="AF207" s="1">
        <f t="shared" si="7"/>
        <v>14</v>
      </c>
      <c r="AH207" s="238">
        <v>205</v>
      </c>
      <c r="AI207" s="3" t="s">
        <v>2800</v>
      </c>
      <c r="AJ207" s="3" t="s">
        <v>2661</v>
      </c>
      <c r="AK207" s="1">
        <v>20</v>
      </c>
    </row>
    <row r="208" spans="1:37" ht="15.6" x14ac:dyDescent="0.3">
      <c r="A208" s="238">
        <v>206</v>
      </c>
      <c r="B208" s="3" t="s">
        <v>1435</v>
      </c>
      <c r="C208" s="3" t="s">
        <v>347</v>
      </c>
      <c r="D208" s="1">
        <v>17</v>
      </c>
      <c r="F208" s="238">
        <v>206</v>
      </c>
      <c r="G208" s="3" t="s">
        <v>2858</v>
      </c>
      <c r="H208" s="3" t="s">
        <v>2630</v>
      </c>
      <c r="I208" s="1">
        <v>0</v>
      </c>
      <c r="K208" s="238">
        <v>206</v>
      </c>
      <c r="L208" s="3" t="s">
        <v>3555</v>
      </c>
      <c r="M208" s="3" t="s">
        <v>3461</v>
      </c>
      <c r="N208" s="1">
        <v>0</v>
      </c>
      <c r="O208" s="30" t="s">
        <v>3687</v>
      </c>
      <c r="P208" s="1">
        <v>5</v>
      </c>
      <c r="Q208" s="30" t="s">
        <v>3688</v>
      </c>
      <c r="R208" s="1">
        <f t="shared" si="6"/>
        <v>5</v>
      </c>
      <c r="T208" s="238">
        <v>206</v>
      </c>
      <c r="U208" s="3" t="s">
        <v>3547</v>
      </c>
      <c r="V208" s="3" t="s">
        <v>2620</v>
      </c>
      <c r="W208" s="1">
        <v>8</v>
      </c>
      <c r="Y208" s="238">
        <v>206</v>
      </c>
      <c r="Z208" s="3" t="s">
        <v>3065</v>
      </c>
      <c r="AA208" s="3" t="s">
        <v>2623</v>
      </c>
      <c r="AB208" s="1">
        <v>9</v>
      </c>
      <c r="AC208" s="30" t="s">
        <v>3687</v>
      </c>
      <c r="AD208" s="1">
        <v>5</v>
      </c>
      <c r="AE208" s="30" t="s">
        <v>3688</v>
      </c>
      <c r="AF208" s="1">
        <f t="shared" si="7"/>
        <v>14</v>
      </c>
      <c r="AH208" s="238">
        <v>206</v>
      </c>
      <c r="AI208" s="3" t="s">
        <v>1664</v>
      </c>
      <c r="AJ208" s="3" t="s">
        <v>3318</v>
      </c>
      <c r="AK208" s="1">
        <v>20</v>
      </c>
    </row>
    <row r="209" spans="1:37" ht="15.6" x14ac:dyDescent="0.3">
      <c r="A209" s="238">
        <v>207</v>
      </c>
      <c r="B209" s="3" t="s">
        <v>3470</v>
      </c>
      <c r="C209" s="3" t="s">
        <v>3463</v>
      </c>
      <c r="D209" s="1">
        <v>16</v>
      </c>
      <c r="F209" s="238">
        <v>207</v>
      </c>
      <c r="G209" s="3" t="s">
        <v>1147</v>
      </c>
      <c r="H209" s="3" t="s">
        <v>68</v>
      </c>
      <c r="I209" s="1">
        <v>0</v>
      </c>
      <c r="K209" s="238">
        <v>207</v>
      </c>
      <c r="L209" s="3" t="s">
        <v>3572</v>
      </c>
      <c r="M209" s="3" t="s">
        <v>347</v>
      </c>
      <c r="N209" s="1">
        <v>0</v>
      </c>
      <c r="O209" s="30" t="s">
        <v>3687</v>
      </c>
      <c r="P209" s="1">
        <v>5</v>
      </c>
      <c r="Q209" s="30" t="s">
        <v>3688</v>
      </c>
      <c r="R209" s="1">
        <f t="shared" si="6"/>
        <v>5</v>
      </c>
      <c r="T209" s="238">
        <v>207</v>
      </c>
      <c r="U209" s="3" t="s">
        <v>3564</v>
      </c>
      <c r="V209" s="3" t="s">
        <v>2620</v>
      </c>
      <c r="W209" s="1">
        <v>8</v>
      </c>
      <c r="Y209" s="238">
        <v>207</v>
      </c>
      <c r="Z209" s="3" t="s">
        <v>3567</v>
      </c>
      <c r="AA209" s="3" t="s">
        <v>2988</v>
      </c>
      <c r="AB209" s="1">
        <v>9</v>
      </c>
      <c r="AC209" s="30" t="s">
        <v>3687</v>
      </c>
      <c r="AD209" s="1">
        <v>5</v>
      </c>
      <c r="AE209" s="30" t="s">
        <v>3688</v>
      </c>
      <c r="AF209" s="1">
        <f t="shared" si="7"/>
        <v>14</v>
      </c>
      <c r="AH209" s="238">
        <v>207</v>
      </c>
      <c r="AI209" s="3" t="s">
        <v>2915</v>
      </c>
      <c r="AJ209" s="3" t="s">
        <v>647</v>
      </c>
      <c r="AK209" s="1">
        <v>20</v>
      </c>
    </row>
    <row r="210" spans="1:37" ht="15.6" x14ac:dyDescent="0.3">
      <c r="A210" s="238">
        <v>208</v>
      </c>
      <c r="B210" s="3" t="s">
        <v>1921</v>
      </c>
      <c r="C210" s="3" t="s">
        <v>3347</v>
      </c>
      <c r="D210" s="1">
        <v>16</v>
      </c>
      <c r="F210" s="238">
        <v>208</v>
      </c>
      <c r="G210" s="3" t="s">
        <v>2731</v>
      </c>
      <c r="H210" s="3" t="s">
        <v>2623</v>
      </c>
      <c r="I210" s="1">
        <v>0</v>
      </c>
      <c r="K210" s="238">
        <v>208</v>
      </c>
      <c r="L210" s="3" t="s">
        <v>3126</v>
      </c>
      <c r="M210" s="3" t="s">
        <v>3347</v>
      </c>
      <c r="N210" s="1">
        <v>3</v>
      </c>
      <c r="O210" s="30" t="s">
        <v>3687</v>
      </c>
      <c r="P210" s="1">
        <v>1</v>
      </c>
      <c r="Q210" s="30" t="s">
        <v>3688</v>
      </c>
      <c r="R210" s="1">
        <f t="shared" si="6"/>
        <v>4</v>
      </c>
      <c r="T210" s="238">
        <v>208</v>
      </c>
      <c r="U210" s="3" t="s">
        <v>3568</v>
      </c>
      <c r="V210" s="3" t="s">
        <v>2606</v>
      </c>
      <c r="W210" s="1">
        <v>8</v>
      </c>
      <c r="Y210" s="238">
        <v>208</v>
      </c>
      <c r="Z210" s="3" t="s">
        <v>3565</v>
      </c>
      <c r="AA210" s="3" t="s">
        <v>3566</v>
      </c>
      <c r="AB210" s="1">
        <v>7</v>
      </c>
      <c r="AC210" s="30" t="s">
        <v>3687</v>
      </c>
      <c r="AD210" s="1">
        <v>7</v>
      </c>
      <c r="AE210" s="30" t="s">
        <v>3688</v>
      </c>
      <c r="AF210" s="1">
        <f t="shared" si="7"/>
        <v>14</v>
      </c>
      <c r="AH210" s="238">
        <v>208</v>
      </c>
      <c r="AI210" s="3" t="s">
        <v>1879</v>
      </c>
      <c r="AJ210" s="3" t="s">
        <v>68</v>
      </c>
      <c r="AK210" s="1">
        <v>20</v>
      </c>
    </row>
    <row r="211" spans="1:37" ht="15.6" x14ac:dyDescent="0.3">
      <c r="A211" s="238">
        <v>209</v>
      </c>
      <c r="B211" s="3" t="s">
        <v>753</v>
      </c>
      <c r="C211" s="3" t="s">
        <v>3453</v>
      </c>
      <c r="D211" s="1">
        <v>16</v>
      </c>
      <c r="F211" s="238">
        <v>209</v>
      </c>
      <c r="G211" s="3" t="s">
        <v>995</v>
      </c>
      <c r="H211" s="3" t="s">
        <v>3497</v>
      </c>
      <c r="I211" s="1">
        <v>0</v>
      </c>
      <c r="K211" s="238">
        <v>209</v>
      </c>
      <c r="L211" s="3" t="s">
        <v>1340</v>
      </c>
      <c r="M211" s="3" t="s">
        <v>68</v>
      </c>
      <c r="N211" s="1">
        <v>3</v>
      </c>
      <c r="O211" s="30" t="s">
        <v>3687</v>
      </c>
      <c r="P211" s="1">
        <v>1</v>
      </c>
      <c r="Q211" s="30" t="s">
        <v>3688</v>
      </c>
      <c r="R211" s="1">
        <f t="shared" si="6"/>
        <v>4</v>
      </c>
      <c r="T211" s="238">
        <v>209</v>
      </c>
      <c r="U211" s="3" t="s">
        <v>3209</v>
      </c>
      <c r="V211" s="3" t="s">
        <v>80</v>
      </c>
      <c r="W211" s="1">
        <v>8</v>
      </c>
      <c r="Y211" s="238">
        <v>209</v>
      </c>
      <c r="Z211" s="3" t="s">
        <v>997</v>
      </c>
      <c r="AA211" s="3" t="s">
        <v>2630</v>
      </c>
      <c r="AB211" s="1">
        <v>6</v>
      </c>
      <c r="AC211" s="30" t="s">
        <v>3687</v>
      </c>
      <c r="AD211" s="1">
        <v>8</v>
      </c>
      <c r="AE211" s="30" t="s">
        <v>3688</v>
      </c>
      <c r="AF211" s="1">
        <f t="shared" si="7"/>
        <v>14</v>
      </c>
      <c r="AH211" s="238">
        <v>209</v>
      </c>
      <c r="AI211" s="3" t="s">
        <v>3191</v>
      </c>
      <c r="AJ211" s="3" t="s">
        <v>3487</v>
      </c>
      <c r="AK211" s="1">
        <v>19</v>
      </c>
    </row>
    <row r="212" spans="1:37" ht="15.6" x14ac:dyDescent="0.3">
      <c r="A212" s="238">
        <v>210</v>
      </c>
      <c r="B212" s="3" t="s">
        <v>2799</v>
      </c>
      <c r="C212" s="3" t="s">
        <v>2661</v>
      </c>
      <c r="D212" s="1">
        <v>16</v>
      </c>
      <c r="F212" s="238">
        <v>210</v>
      </c>
      <c r="G212" s="3" t="s">
        <v>1922</v>
      </c>
      <c r="H212" s="3" t="s">
        <v>3347</v>
      </c>
      <c r="I212" s="1">
        <v>0</v>
      </c>
      <c r="K212" s="238">
        <v>210</v>
      </c>
      <c r="L212" s="3" t="s">
        <v>2935</v>
      </c>
      <c r="M212" s="3" t="s">
        <v>2620</v>
      </c>
      <c r="N212" s="1">
        <v>1</v>
      </c>
      <c r="O212" s="30" t="s">
        <v>3687</v>
      </c>
      <c r="P212" s="1">
        <v>3</v>
      </c>
      <c r="Q212" s="30" t="s">
        <v>3688</v>
      </c>
      <c r="R212" s="1">
        <f t="shared" si="6"/>
        <v>4</v>
      </c>
      <c r="T212" s="238">
        <v>210</v>
      </c>
      <c r="U212" s="3" t="s">
        <v>3578</v>
      </c>
      <c r="V212" s="3" t="s">
        <v>2603</v>
      </c>
      <c r="W212" s="1">
        <v>8</v>
      </c>
      <c r="Y212" s="238">
        <v>210</v>
      </c>
      <c r="Z212" s="3" t="s">
        <v>3547</v>
      </c>
      <c r="AA212" s="3" t="s">
        <v>2620</v>
      </c>
      <c r="AB212" s="1">
        <v>6</v>
      </c>
      <c r="AC212" s="30" t="s">
        <v>3687</v>
      </c>
      <c r="AD212" s="1">
        <v>8</v>
      </c>
      <c r="AE212" s="30" t="s">
        <v>3688</v>
      </c>
      <c r="AF212" s="1">
        <f t="shared" si="7"/>
        <v>14</v>
      </c>
      <c r="AH212" s="238">
        <v>210</v>
      </c>
      <c r="AI212" s="3" t="s">
        <v>814</v>
      </c>
      <c r="AJ212" s="3" t="s">
        <v>2759</v>
      </c>
      <c r="AK212" s="1">
        <v>19</v>
      </c>
    </row>
    <row r="213" spans="1:37" ht="15.6" x14ac:dyDescent="0.3">
      <c r="A213" s="238">
        <v>211</v>
      </c>
      <c r="B213" s="3" t="s">
        <v>3492</v>
      </c>
      <c r="C213" s="3" t="s">
        <v>3493</v>
      </c>
      <c r="D213" s="1">
        <v>16</v>
      </c>
      <c r="F213" s="238">
        <v>211</v>
      </c>
      <c r="G213" s="3" t="s">
        <v>2983</v>
      </c>
      <c r="H213" s="3" t="s">
        <v>66</v>
      </c>
      <c r="I213" s="1">
        <v>0</v>
      </c>
      <c r="K213" s="238">
        <v>211</v>
      </c>
      <c r="L213" s="3" t="s">
        <v>888</v>
      </c>
      <c r="M213" s="3" t="s">
        <v>2592</v>
      </c>
      <c r="N213" s="1">
        <v>1</v>
      </c>
      <c r="O213" s="30" t="s">
        <v>3687</v>
      </c>
      <c r="P213" s="1">
        <v>3</v>
      </c>
      <c r="Q213" s="30" t="s">
        <v>3688</v>
      </c>
      <c r="R213" s="1">
        <f t="shared" si="6"/>
        <v>4</v>
      </c>
      <c r="T213" s="238">
        <v>211</v>
      </c>
      <c r="U213" s="3" t="s">
        <v>1590</v>
      </c>
      <c r="V213" s="3" t="s">
        <v>3347</v>
      </c>
      <c r="W213" s="1">
        <v>8</v>
      </c>
      <c r="Y213" s="238">
        <v>211</v>
      </c>
      <c r="Z213" s="3" t="s">
        <v>906</v>
      </c>
      <c r="AA213" s="3" t="s">
        <v>2620</v>
      </c>
      <c r="AB213" s="1">
        <v>5</v>
      </c>
      <c r="AC213" s="30" t="s">
        <v>3687</v>
      </c>
      <c r="AD213" s="1">
        <v>9</v>
      </c>
      <c r="AE213" s="30" t="s">
        <v>3688</v>
      </c>
      <c r="AF213" s="1">
        <f t="shared" si="7"/>
        <v>14</v>
      </c>
      <c r="AH213" s="238">
        <v>211</v>
      </c>
      <c r="AI213" s="3" t="s">
        <v>1212</v>
      </c>
      <c r="AJ213" s="3" t="s">
        <v>3152</v>
      </c>
      <c r="AK213" s="1">
        <v>19</v>
      </c>
    </row>
    <row r="214" spans="1:37" ht="15.6" x14ac:dyDescent="0.3">
      <c r="A214" s="238">
        <v>212</v>
      </c>
      <c r="B214" s="3" t="s">
        <v>1336</v>
      </c>
      <c r="C214" s="3" t="s">
        <v>2613</v>
      </c>
      <c r="D214" s="1">
        <v>16</v>
      </c>
      <c r="F214" s="238">
        <v>212</v>
      </c>
      <c r="G214" s="3" t="s">
        <v>728</v>
      </c>
      <c r="H214" s="3" t="s">
        <v>2598</v>
      </c>
      <c r="I214" s="1">
        <v>0</v>
      </c>
      <c r="K214" s="238">
        <v>212</v>
      </c>
      <c r="L214" s="3" t="s">
        <v>2851</v>
      </c>
      <c r="M214" s="3" t="s">
        <v>2939</v>
      </c>
      <c r="N214" s="1">
        <v>1</v>
      </c>
      <c r="O214" s="30" t="s">
        <v>3687</v>
      </c>
      <c r="P214" s="1">
        <v>3</v>
      </c>
      <c r="Q214" s="30" t="s">
        <v>3688</v>
      </c>
      <c r="R214" s="1">
        <f t="shared" si="6"/>
        <v>4</v>
      </c>
      <c r="T214" s="238">
        <v>212</v>
      </c>
      <c r="U214" s="2" t="s">
        <v>2095</v>
      </c>
      <c r="V214" s="243" t="s">
        <v>2690</v>
      </c>
      <c r="W214" s="1">
        <v>8</v>
      </c>
      <c r="Y214" s="238">
        <v>212</v>
      </c>
      <c r="Z214" s="3" t="s">
        <v>3517</v>
      </c>
      <c r="AA214" s="3" t="s">
        <v>2988</v>
      </c>
      <c r="AB214" s="1">
        <v>3</v>
      </c>
      <c r="AC214" s="30" t="s">
        <v>3687</v>
      </c>
      <c r="AD214" s="1">
        <v>11</v>
      </c>
      <c r="AE214" s="30" t="s">
        <v>3688</v>
      </c>
      <c r="AF214" s="1">
        <f t="shared" si="7"/>
        <v>14</v>
      </c>
      <c r="AH214" s="238">
        <v>212</v>
      </c>
      <c r="AI214" s="3" t="s">
        <v>3209</v>
      </c>
      <c r="AJ214" s="3" t="s">
        <v>80</v>
      </c>
      <c r="AK214" s="1">
        <v>18</v>
      </c>
    </row>
    <row r="215" spans="1:37" ht="15.6" x14ac:dyDescent="0.3">
      <c r="A215" s="238">
        <v>213</v>
      </c>
      <c r="B215" s="3" t="s">
        <v>1065</v>
      </c>
      <c r="C215" s="3" t="s">
        <v>2865</v>
      </c>
      <c r="D215" s="1">
        <v>16</v>
      </c>
      <c r="F215" s="238">
        <v>213</v>
      </c>
      <c r="G215" s="3" t="s">
        <v>757</v>
      </c>
      <c r="H215" s="3" t="s">
        <v>3453</v>
      </c>
      <c r="I215" s="1">
        <v>0</v>
      </c>
      <c r="K215" s="238">
        <v>213</v>
      </c>
      <c r="L215" s="3" t="s">
        <v>2800</v>
      </c>
      <c r="M215" s="3" t="s">
        <v>2661</v>
      </c>
      <c r="N215" s="1">
        <v>1</v>
      </c>
      <c r="O215" s="30" t="s">
        <v>3687</v>
      </c>
      <c r="P215" s="1">
        <v>3</v>
      </c>
      <c r="Q215" s="30" t="s">
        <v>3688</v>
      </c>
      <c r="R215" s="1">
        <f t="shared" si="6"/>
        <v>4</v>
      </c>
      <c r="T215" s="238">
        <v>213</v>
      </c>
      <c r="U215" s="3" t="s">
        <v>1215</v>
      </c>
      <c r="V215" s="3" t="s">
        <v>3152</v>
      </c>
      <c r="W215" s="1">
        <v>7</v>
      </c>
      <c r="Y215" s="238">
        <v>213</v>
      </c>
      <c r="Z215" s="3" t="s">
        <v>1112</v>
      </c>
      <c r="AA215" s="3" t="s">
        <v>68</v>
      </c>
      <c r="AB215" s="1">
        <v>2</v>
      </c>
      <c r="AC215" s="30" t="s">
        <v>3687</v>
      </c>
      <c r="AD215" s="1">
        <v>12</v>
      </c>
      <c r="AE215" s="30" t="s">
        <v>3688</v>
      </c>
      <c r="AF215" s="1">
        <f t="shared" si="7"/>
        <v>14</v>
      </c>
      <c r="AH215" s="238">
        <v>213</v>
      </c>
      <c r="AI215" s="3" t="s">
        <v>3256</v>
      </c>
      <c r="AJ215" s="3" t="s">
        <v>2623</v>
      </c>
      <c r="AK215" s="1">
        <v>18</v>
      </c>
    </row>
    <row r="216" spans="1:37" ht="15.6" x14ac:dyDescent="0.3">
      <c r="A216" s="238">
        <v>214</v>
      </c>
      <c r="B216" s="3" t="s">
        <v>1373</v>
      </c>
      <c r="C216" s="3" t="s">
        <v>2620</v>
      </c>
      <c r="D216" s="1">
        <v>16</v>
      </c>
      <c r="F216" s="238">
        <v>214</v>
      </c>
      <c r="G216" s="3" t="s">
        <v>1255</v>
      </c>
      <c r="H216" s="3" t="s">
        <v>2957</v>
      </c>
      <c r="I216" s="1">
        <v>0</v>
      </c>
      <c r="K216" s="238">
        <v>214</v>
      </c>
      <c r="L216" s="3" t="s">
        <v>3556</v>
      </c>
      <c r="M216" s="3" t="s">
        <v>2620</v>
      </c>
      <c r="N216" s="1">
        <v>1</v>
      </c>
      <c r="O216" s="30" t="s">
        <v>3687</v>
      </c>
      <c r="P216" s="1">
        <v>3</v>
      </c>
      <c r="Q216" s="30" t="s">
        <v>3688</v>
      </c>
      <c r="R216" s="1">
        <f t="shared" si="6"/>
        <v>4</v>
      </c>
      <c r="T216" s="238">
        <v>214</v>
      </c>
      <c r="U216" s="3" t="s">
        <v>1922</v>
      </c>
      <c r="V216" s="3" t="s">
        <v>3347</v>
      </c>
      <c r="W216" s="1">
        <v>7</v>
      </c>
      <c r="Y216" s="238">
        <v>214</v>
      </c>
      <c r="Z216" s="3" t="s">
        <v>2937</v>
      </c>
      <c r="AA216" s="3" t="s">
        <v>2939</v>
      </c>
      <c r="AB216" s="1">
        <v>2</v>
      </c>
      <c r="AC216" s="30" t="s">
        <v>3687</v>
      </c>
      <c r="AD216" s="1">
        <v>12</v>
      </c>
      <c r="AE216" s="30" t="s">
        <v>3688</v>
      </c>
      <c r="AF216" s="1">
        <f t="shared" si="7"/>
        <v>14</v>
      </c>
      <c r="AH216" s="238">
        <v>214</v>
      </c>
      <c r="AI216" s="3" t="s">
        <v>3595</v>
      </c>
      <c r="AJ216" s="3" t="s">
        <v>2690</v>
      </c>
      <c r="AK216" s="1">
        <v>18</v>
      </c>
    </row>
    <row r="217" spans="1:37" ht="15.6" x14ac:dyDescent="0.3">
      <c r="A217" s="238">
        <v>215</v>
      </c>
      <c r="B217" s="3" t="s">
        <v>2675</v>
      </c>
      <c r="C217" s="3" t="s">
        <v>2606</v>
      </c>
      <c r="D217" s="1">
        <v>16</v>
      </c>
      <c r="F217" s="238">
        <v>215</v>
      </c>
      <c r="G217" s="3" t="s">
        <v>1875</v>
      </c>
      <c r="H217" s="3" t="s">
        <v>80</v>
      </c>
      <c r="I217" s="1">
        <v>0</v>
      </c>
      <c r="K217" s="238">
        <v>215</v>
      </c>
      <c r="L217" s="3" t="s">
        <v>3568</v>
      </c>
      <c r="M217" s="3" t="s">
        <v>2606</v>
      </c>
      <c r="N217" s="1">
        <v>1</v>
      </c>
      <c r="O217" s="30" t="s">
        <v>3687</v>
      </c>
      <c r="P217" s="1">
        <v>3</v>
      </c>
      <c r="Q217" s="30" t="s">
        <v>3688</v>
      </c>
      <c r="R217" s="1">
        <f t="shared" si="6"/>
        <v>4</v>
      </c>
      <c r="T217" s="238">
        <v>215</v>
      </c>
      <c r="U217" s="3" t="s">
        <v>1840</v>
      </c>
      <c r="V217" s="3" t="s">
        <v>647</v>
      </c>
      <c r="W217" s="1">
        <v>7</v>
      </c>
      <c r="Y217" s="238">
        <v>215</v>
      </c>
      <c r="Z217" s="3" t="s">
        <v>1925</v>
      </c>
      <c r="AA217" s="3" t="s">
        <v>3276</v>
      </c>
      <c r="AB217" s="1">
        <v>9</v>
      </c>
      <c r="AC217" s="30" t="s">
        <v>3687</v>
      </c>
      <c r="AD217" s="1">
        <v>4</v>
      </c>
      <c r="AE217" s="30" t="s">
        <v>3688</v>
      </c>
      <c r="AF217" s="1">
        <f t="shared" si="7"/>
        <v>13</v>
      </c>
      <c r="AH217" s="238">
        <v>215</v>
      </c>
      <c r="AI217" s="3" t="s">
        <v>1544</v>
      </c>
      <c r="AJ217" s="3" t="s">
        <v>68</v>
      </c>
      <c r="AK217" s="1">
        <v>17</v>
      </c>
    </row>
    <row r="218" spans="1:37" ht="15.6" x14ac:dyDescent="0.3">
      <c r="A218" s="238">
        <v>216</v>
      </c>
      <c r="B218" s="3" t="s">
        <v>1147</v>
      </c>
      <c r="C218" s="3" t="s">
        <v>68</v>
      </c>
      <c r="D218" s="1">
        <v>16</v>
      </c>
      <c r="F218" s="238">
        <v>216</v>
      </c>
      <c r="G218" s="3" t="s">
        <v>1260</v>
      </c>
      <c r="H218" s="3" t="s">
        <v>66</v>
      </c>
      <c r="I218" s="1">
        <v>0</v>
      </c>
      <c r="K218" s="238">
        <v>216</v>
      </c>
      <c r="L218" s="3" t="s">
        <v>1890</v>
      </c>
      <c r="M218" s="3" t="s">
        <v>80</v>
      </c>
      <c r="N218" s="1">
        <v>1</v>
      </c>
      <c r="O218" s="30" t="s">
        <v>3687</v>
      </c>
      <c r="P218" s="1">
        <v>3</v>
      </c>
      <c r="Q218" s="30" t="s">
        <v>3688</v>
      </c>
      <c r="R218" s="1">
        <f t="shared" si="6"/>
        <v>4</v>
      </c>
      <c r="T218" s="238">
        <v>216</v>
      </c>
      <c r="U218" s="3" t="s">
        <v>888</v>
      </c>
      <c r="V218" s="3" t="s">
        <v>2592</v>
      </c>
      <c r="W218" s="1">
        <v>7</v>
      </c>
      <c r="Y218" s="238">
        <v>216</v>
      </c>
      <c r="Z218" s="3" t="s">
        <v>2875</v>
      </c>
      <c r="AA218" s="3" t="s">
        <v>2598</v>
      </c>
      <c r="AB218" s="1">
        <v>7</v>
      </c>
      <c r="AC218" s="30" t="s">
        <v>3687</v>
      </c>
      <c r="AD218" s="1">
        <v>6</v>
      </c>
      <c r="AE218" s="30" t="s">
        <v>3688</v>
      </c>
      <c r="AF218" s="1">
        <f t="shared" si="7"/>
        <v>13</v>
      </c>
      <c r="AH218" s="238">
        <v>216</v>
      </c>
      <c r="AI218" s="3" t="s">
        <v>3305</v>
      </c>
      <c r="AJ218" s="3" t="s">
        <v>80</v>
      </c>
      <c r="AK218" s="1">
        <v>17</v>
      </c>
    </row>
    <row r="219" spans="1:37" ht="15.6" x14ac:dyDescent="0.3">
      <c r="A219" s="238">
        <v>217</v>
      </c>
      <c r="B219" s="3" t="s">
        <v>793</v>
      </c>
      <c r="C219" s="3" t="s">
        <v>44</v>
      </c>
      <c r="D219" s="1">
        <v>16</v>
      </c>
      <c r="F219" s="238">
        <v>217</v>
      </c>
      <c r="G219" s="3" t="s">
        <v>3503</v>
      </c>
      <c r="H219" s="3" t="s">
        <v>2606</v>
      </c>
      <c r="I219" s="1">
        <v>0</v>
      </c>
      <c r="K219" s="238">
        <v>217</v>
      </c>
      <c r="L219" s="3" t="s">
        <v>2799</v>
      </c>
      <c r="M219" s="3" t="s">
        <v>2661</v>
      </c>
      <c r="N219" s="1">
        <v>0</v>
      </c>
      <c r="O219" s="30" t="s">
        <v>3687</v>
      </c>
      <c r="P219" s="1">
        <v>4</v>
      </c>
      <c r="Q219" s="30" t="s">
        <v>3688</v>
      </c>
      <c r="R219" s="1">
        <f t="shared" si="6"/>
        <v>4</v>
      </c>
      <c r="T219" s="238">
        <v>217</v>
      </c>
      <c r="U219" s="3" t="s">
        <v>3503</v>
      </c>
      <c r="V219" s="3" t="s">
        <v>2606</v>
      </c>
      <c r="W219" s="1">
        <v>7</v>
      </c>
      <c r="Y219" s="238">
        <v>217</v>
      </c>
      <c r="Z219" s="3" t="s">
        <v>3556</v>
      </c>
      <c r="AA219" s="3" t="s">
        <v>2620</v>
      </c>
      <c r="AB219" s="1">
        <v>4</v>
      </c>
      <c r="AC219" s="30" t="s">
        <v>3687</v>
      </c>
      <c r="AD219" s="1">
        <v>9</v>
      </c>
      <c r="AE219" s="30" t="s">
        <v>3688</v>
      </c>
      <c r="AF219" s="1">
        <f t="shared" si="7"/>
        <v>13</v>
      </c>
      <c r="AH219" s="238">
        <v>217</v>
      </c>
      <c r="AI219" s="3" t="s">
        <v>3580</v>
      </c>
      <c r="AJ219" s="3" t="s">
        <v>2826</v>
      </c>
      <c r="AK219" s="1">
        <v>17</v>
      </c>
    </row>
    <row r="220" spans="1:37" ht="15.6" x14ac:dyDescent="0.3">
      <c r="A220" s="238">
        <v>218</v>
      </c>
      <c r="B220" s="3" t="s">
        <v>3512</v>
      </c>
      <c r="C220" s="3" t="s">
        <v>2613</v>
      </c>
      <c r="D220" s="1">
        <v>16</v>
      </c>
      <c r="F220" s="238">
        <v>218</v>
      </c>
      <c r="G220" s="3" t="s">
        <v>3205</v>
      </c>
      <c r="H220" s="3" t="s">
        <v>2690</v>
      </c>
      <c r="I220" s="1">
        <v>0</v>
      </c>
      <c r="K220" s="238">
        <v>218</v>
      </c>
      <c r="L220" s="3" t="s">
        <v>1134</v>
      </c>
      <c r="M220" s="3" t="s">
        <v>2684</v>
      </c>
      <c r="N220" s="1">
        <v>0</v>
      </c>
      <c r="O220" s="30" t="s">
        <v>3687</v>
      </c>
      <c r="P220" s="1">
        <v>4</v>
      </c>
      <c r="Q220" s="30" t="s">
        <v>3688</v>
      </c>
      <c r="R220" s="1">
        <f t="shared" si="6"/>
        <v>4</v>
      </c>
      <c r="T220" s="238">
        <v>218</v>
      </c>
      <c r="U220" s="3" t="s">
        <v>905</v>
      </c>
      <c r="V220" s="3" t="s">
        <v>647</v>
      </c>
      <c r="W220" s="1">
        <v>7</v>
      </c>
      <c r="Y220" s="238">
        <v>218</v>
      </c>
      <c r="Z220" s="3" t="s">
        <v>757</v>
      </c>
      <c r="AA220" s="3" t="s">
        <v>3453</v>
      </c>
      <c r="AB220" s="1">
        <v>3</v>
      </c>
      <c r="AC220" s="30" t="s">
        <v>3687</v>
      </c>
      <c r="AD220" s="1">
        <v>10</v>
      </c>
      <c r="AE220" s="30" t="s">
        <v>3688</v>
      </c>
      <c r="AF220" s="1">
        <f t="shared" si="7"/>
        <v>13</v>
      </c>
      <c r="AH220" s="238">
        <v>218</v>
      </c>
      <c r="AI220" s="3" t="s">
        <v>860</v>
      </c>
      <c r="AJ220" s="3" t="s">
        <v>2598</v>
      </c>
      <c r="AK220" s="1">
        <v>17</v>
      </c>
    </row>
    <row r="221" spans="1:37" ht="15.6" x14ac:dyDescent="0.3">
      <c r="A221" s="238">
        <v>219</v>
      </c>
      <c r="B221" s="3" t="s">
        <v>856</v>
      </c>
      <c r="C221" s="3" t="s">
        <v>2598</v>
      </c>
      <c r="D221" s="1">
        <v>16</v>
      </c>
      <c r="F221" s="238">
        <v>219</v>
      </c>
      <c r="G221" s="3" t="s">
        <v>3504</v>
      </c>
      <c r="H221" s="3" t="s">
        <v>2613</v>
      </c>
      <c r="I221" s="1">
        <v>0</v>
      </c>
      <c r="K221" s="238">
        <v>219</v>
      </c>
      <c r="L221" s="3" t="s">
        <v>793</v>
      </c>
      <c r="M221" s="3" t="s">
        <v>44</v>
      </c>
      <c r="N221" s="1">
        <v>0</v>
      </c>
      <c r="O221" s="30" t="s">
        <v>3687</v>
      </c>
      <c r="P221" s="1">
        <v>4</v>
      </c>
      <c r="Q221" s="30" t="s">
        <v>3688</v>
      </c>
      <c r="R221" s="1">
        <f t="shared" si="6"/>
        <v>4</v>
      </c>
      <c r="T221" s="238">
        <v>219</v>
      </c>
      <c r="U221" s="3" t="s">
        <v>3525</v>
      </c>
      <c r="V221" s="3" t="s">
        <v>647</v>
      </c>
      <c r="W221" s="1">
        <v>7</v>
      </c>
      <c r="Y221" s="238">
        <v>219</v>
      </c>
      <c r="Z221" s="3" t="s">
        <v>1071</v>
      </c>
      <c r="AA221" s="3" t="s">
        <v>3482</v>
      </c>
      <c r="AB221" s="1">
        <v>2</v>
      </c>
      <c r="AC221" s="30" t="s">
        <v>3687</v>
      </c>
      <c r="AD221" s="1">
        <v>11</v>
      </c>
      <c r="AE221" s="30" t="s">
        <v>3688</v>
      </c>
      <c r="AF221" s="1">
        <f t="shared" si="7"/>
        <v>13</v>
      </c>
      <c r="AH221" s="238">
        <v>219</v>
      </c>
      <c r="AI221" s="3" t="s">
        <v>3588</v>
      </c>
      <c r="AJ221" s="3" t="s">
        <v>2939</v>
      </c>
      <c r="AK221" s="1">
        <v>17</v>
      </c>
    </row>
    <row r="222" spans="1:37" ht="15.6" x14ac:dyDescent="0.3">
      <c r="A222" s="238">
        <v>220</v>
      </c>
      <c r="B222" s="3" t="s">
        <v>3516</v>
      </c>
      <c r="C222" s="3" t="s">
        <v>2592</v>
      </c>
      <c r="D222" s="1">
        <v>16</v>
      </c>
      <c r="F222" s="238">
        <v>220</v>
      </c>
      <c r="G222" s="3" t="s">
        <v>1962</v>
      </c>
      <c r="H222" s="3" t="s">
        <v>66</v>
      </c>
      <c r="I222" s="1">
        <v>0</v>
      </c>
      <c r="K222" s="238">
        <v>220</v>
      </c>
      <c r="L222" s="3" t="s">
        <v>3508</v>
      </c>
      <c r="M222" s="3" t="s">
        <v>2603</v>
      </c>
      <c r="N222" s="1">
        <v>0</v>
      </c>
      <c r="O222" s="30" t="s">
        <v>3687</v>
      </c>
      <c r="P222" s="1">
        <v>4</v>
      </c>
      <c r="Q222" s="30" t="s">
        <v>3688</v>
      </c>
      <c r="R222" s="1">
        <f t="shared" si="6"/>
        <v>4</v>
      </c>
      <c r="T222" s="238">
        <v>220</v>
      </c>
      <c r="U222" s="3" t="s">
        <v>2674</v>
      </c>
      <c r="V222" s="3" t="s">
        <v>2603</v>
      </c>
      <c r="W222" s="1">
        <v>7</v>
      </c>
      <c r="Y222" s="238">
        <v>220</v>
      </c>
      <c r="Z222" s="3" t="s">
        <v>3507</v>
      </c>
      <c r="AA222" s="3" t="s">
        <v>2592</v>
      </c>
      <c r="AB222" s="1">
        <v>2</v>
      </c>
      <c r="AC222" s="30" t="s">
        <v>3687</v>
      </c>
      <c r="AD222" s="1">
        <v>11</v>
      </c>
      <c r="AE222" s="30" t="s">
        <v>3688</v>
      </c>
      <c r="AF222" s="1">
        <f t="shared" si="7"/>
        <v>13</v>
      </c>
      <c r="AH222" s="238">
        <v>220</v>
      </c>
      <c r="AI222" s="3" t="s">
        <v>3591</v>
      </c>
      <c r="AJ222" s="3" t="s">
        <v>2598</v>
      </c>
      <c r="AK222" s="1">
        <v>17</v>
      </c>
    </row>
    <row r="223" spans="1:37" ht="15.6" x14ac:dyDescent="0.3">
      <c r="A223" s="238">
        <v>221</v>
      </c>
      <c r="B223" s="3" t="s">
        <v>3523</v>
      </c>
      <c r="C223" s="3" t="s">
        <v>2613</v>
      </c>
      <c r="D223" s="1">
        <v>16</v>
      </c>
      <c r="F223" s="238">
        <v>221</v>
      </c>
      <c r="G223" s="3" t="s">
        <v>3505</v>
      </c>
      <c r="H223" s="3" t="s">
        <v>2603</v>
      </c>
      <c r="I223" s="1">
        <v>0</v>
      </c>
      <c r="K223" s="238">
        <v>221</v>
      </c>
      <c r="L223" s="3" t="s">
        <v>2747</v>
      </c>
      <c r="M223" s="3" t="s">
        <v>2630</v>
      </c>
      <c r="N223" s="1">
        <v>0</v>
      </c>
      <c r="O223" s="30" t="s">
        <v>3687</v>
      </c>
      <c r="P223" s="1">
        <v>4</v>
      </c>
      <c r="Q223" s="30" t="s">
        <v>3688</v>
      </c>
      <c r="R223" s="1">
        <f t="shared" si="6"/>
        <v>4</v>
      </c>
      <c r="T223" s="238">
        <v>221</v>
      </c>
      <c r="U223" s="3" t="s">
        <v>3526</v>
      </c>
      <c r="V223" s="3" t="s">
        <v>3453</v>
      </c>
      <c r="W223" s="1">
        <v>7</v>
      </c>
      <c r="Y223" s="238">
        <v>221</v>
      </c>
      <c r="Z223" s="3" t="s">
        <v>960</v>
      </c>
      <c r="AA223" s="3" t="s">
        <v>2620</v>
      </c>
      <c r="AB223" s="1">
        <v>6</v>
      </c>
      <c r="AC223" s="30" t="s">
        <v>3687</v>
      </c>
      <c r="AD223" s="1">
        <v>6</v>
      </c>
      <c r="AE223" s="30" t="s">
        <v>3688</v>
      </c>
      <c r="AF223" s="1">
        <f t="shared" si="7"/>
        <v>12</v>
      </c>
      <c r="AH223" s="238">
        <v>221</v>
      </c>
      <c r="AI223" s="3" t="s">
        <v>1373</v>
      </c>
      <c r="AJ223" s="3" t="s">
        <v>2620</v>
      </c>
      <c r="AK223" s="1">
        <v>16</v>
      </c>
    </row>
    <row r="224" spans="1:37" ht="15.6" x14ac:dyDescent="0.3">
      <c r="A224" s="238">
        <v>222</v>
      </c>
      <c r="B224" s="3" t="s">
        <v>3153</v>
      </c>
      <c r="C224" s="3" t="s">
        <v>66</v>
      </c>
      <c r="D224" s="1">
        <v>16</v>
      </c>
      <c r="F224" s="238">
        <v>222</v>
      </c>
      <c r="G224" s="3" t="s">
        <v>793</v>
      </c>
      <c r="H224" s="3" t="s">
        <v>44</v>
      </c>
      <c r="I224" s="1">
        <v>0</v>
      </c>
      <c r="K224" s="238">
        <v>222</v>
      </c>
      <c r="L224" s="3" t="s">
        <v>3123</v>
      </c>
      <c r="M224" s="3" t="s">
        <v>2613</v>
      </c>
      <c r="N224" s="1">
        <v>0</v>
      </c>
      <c r="O224" s="30" t="s">
        <v>3687</v>
      </c>
      <c r="P224" s="1">
        <v>4</v>
      </c>
      <c r="Q224" s="30" t="s">
        <v>3688</v>
      </c>
      <c r="R224" s="1">
        <f t="shared" si="6"/>
        <v>4</v>
      </c>
      <c r="T224" s="238">
        <v>222</v>
      </c>
      <c r="U224" s="3" t="s">
        <v>2807</v>
      </c>
      <c r="V224" s="3" t="s">
        <v>2613</v>
      </c>
      <c r="W224" s="1">
        <v>7</v>
      </c>
      <c r="Y224" s="238">
        <v>222</v>
      </c>
      <c r="Z224" s="3" t="s">
        <v>3505</v>
      </c>
      <c r="AA224" s="3" t="s">
        <v>2603</v>
      </c>
      <c r="AB224" s="1">
        <v>6</v>
      </c>
      <c r="AC224" s="30" t="s">
        <v>3687</v>
      </c>
      <c r="AD224" s="1">
        <v>6</v>
      </c>
      <c r="AE224" s="30" t="s">
        <v>3688</v>
      </c>
      <c r="AF224" s="1">
        <f t="shared" si="7"/>
        <v>12</v>
      </c>
      <c r="AH224" s="238">
        <v>222</v>
      </c>
      <c r="AI224" s="3" t="s">
        <v>1137</v>
      </c>
      <c r="AJ224" s="3" t="s">
        <v>2919</v>
      </c>
      <c r="AK224" s="1">
        <v>16</v>
      </c>
    </row>
    <row r="225" spans="1:37" ht="15.6" x14ac:dyDescent="0.3">
      <c r="A225" s="238">
        <v>223</v>
      </c>
      <c r="B225" s="3" t="s">
        <v>3535</v>
      </c>
      <c r="C225" s="3" t="s">
        <v>3493</v>
      </c>
      <c r="D225" s="1">
        <v>16</v>
      </c>
      <c r="F225" s="238">
        <v>223</v>
      </c>
      <c r="G225" s="3" t="s">
        <v>727</v>
      </c>
      <c r="H225" s="3" t="s">
        <v>2598</v>
      </c>
      <c r="I225" s="1">
        <v>0</v>
      </c>
      <c r="K225" s="238">
        <v>223</v>
      </c>
      <c r="L225" s="3" t="s">
        <v>3537</v>
      </c>
      <c r="M225" s="3" t="s">
        <v>44</v>
      </c>
      <c r="N225" s="1">
        <v>0</v>
      </c>
      <c r="O225" s="30" t="s">
        <v>3687</v>
      </c>
      <c r="P225" s="1">
        <v>4</v>
      </c>
      <c r="Q225" s="30" t="s">
        <v>3688</v>
      </c>
      <c r="R225" s="1">
        <f t="shared" si="6"/>
        <v>4</v>
      </c>
      <c r="T225" s="238">
        <v>223</v>
      </c>
      <c r="U225" s="3" t="s">
        <v>1350</v>
      </c>
      <c r="V225" s="3" t="s">
        <v>68</v>
      </c>
      <c r="W225" s="1">
        <v>7</v>
      </c>
      <c r="Y225" s="238">
        <v>223</v>
      </c>
      <c r="Z225" s="3" t="s">
        <v>2674</v>
      </c>
      <c r="AA225" s="3" t="s">
        <v>2603</v>
      </c>
      <c r="AB225" s="1">
        <v>5</v>
      </c>
      <c r="AC225" s="30" t="s">
        <v>3687</v>
      </c>
      <c r="AD225" s="1">
        <v>7</v>
      </c>
      <c r="AE225" s="30" t="s">
        <v>3688</v>
      </c>
      <c r="AF225" s="1">
        <f t="shared" si="7"/>
        <v>12</v>
      </c>
      <c r="AH225" s="238">
        <v>223</v>
      </c>
      <c r="AI225" s="3" t="s">
        <v>2992</v>
      </c>
      <c r="AJ225" s="3" t="s">
        <v>2939</v>
      </c>
      <c r="AK225" s="1">
        <v>15</v>
      </c>
    </row>
    <row r="226" spans="1:37" ht="15.6" x14ac:dyDescent="0.3">
      <c r="A226" s="238">
        <v>224</v>
      </c>
      <c r="B226" s="3" t="s">
        <v>3536</v>
      </c>
      <c r="C226" s="3" t="s">
        <v>3493</v>
      </c>
      <c r="D226" s="1">
        <v>16</v>
      </c>
      <c r="F226" s="238">
        <v>224</v>
      </c>
      <c r="G226" s="3" t="s">
        <v>3508</v>
      </c>
      <c r="H226" s="3" t="s">
        <v>2603</v>
      </c>
      <c r="I226" s="1">
        <v>0</v>
      </c>
      <c r="K226" s="238">
        <v>224</v>
      </c>
      <c r="L226" s="3" t="s">
        <v>2703</v>
      </c>
      <c r="M226" s="3" t="s">
        <v>2630</v>
      </c>
      <c r="N226" s="1">
        <v>0</v>
      </c>
      <c r="O226" s="30" t="s">
        <v>3687</v>
      </c>
      <c r="P226" s="1">
        <v>4</v>
      </c>
      <c r="Q226" s="30" t="s">
        <v>3688</v>
      </c>
      <c r="R226" s="1">
        <f t="shared" si="6"/>
        <v>4</v>
      </c>
      <c r="T226" s="238">
        <v>224</v>
      </c>
      <c r="U226" s="3" t="s">
        <v>3565</v>
      </c>
      <c r="V226" s="3" t="s">
        <v>3566</v>
      </c>
      <c r="W226" s="1">
        <v>7</v>
      </c>
      <c r="Y226" s="238">
        <v>224</v>
      </c>
      <c r="Z226" s="3" t="s">
        <v>1350</v>
      </c>
      <c r="AA226" s="3" t="s">
        <v>68</v>
      </c>
      <c r="AB226" s="1">
        <v>5</v>
      </c>
      <c r="AC226" s="30" t="s">
        <v>3687</v>
      </c>
      <c r="AD226" s="1">
        <v>7</v>
      </c>
      <c r="AE226" s="30" t="s">
        <v>3688</v>
      </c>
      <c r="AF226" s="1">
        <f t="shared" si="7"/>
        <v>12</v>
      </c>
      <c r="AH226" s="238">
        <v>224</v>
      </c>
      <c r="AI226" s="3" t="s">
        <v>3584</v>
      </c>
      <c r="AJ226" s="3" t="s">
        <v>2630</v>
      </c>
      <c r="AK226" s="1">
        <v>15</v>
      </c>
    </row>
    <row r="227" spans="1:37" ht="15.6" x14ac:dyDescent="0.3">
      <c r="A227" s="238">
        <v>225</v>
      </c>
      <c r="B227" s="3" t="s">
        <v>3563</v>
      </c>
      <c r="C227" s="3" t="s">
        <v>2620</v>
      </c>
      <c r="D227" s="1">
        <v>16</v>
      </c>
      <c r="F227" s="238">
        <v>225</v>
      </c>
      <c r="G227" s="3" t="s">
        <v>3083</v>
      </c>
      <c r="H227" s="3" t="s">
        <v>3084</v>
      </c>
      <c r="I227" s="1">
        <v>0</v>
      </c>
      <c r="K227" s="238">
        <v>225</v>
      </c>
      <c r="L227" s="3" t="s">
        <v>3559</v>
      </c>
      <c r="M227" s="3" t="s">
        <v>2988</v>
      </c>
      <c r="N227" s="1">
        <v>0</v>
      </c>
      <c r="O227" s="30" t="s">
        <v>3687</v>
      </c>
      <c r="P227" s="1">
        <v>4</v>
      </c>
      <c r="Q227" s="30" t="s">
        <v>3688</v>
      </c>
      <c r="R227" s="1">
        <f t="shared" si="6"/>
        <v>4</v>
      </c>
      <c r="T227" s="238">
        <v>225</v>
      </c>
      <c r="U227" s="2" t="s">
        <v>2053</v>
      </c>
      <c r="V227" s="2" t="s">
        <v>2657</v>
      </c>
      <c r="W227" s="1">
        <v>7</v>
      </c>
      <c r="Y227" s="238">
        <v>225</v>
      </c>
      <c r="Z227" s="3" t="s">
        <v>3568</v>
      </c>
      <c r="AA227" s="3" t="s">
        <v>2606</v>
      </c>
      <c r="AB227" s="1">
        <v>4</v>
      </c>
      <c r="AC227" s="30" t="s">
        <v>3687</v>
      </c>
      <c r="AD227" s="1">
        <v>8</v>
      </c>
      <c r="AE227" s="30" t="s">
        <v>3688</v>
      </c>
      <c r="AF227" s="1">
        <f t="shared" si="7"/>
        <v>12</v>
      </c>
      <c r="AH227" s="238">
        <v>225</v>
      </c>
      <c r="AI227" s="2" t="s">
        <v>3598</v>
      </c>
      <c r="AJ227" s="2" t="s">
        <v>2598</v>
      </c>
      <c r="AK227" s="1">
        <v>15</v>
      </c>
    </row>
    <row r="228" spans="1:37" ht="15.6" x14ac:dyDescent="0.3">
      <c r="A228" s="238">
        <v>226</v>
      </c>
      <c r="B228" s="3" t="s">
        <v>3305</v>
      </c>
      <c r="C228" s="3" t="s">
        <v>80</v>
      </c>
      <c r="D228" s="1">
        <v>16</v>
      </c>
      <c r="F228" s="238">
        <v>226</v>
      </c>
      <c r="G228" s="3" t="s">
        <v>3509</v>
      </c>
      <c r="H228" s="3" t="s">
        <v>2657</v>
      </c>
      <c r="I228" s="1">
        <v>0</v>
      </c>
      <c r="K228" s="238">
        <v>226</v>
      </c>
      <c r="L228" s="3" t="s">
        <v>3560</v>
      </c>
      <c r="M228" s="3" t="s">
        <v>2655</v>
      </c>
      <c r="N228" s="1">
        <v>0</v>
      </c>
      <c r="O228" s="30" t="s">
        <v>3687</v>
      </c>
      <c r="P228" s="1">
        <v>4</v>
      </c>
      <c r="Q228" s="30" t="s">
        <v>3688</v>
      </c>
      <c r="R228" s="1">
        <f t="shared" si="6"/>
        <v>4</v>
      </c>
      <c r="T228" s="238">
        <v>226</v>
      </c>
      <c r="U228" s="3" t="s">
        <v>1850</v>
      </c>
      <c r="V228" s="3" t="s">
        <v>3276</v>
      </c>
      <c r="W228" s="1">
        <v>7</v>
      </c>
      <c r="Y228" s="238">
        <v>226</v>
      </c>
      <c r="Z228" s="3" t="s">
        <v>3546</v>
      </c>
      <c r="AA228" s="3" t="s">
        <v>2657</v>
      </c>
      <c r="AB228" s="1">
        <v>2</v>
      </c>
      <c r="AC228" s="30" t="s">
        <v>3687</v>
      </c>
      <c r="AD228" s="1">
        <v>10</v>
      </c>
      <c r="AE228" s="30" t="s">
        <v>3688</v>
      </c>
      <c r="AF228" s="1">
        <f t="shared" si="7"/>
        <v>12</v>
      </c>
      <c r="AH228" s="238">
        <v>226</v>
      </c>
      <c r="AI228" s="3" t="s">
        <v>3585</v>
      </c>
      <c r="AJ228" s="3" t="s">
        <v>2957</v>
      </c>
      <c r="AK228" s="1">
        <v>14</v>
      </c>
    </row>
    <row r="229" spans="1:37" ht="15.6" x14ac:dyDescent="0.3">
      <c r="A229" s="238">
        <v>227</v>
      </c>
      <c r="B229" s="3" t="s">
        <v>3574</v>
      </c>
      <c r="C229" s="3" t="s">
        <v>80</v>
      </c>
      <c r="D229" s="1">
        <v>16</v>
      </c>
      <c r="F229" s="238">
        <v>227</v>
      </c>
      <c r="G229" s="3" t="s">
        <v>3510</v>
      </c>
      <c r="H229" s="3" t="s">
        <v>3463</v>
      </c>
      <c r="I229" s="1">
        <v>0</v>
      </c>
      <c r="K229" s="238">
        <v>227</v>
      </c>
      <c r="L229" s="3" t="s">
        <v>3571</v>
      </c>
      <c r="M229" s="3" t="s">
        <v>2598</v>
      </c>
      <c r="N229" s="1">
        <v>0</v>
      </c>
      <c r="O229" s="30" t="s">
        <v>3687</v>
      </c>
      <c r="P229" s="1">
        <v>4</v>
      </c>
      <c r="Q229" s="30" t="s">
        <v>3688</v>
      </c>
      <c r="R229" s="1">
        <f t="shared" si="6"/>
        <v>4</v>
      </c>
      <c r="T229" s="238">
        <v>227</v>
      </c>
      <c r="U229" s="3" t="s">
        <v>3571</v>
      </c>
      <c r="V229" s="3" t="s">
        <v>2598</v>
      </c>
      <c r="W229" s="1">
        <v>7</v>
      </c>
      <c r="Y229" s="238">
        <v>227</v>
      </c>
      <c r="Z229" s="3" t="s">
        <v>3562</v>
      </c>
      <c r="AA229" s="3" t="s">
        <v>2630</v>
      </c>
      <c r="AB229" s="1">
        <v>2</v>
      </c>
      <c r="AC229" s="30" t="s">
        <v>3687</v>
      </c>
      <c r="AD229" s="1">
        <v>10</v>
      </c>
      <c r="AE229" s="30" t="s">
        <v>3688</v>
      </c>
      <c r="AF229" s="1">
        <f t="shared" si="7"/>
        <v>12</v>
      </c>
      <c r="AH229" s="238">
        <v>227</v>
      </c>
      <c r="AI229" s="3" t="s">
        <v>746</v>
      </c>
      <c r="AJ229" s="3" t="s">
        <v>2598</v>
      </c>
      <c r="AK229" s="1">
        <v>14</v>
      </c>
    </row>
    <row r="230" spans="1:37" ht="15.6" x14ac:dyDescent="0.3">
      <c r="A230" s="238">
        <v>228</v>
      </c>
      <c r="B230" s="3" t="s">
        <v>3579</v>
      </c>
      <c r="C230" s="3" t="s">
        <v>2620</v>
      </c>
      <c r="D230" s="1">
        <v>16</v>
      </c>
      <c r="F230" s="238">
        <v>228</v>
      </c>
      <c r="G230" s="3" t="s">
        <v>3511</v>
      </c>
      <c r="H230" s="3" t="s">
        <v>2630</v>
      </c>
      <c r="I230" s="1">
        <v>0</v>
      </c>
      <c r="K230" s="238">
        <v>228</v>
      </c>
      <c r="L230" s="3" t="s">
        <v>3574</v>
      </c>
      <c r="M230" s="3" t="s">
        <v>80</v>
      </c>
      <c r="N230" s="1">
        <v>0</v>
      </c>
      <c r="O230" s="30" t="s">
        <v>3687</v>
      </c>
      <c r="P230" s="1">
        <v>4</v>
      </c>
      <c r="Q230" s="30" t="s">
        <v>3688</v>
      </c>
      <c r="R230" s="1">
        <f t="shared" si="6"/>
        <v>4</v>
      </c>
      <c r="T230" s="238">
        <v>228</v>
      </c>
      <c r="U230" s="3" t="s">
        <v>3573</v>
      </c>
      <c r="V230" s="3" t="s">
        <v>647</v>
      </c>
      <c r="W230" s="1">
        <v>7</v>
      </c>
      <c r="Y230" s="238">
        <v>228</v>
      </c>
      <c r="Z230" s="3" t="s">
        <v>1254</v>
      </c>
      <c r="AA230" s="3" t="s">
        <v>66</v>
      </c>
      <c r="AB230" s="1">
        <v>1</v>
      </c>
      <c r="AC230" s="30" t="s">
        <v>3687</v>
      </c>
      <c r="AD230" s="1">
        <v>11</v>
      </c>
      <c r="AE230" s="30" t="s">
        <v>3688</v>
      </c>
      <c r="AF230" s="1">
        <f t="shared" si="7"/>
        <v>12</v>
      </c>
      <c r="AH230" s="238">
        <v>228</v>
      </c>
      <c r="AI230" s="3" t="s">
        <v>3602</v>
      </c>
      <c r="AJ230" s="3" t="s">
        <v>2759</v>
      </c>
      <c r="AK230" s="1">
        <v>14</v>
      </c>
    </row>
    <row r="231" spans="1:37" ht="15.6" x14ac:dyDescent="0.3">
      <c r="A231" s="238">
        <v>229</v>
      </c>
      <c r="B231" s="3" t="s">
        <v>833</v>
      </c>
      <c r="C231" s="3" t="s">
        <v>2613</v>
      </c>
      <c r="D231" s="1">
        <v>15</v>
      </c>
      <c r="F231" s="238">
        <v>229</v>
      </c>
      <c r="G231" s="3" t="s">
        <v>3512</v>
      </c>
      <c r="H231" s="3" t="s">
        <v>2613</v>
      </c>
      <c r="I231" s="1">
        <v>0</v>
      </c>
      <c r="K231" s="238">
        <v>229</v>
      </c>
      <c r="L231" s="3" t="s">
        <v>3575</v>
      </c>
      <c r="M231" s="3" t="s">
        <v>2592</v>
      </c>
      <c r="N231" s="1">
        <v>0</v>
      </c>
      <c r="O231" s="30" t="s">
        <v>3687</v>
      </c>
      <c r="P231" s="1">
        <v>4</v>
      </c>
      <c r="Q231" s="30" t="s">
        <v>3688</v>
      </c>
      <c r="R231" s="1">
        <f t="shared" si="6"/>
        <v>4</v>
      </c>
      <c r="T231" s="238">
        <v>229</v>
      </c>
      <c r="U231" s="3" t="s">
        <v>960</v>
      </c>
      <c r="V231" s="3" t="s">
        <v>2620</v>
      </c>
      <c r="W231" s="1">
        <v>6</v>
      </c>
      <c r="Y231" s="238">
        <v>229</v>
      </c>
      <c r="Z231" s="3" t="s">
        <v>1408</v>
      </c>
      <c r="AA231" s="3" t="s">
        <v>68</v>
      </c>
      <c r="AB231" s="1">
        <v>10</v>
      </c>
      <c r="AC231" s="30" t="s">
        <v>3687</v>
      </c>
      <c r="AD231" s="1">
        <v>1</v>
      </c>
      <c r="AE231" s="30" t="s">
        <v>3688</v>
      </c>
      <c r="AF231" s="1">
        <f t="shared" si="7"/>
        <v>11</v>
      </c>
      <c r="AH231" s="238">
        <v>229</v>
      </c>
      <c r="AI231" s="2" t="s">
        <v>2055</v>
      </c>
      <c r="AJ231" s="243" t="s">
        <v>2657</v>
      </c>
      <c r="AK231" s="1">
        <v>14</v>
      </c>
    </row>
    <row r="232" spans="1:37" ht="15.6" x14ac:dyDescent="0.3">
      <c r="A232" s="238">
        <v>230</v>
      </c>
      <c r="B232" s="3" t="s">
        <v>888</v>
      </c>
      <c r="C232" s="3" t="s">
        <v>2592</v>
      </c>
      <c r="D232" s="1">
        <v>15</v>
      </c>
      <c r="F232" s="238">
        <v>230</v>
      </c>
      <c r="G232" s="3" t="s">
        <v>2747</v>
      </c>
      <c r="H232" s="3" t="s">
        <v>2630</v>
      </c>
      <c r="I232" s="1">
        <v>0</v>
      </c>
      <c r="K232" s="238">
        <v>230</v>
      </c>
      <c r="L232" s="3" t="s">
        <v>3597</v>
      </c>
      <c r="M232" s="3" t="s">
        <v>2655</v>
      </c>
      <c r="N232" s="1">
        <v>0</v>
      </c>
      <c r="O232" s="30" t="s">
        <v>3687</v>
      </c>
      <c r="P232" s="1">
        <v>4</v>
      </c>
      <c r="Q232" s="30" t="s">
        <v>3688</v>
      </c>
      <c r="R232" s="1">
        <f t="shared" si="6"/>
        <v>4</v>
      </c>
      <c r="T232" s="238">
        <v>230</v>
      </c>
      <c r="U232" s="3" t="s">
        <v>3011</v>
      </c>
      <c r="V232" s="3" t="s">
        <v>44</v>
      </c>
      <c r="W232" s="1">
        <v>6</v>
      </c>
      <c r="Y232" s="238">
        <v>230</v>
      </c>
      <c r="Z232" s="3" t="s">
        <v>3563</v>
      </c>
      <c r="AA232" s="3" t="s">
        <v>2620</v>
      </c>
      <c r="AB232" s="1">
        <v>10</v>
      </c>
      <c r="AC232" s="30" t="s">
        <v>3687</v>
      </c>
      <c r="AD232" s="1">
        <v>1</v>
      </c>
      <c r="AE232" s="30" t="s">
        <v>3688</v>
      </c>
      <c r="AF232" s="1">
        <f t="shared" si="7"/>
        <v>11</v>
      </c>
      <c r="AH232" s="238">
        <v>230</v>
      </c>
      <c r="AI232" s="3" t="s">
        <v>3543</v>
      </c>
      <c r="AJ232" s="3" t="s">
        <v>647</v>
      </c>
      <c r="AK232" s="1">
        <v>13</v>
      </c>
    </row>
    <row r="233" spans="1:37" ht="15.6" x14ac:dyDescent="0.3">
      <c r="A233" s="238">
        <v>231</v>
      </c>
      <c r="B233" s="3" t="s">
        <v>2747</v>
      </c>
      <c r="C233" s="3" t="s">
        <v>2630</v>
      </c>
      <c r="D233" s="1">
        <v>15</v>
      </c>
      <c r="F233" s="238">
        <v>231</v>
      </c>
      <c r="G233" s="3" t="s">
        <v>3515</v>
      </c>
      <c r="H233" s="3" t="s">
        <v>2620</v>
      </c>
      <c r="I233" s="1">
        <v>0</v>
      </c>
      <c r="K233" s="238">
        <v>231</v>
      </c>
      <c r="L233" s="3" t="s">
        <v>893</v>
      </c>
      <c r="M233" s="3" t="s">
        <v>2598</v>
      </c>
      <c r="N233" s="1">
        <v>0</v>
      </c>
      <c r="O233" s="30" t="s">
        <v>3687</v>
      </c>
      <c r="P233" s="1">
        <v>4</v>
      </c>
      <c r="Q233" s="30" t="s">
        <v>3688</v>
      </c>
      <c r="R233" s="1">
        <f t="shared" si="6"/>
        <v>4</v>
      </c>
      <c r="T233" s="238">
        <v>231</v>
      </c>
      <c r="U233" s="3" t="s">
        <v>2851</v>
      </c>
      <c r="V233" s="3" t="s">
        <v>2939</v>
      </c>
      <c r="W233" s="1">
        <v>6</v>
      </c>
      <c r="Y233" s="238">
        <v>231</v>
      </c>
      <c r="Z233" s="3" t="s">
        <v>1659</v>
      </c>
      <c r="AA233" s="3" t="s">
        <v>2908</v>
      </c>
      <c r="AB233" s="1">
        <v>9</v>
      </c>
      <c r="AC233" s="30" t="s">
        <v>3687</v>
      </c>
      <c r="AD233" s="1">
        <v>2</v>
      </c>
      <c r="AE233" s="30" t="s">
        <v>3688</v>
      </c>
      <c r="AF233" s="1">
        <f t="shared" si="7"/>
        <v>11</v>
      </c>
      <c r="AH233" s="238">
        <v>231</v>
      </c>
      <c r="AI233" s="3" t="s">
        <v>3581</v>
      </c>
      <c r="AJ233" s="3" t="s">
        <v>2988</v>
      </c>
      <c r="AK233" s="1">
        <v>13</v>
      </c>
    </row>
    <row r="234" spans="1:37" ht="15.6" x14ac:dyDescent="0.3">
      <c r="A234" s="238">
        <v>232</v>
      </c>
      <c r="B234" s="3" t="s">
        <v>2970</v>
      </c>
      <c r="C234" s="3" t="s">
        <v>2613</v>
      </c>
      <c r="D234" s="1">
        <v>15</v>
      </c>
      <c r="F234" s="238">
        <v>232</v>
      </c>
      <c r="G234" s="3" t="s">
        <v>856</v>
      </c>
      <c r="H234" s="3" t="s">
        <v>2598</v>
      </c>
      <c r="I234" s="1">
        <v>0</v>
      </c>
      <c r="K234" s="238">
        <v>232</v>
      </c>
      <c r="L234" s="3" t="s">
        <v>2970</v>
      </c>
      <c r="M234" s="3" t="s">
        <v>2613</v>
      </c>
      <c r="N234" s="1">
        <v>2</v>
      </c>
      <c r="O234" s="30" t="s">
        <v>3687</v>
      </c>
      <c r="P234" s="1">
        <v>1</v>
      </c>
      <c r="Q234" s="30" t="s">
        <v>3688</v>
      </c>
      <c r="R234" s="1">
        <f t="shared" si="6"/>
        <v>3</v>
      </c>
      <c r="T234" s="238">
        <v>232</v>
      </c>
      <c r="U234" s="3" t="s">
        <v>3505</v>
      </c>
      <c r="V234" s="3" t="s">
        <v>2603</v>
      </c>
      <c r="W234" s="1">
        <v>6</v>
      </c>
      <c r="Y234" s="238">
        <v>232</v>
      </c>
      <c r="Z234" s="3" t="s">
        <v>2920</v>
      </c>
      <c r="AA234" s="3" t="s">
        <v>2826</v>
      </c>
      <c r="AB234" s="1">
        <v>5</v>
      </c>
      <c r="AC234" s="30" t="s">
        <v>3687</v>
      </c>
      <c r="AD234" s="1">
        <v>6</v>
      </c>
      <c r="AE234" s="30" t="s">
        <v>3688</v>
      </c>
      <c r="AF234" s="1">
        <f t="shared" si="7"/>
        <v>11</v>
      </c>
      <c r="AH234" s="238">
        <v>232</v>
      </c>
      <c r="AI234" s="3" t="s">
        <v>3600</v>
      </c>
      <c r="AJ234" s="3" t="s">
        <v>3084</v>
      </c>
      <c r="AK234" s="1">
        <v>13</v>
      </c>
    </row>
    <row r="235" spans="1:37" ht="15.6" x14ac:dyDescent="0.3">
      <c r="A235" s="238">
        <v>233</v>
      </c>
      <c r="B235" s="3" t="s">
        <v>3518</v>
      </c>
      <c r="C235" s="3" t="s">
        <v>2613</v>
      </c>
      <c r="D235" s="1">
        <v>15</v>
      </c>
      <c r="F235" s="238">
        <v>233</v>
      </c>
      <c r="G235" s="3" t="s">
        <v>942</v>
      </c>
      <c r="H235" s="3" t="s">
        <v>2620</v>
      </c>
      <c r="I235" s="1">
        <v>0</v>
      </c>
      <c r="K235" s="238">
        <v>233</v>
      </c>
      <c r="L235" s="2" t="s">
        <v>3376</v>
      </c>
      <c r="M235" s="2" t="s">
        <v>44</v>
      </c>
      <c r="N235" s="1">
        <v>1</v>
      </c>
      <c r="O235" s="30" t="s">
        <v>3687</v>
      </c>
      <c r="P235" s="1">
        <v>2</v>
      </c>
      <c r="Q235" s="30" t="s">
        <v>3688</v>
      </c>
      <c r="R235" s="1">
        <f t="shared" si="6"/>
        <v>3</v>
      </c>
      <c r="T235" s="238">
        <v>233</v>
      </c>
      <c r="U235" s="3" t="s">
        <v>1490</v>
      </c>
      <c r="V235" s="3" t="s">
        <v>3500</v>
      </c>
      <c r="W235" s="1">
        <v>6</v>
      </c>
      <c r="Y235" s="238">
        <v>233</v>
      </c>
      <c r="Z235" s="3" t="s">
        <v>3544</v>
      </c>
      <c r="AA235" s="3" t="s">
        <v>2826</v>
      </c>
      <c r="AB235" s="1">
        <v>5</v>
      </c>
      <c r="AC235" s="30" t="s">
        <v>3687</v>
      </c>
      <c r="AD235" s="1">
        <v>6</v>
      </c>
      <c r="AE235" s="30" t="s">
        <v>3688</v>
      </c>
      <c r="AF235" s="1">
        <f t="shared" si="7"/>
        <v>11</v>
      </c>
      <c r="AH235" s="238">
        <v>233</v>
      </c>
      <c r="AI235" s="3" t="s">
        <v>3611</v>
      </c>
      <c r="AJ235" s="3" t="s">
        <v>3084</v>
      </c>
      <c r="AK235" s="1">
        <v>13</v>
      </c>
    </row>
    <row r="236" spans="1:37" ht="15.6" x14ac:dyDescent="0.3">
      <c r="A236" s="238">
        <v>234</v>
      </c>
      <c r="B236" s="3" t="s">
        <v>3519</v>
      </c>
      <c r="C236" s="3" t="s">
        <v>2598</v>
      </c>
      <c r="D236" s="1">
        <v>15</v>
      </c>
      <c r="F236" s="238">
        <v>234</v>
      </c>
      <c r="G236" s="3" t="s">
        <v>3196</v>
      </c>
      <c r="H236" s="3" t="s">
        <v>2613</v>
      </c>
      <c r="I236" s="1">
        <v>0</v>
      </c>
      <c r="K236" s="238">
        <v>234</v>
      </c>
      <c r="L236" s="3" t="s">
        <v>3379</v>
      </c>
      <c r="M236" s="3" t="s">
        <v>66</v>
      </c>
      <c r="N236" s="1">
        <v>1</v>
      </c>
      <c r="O236" s="30" t="s">
        <v>3687</v>
      </c>
      <c r="P236" s="1">
        <v>2</v>
      </c>
      <c r="Q236" s="30" t="s">
        <v>3688</v>
      </c>
      <c r="R236" s="1">
        <f t="shared" si="6"/>
        <v>3</v>
      </c>
      <c r="T236" s="238">
        <v>234</v>
      </c>
      <c r="U236" s="3" t="s">
        <v>2920</v>
      </c>
      <c r="V236" s="3" t="s">
        <v>2826</v>
      </c>
      <c r="W236" s="1">
        <v>6</v>
      </c>
      <c r="Y236" s="238">
        <v>234</v>
      </c>
      <c r="Z236" s="3" t="s">
        <v>888</v>
      </c>
      <c r="AA236" s="3" t="s">
        <v>2592</v>
      </c>
      <c r="AB236" s="1">
        <v>4</v>
      </c>
      <c r="AC236" s="30" t="s">
        <v>3687</v>
      </c>
      <c r="AD236" s="1">
        <v>7</v>
      </c>
      <c r="AE236" s="30" t="s">
        <v>3688</v>
      </c>
      <c r="AF236" s="1">
        <f t="shared" si="7"/>
        <v>11</v>
      </c>
      <c r="AH236" s="238">
        <v>234</v>
      </c>
      <c r="AI236" s="3" t="s">
        <v>3316</v>
      </c>
      <c r="AJ236" s="3" t="s">
        <v>66</v>
      </c>
      <c r="AK236" s="1">
        <v>12</v>
      </c>
    </row>
    <row r="237" spans="1:37" ht="15.6" x14ac:dyDescent="0.3">
      <c r="A237" s="238">
        <v>235</v>
      </c>
      <c r="B237" s="3" t="s">
        <v>1747</v>
      </c>
      <c r="C237" s="3" t="s">
        <v>68</v>
      </c>
      <c r="D237" s="1">
        <v>15</v>
      </c>
      <c r="F237" s="238">
        <v>235</v>
      </c>
      <c r="G237" s="3" t="s">
        <v>3517</v>
      </c>
      <c r="H237" s="3" t="s">
        <v>2988</v>
      </c>
      <c r="I237" s="1">
        <v>0</v>
      </c>
      <c r="K237" s="238">
        <v>235</v>
      </c>
      <c r="L237" s="3" t="s">
        <v>1127</v>
      </c>
      <c r="M237" s="3" t="s">
        <v>2919</v>
      </c>
      <c r="N237" s="1">
        <v>1</v>
      </c>
      <c r="O237" s="30" t="s">
        <v>3687</v>
      </c>
      <c r="P237" s="1">
        <v>2</v>
      </c>
      <c r="Q237" s="30" t="s">
        <v>3688</v>
      </c>
      <c r="R237" s="1">
        <f t="shared" si="6"/>
        <v>3</v>
      </c>
      <c r="T237" s="238">
        <v>235</v>
      </c>
      <c r="U237" s="3" t="s">
        <v>809</v>
      </c>
      <c r="V237" s="3" t="s">
        <v>2759</v>
      </c>
      <c r="W237" s="1">
        <v>6</v>
      </c>
      <c r="Y237" s="238">
        <v>235</v>
      </c>
      <c r="Z237" s="3" t="s">
        <v>3571</v>
      </c>
      <c r="AA237" s="3" t="s">
        <v>2598</v>
      </c>
      <c r="AB237" s="1">
        <v>4</v>
      </c>
      <c r="AC237" s="30" t="s">
        <v>3687</v>
      </c>
      <c r="AD237" s="1">
        <v>7</v>
      </c>
      <c r="AE237" s="30" t="s">
        <v>3688</v>
      </c>
      <c r="AF237" s="1">
        <f t="shared" si="7"/>
        <v>11</v>
      </c>
      <c r="AH237" s="238">
        <v>235</v>
      </c>
      <c r="AI237" s="3" t="s">
        <v>1887</v>
      </c>
      <c r="AJ237" s="3" t="s">
        <v>3221</v>
      </c>
      <c r="AK237" s="1">
        <v>12</v>
      </c>
    </row>
    <row r="238" spans="1:37" ht="15.6" x14ac:dyDescent="0.3">
      <c r="A238" s="238">
        <v>236</v>
      </c>
      <c r="B238" s="3" t="s">
        <v>3527</v>
      </c>
      <c r="C238" s="3" t="s">
        <v>2592</v>
      </c>
      <c r="D238" s="1">
        <v>15</v>
      </c>
      <c r="F238" s="238">
        <v>236</v>
      </c>
      <c r="G238" s="3" t="s">
        <v>1075</v>
      </c>
      <c r="H238" s="3" t="s">
        <v>2865</v>
      </c>
      <c r="I238" s="1">
        <v>0</v>
      </c>
      <c r="K238" s="238">
        <v>236</v>
      </c>
      <c r="L238" s="3" t="s">
        <v>3366</v>
      </c>
      <c r="M238" s="3" t="s">
        <v>2939</v>
      </c>
      <c r="N238" s="1">
        <v>1</v>
      </c>
      <c r="O238" s="30" t="s">
        <v>3687</v>
      </c>
      <c r="P238" s="1">
        <v>2</v>
      </c>
      <c r="Q238" s="30" t="s">
        <v>3688</v>
      </c>
      <c r="R238" s="1">
        <f t="shared" si="6"/>
        <v>3</v>
      </c>
      <c r="T238" s="238">
        <v>236</v>
      </c>
      <c r="U238" s="3" t="s">
        <v>2875</v>
      </c>
      <c r="V238" s="3" t="s">
        <v>2598</v>
      </c>
      <c r="W238" s="1">
        <v>6</v>
      </c>
      <c r="Y238" s="238">
        <v>236</v>
      </c>
      <c r="Z238" s="3" t="s">
        <v>3496</v>
      </c>
      <c r="AA238" s="3" t="s">
        <v>2655</v>
      </c>
      <c r="AB238" s="1">
        <v>2</v>
      </c>
      <c r="AC238" s="30" t="s">
        <v>3687</v>
      </c>
      <c r="AD238" s="1">
        <v>9</v>
      </c>
      <c r="AE238" s="30" t="s">
        <v>3688</v>
      </c>
      <c r="AF238" s="1">
        <f t="shared" si="7"/>
        <v>11</v>
      </c>
      <c r="AH238" s="238">
        <v>236</v>
      </c>
      <c r="AI238" s="3" t="s">
        <v>3386</v>
      </c>
      <c r="AJ238" s="3" t="s">
        <v>2939</v>
      </c>
      <c r="AK238" s="1">
        <v>12</v>
      </c>
    </row>
    <row r="239" spans="1:37" ht="15.6" x14ac:dyDescent="0.3">
      <c r="A239" s="238">
        <v>237</v>
      </c>
      <c r="B239" s="3" t="s">
        <v>2767</v>
      </c>
      <c r="C239" s="3" t="s">
        <v>2623</v>
      </c>
      <c r="D239" s="1">
        <v>15</v>
      </c>
      <c r="F239" s="238">
        <v>237</v>
      </c>
      <c r="G239" s="3" t="s">
        <v>3518</v>
      </c>
      <c r="H239" s="3" t="s">
        <v>2613</v>
      </c>
      <c r="I239" s="1">
        <v>0</v>
      </c>
      <c r="K239" s="238">
        <v>237</v>
      </c>
      <c r="L239" s="3" t="s">
        <v>1334</v>
      </c>
      <c r="M239" s="3" t="s">
        <v>2995</v>
      </c>
      <c r="N239" s="1">
        <v>1</v>
      </c>
      <c r="O239" s="30" t="s">
        <v>3687</v>
      </c>
      <c r="P239" s="1">
        <v>2</v>
      </c>
      <c r="Q239" s="30" t="s">
        <v>3688</v>
      </c>
      <c r="R239" s="1">
        <f t="shared" si="6"/>
        <v>3</v>
      </c>
      <c r="T239" s="238">
        <v>237</v>
      </c>
      <c r="U239" s="3" t="s">
        <v>3541</v>
      </c>
      <c r="V239" s="3" t="s">
        <v>647</v>
      </c>
      <c r="W239" s="1">
        <v>6</v>
      </c>
      <c r="Y239" s="238">
        <v>237</v>
      </c>
      <c r="Z239" s="3" t="s">
        <v>1709</v>
      </c>
      <c r="AA239" s="3" t="s">
        <v>3276</v>
      </c>
      <c r="AB239" s="1">
        <v>2</v>
      </c>
      <c r="AC239" s="30" t="s">
        <v>3687</v>
      </c>
      <c r="AD239" s="1">
        <v>9</v>
      </c>
      <c r="AE239" s="30" t="s">
        <v>3688</v>
      </c>
      <c r="AF239" s="1">
        <f t="shared" si="7"/>
        <v>11</v>
      </c>
      <c r="AH239" s="238">
        <v>237</v>
      </c>
      <c r="AI239" s="3" t="s">
        <v>3609</v>
      </c>
      <c r="AJ239" s="3" t="s">
        <v>2988</v>
      </c>
      <c r="AK239" s="1">
        <v>12</v>
      </c>
    </row>
    <row r="240" spans="1:37" ht="15.6" x14ac:dyDescent="0.3">
      <c r="A240" s="238">
        <v>238</v>
      </c>
      <c r="B240" s="3" t="s">
        <v>1719</v>
      </c>
      <c r="C240" s="3" t="s">
        <v>3276</v>
      </c>
      <c r="D240" s="1">
        <v>15</v>
      </c>
      <c r="F240" s="238">
        <v>238</v>
      </c>
      <c r="G240" s="3" t="s">
        <v>3519</v>
      </c>
      <c r="H240" s="3" t="s">
        <v>2598</v>
      </c>
      <c r="I240" s="1">
        <v>0</v>
      </c>
      <c r="K240" s="238">
        <v>238</v>
      </c>
      <c r="L240" s="3" t="s">
        <v>3267</v>
      </c>
      <c r="M240" s="3" t="s">
        <v>2957</v>
      </c>
      <c r="N240" s="1">
        <v>1</v>
      </c>
      <c r="O240" s="30" t="s">
        <v>3687</v>
      </c>
      <c r="P240" s="1">
        <v>2</v>
      </c>
      <c r="Q240" s="30" t="s">
        <v>3688</v>
      </c>
      <c r="R240" s="1">
        <f t="shared" si="6"/>
        <v>3</v>
      </c>
      <c r="T240" s="238">
        <v>238</v>
      </c>
      <c r="U240" s="3" t="s">
        <v>3544</v>
      </c>
      <c r="V240" s="3" t="s">
        <v>2826</v>
      </c>
      <c r="W240" s="1">
        <v>6</v>
      </c>
      <c r="Y240" s="238">
        <v>238</v>
      </c>
      <c r="Z240" s="3" t="s">
        <v>3305</v>
      </c>
      <c r="AA240" s="3" t="s">
        <v>80</v>
      </c>
      <c r="AB240" s="1">
        <v>2</v>
      </c>
      <c r="AC240" s="30" t="s">
        <v>3687</v>
      </c>
      <c r="AD240" s="1">
        <v>9</v>
      </c>
      <c r="AE240" s="30" t="s">
        <v>3688</v>
      </c>
      <c r="AF240" s="1">
        <f t="shared" si="7"/>
        <v>11</v>
      </c>
      <c r="AH240" s="238">
        <v>238</v>
      </c>
      <c r="AI240" s="3" t="s">
        <v>1890</v>
      </c>
      <c r="AJ240" s="3" t="s">
        <v>80</v>
      </c>
      <c r="AK240" s="1">
        <v>11</v>
      </c>
    </row>
    <row r="241" spans="1:37" ht="15.6" x14ac:dyDescent="0.3">
      <c r="A241" s="238">
        <v>239</v>
      </c>
      <c r="B241" s="3" t="s">
        <v>3556</v>
      </c>
      <c r="C241" s="3" t="s">
        <v>2620</v>
      </c>
      <c r="D241" s="1">
        <v>15</v>
      </c>
      <c r="F241" s="238">
        <v>239</v>
      </c>
      <c r="G241" s="3" t="s">
        <v>2875</v>
      </c>
      <c r="H241" s="3" t="s">
        <v>2598</v>
      </c>
      <c r="I241" s="1">
        <v>0</v>
      </c>
      <c r="K241" s="238">
        <v>239</v>
      </c>
      <c r="L241" s="3" t="s">
        <v>3164</v>
      </c>
      <c r="M241" s="3" t="s">
        <v>66</v>
      </c>
      <c r="N241" s="1">
        <v>0</v>
      </c>
      <c r="O241" s="30" t="s">
        <v>3687</v>
      </c>
      <c r="P241" s="1">
        <v>3</v>
      </c>
      <c r="Q241" s="30" t="s">
        <v>3688</v>
      </c>
      <c r="R241" s="1">
        <f t="shared" si="6"/>
        <v>3</v>
      </c>
      <c r="T241" s="238">
        <v>239</v>
      </c>
      <c r="U241" s="3" t="s">
        <v>3267</v>
      </c>
      <c r="V241" s="3" t="s">
        <v>2957</v>
      </c>
      <c r="W241" s="1">
        <v>6</v>
      </c>
      <c r="Y241" s="238">
        <v>239</v>
      </c>
      <c r="Z241" s="3" t="s">
        <v>1883</v>
      </c>
      <c r="AA241" s="3" t="s">
        <v>3221</v>
      </c>
      <c r="AB241" s="1">
        <v>1</v>
      </c>
      <c r="AC241" s="30" t="s">
        <v>3687</v>
      </c>
      <c r="AD241" s="1">
        <v>10</v>
      </c>
      <c r="AE241" s="30" t="s">
        <v>3688</v>
      </c>
      <c r="AF241" s="1">
        <f t="shared" si="7"/>
        <v>11</v>
      </c>
      <c r="AH241" s="238">
        <v>239</v>
      </c>
      <c r="AI241" s="3" t="s">
        <v>3604</v>
      </c>
      <c r="AJ241" s="3" t="s">
        <v>2939</v>
      </c>
      <c r="AK241" s="1">
        <v>11</v>
      </c>
    </row>
    <row r="242" spans="1:37" ht="15.6" x14ac:dyDescent="0.3">
      <c r="A242" s="238">
        <v>240</v>
      </c>
      <c r="B242" s="2" t="s">
        <v>2053</v>
      </c>
      <c r="C242" s="2" t="s">
        <v>2657</v>
      </c>
      <c r="D242" s="1">
        <v>15</v>
      </c>
      <c r="F242" s="238">
        <v>240</v>
      </c>
      <c r="G242" s="3" t="s">
        <v>733</v>
      </c>
      <c r="H242" s="3" t="s">
        <v>2598</v>
      </c>
      <c r="I242" s="1">
        <v>0</v>
      </c>
      <c r="K242" s="238">
        <v>240</v>
      </c>
      <c r="L242" s="3" t="s">
        <v>2983</v>
      </c>
      <c r="M242" s="3" t="s">
        <v>66</v>
      </c>
      <c r="N242" s="1">
        <v>0</v>
      </c>
      <c r="O242" s="30" t="s">
        <v>3687</v>
      </c>
      <c r="P242" s="1">
        <v>3</v>
      </c>
      <c r="Q242" s="30" t="s">
        <v>3688</v>
      </c>
      <c r="R242" s="1">
        <f t="shared" si="6"/>
        <v>3</v>
      </c>
      <c r="T242" s="238">
        <v>240</v>
      </c>
      <c r="U242" s="3" t="s">
        <v>3559</v>
      </c>
      <c r="V242" s="3" t="s">
        <v>2988</v>
      </c>
      <c r="W242" s="1">
        <v>6</v>
      </c>
      <c r="Y242" s="238">
        <v>240</v>
      </c>
      <c r="Z242" s="3" t="s">
        <v>3529</v>
      </c>
      <c r="AA242" s="3" t="s">
        <v>2620</v>
      </c>
      <c r="AB242" s="1">
        <v>8</v>
      </c>
      <c r="AC242" s="30" t="s">
        <v>3687</v>
      </c>
      <c r="AD242" s="1">
        <v>2</v>
      </c>
      <c r="AE242" s="30" t="s">
        <v>3688</v>
      </c>
      <c r="AF242" s="1">
        <f t="shared" si="7"/>
        <v>10</v>
      </c>
      <c r="AH242" s="238">
        <v>240</v>
      </c>
      <c r="AI242" s="3" t="s">
        <v>1789</v>
      </c>
      <c r="AJ242" s="3" t="s">
        <v>647</v>
      </c>
      <c r="AK242" s="1">
        <v>11</v>
      </c>
    </row>
    <row r="243" spans="1:37" ht="15.6" x14ac:dyDescent="0.3">
      <c r="A243" s="238">
        <v>241</v>
      </c>
      <c r="B243" s="3" t="s">
        <v>1850</v>
      </c>
      <c r="C243" s="3" t="s">
        <v>3276</v>
      </c>
      <c r="D243" s="1">
        <v>15</v>
      </c>
      <c r="F243" s="238">
        <v>241</v>
      </c>
      <c r="G243" s="3" t="s">
        <v>3521</v>
      </c>
      <c r="H243" s="3" t="s">
        <v>2603</v>
      </c>
      <c r="I243" s="1">
        <v>0</v>
      </c>
      <c r="K243" s="238">
        <v>241</v>
      </c>
      <c r="L243" s="3" t="s">
        <v>757</v>
      </c>
      <c r="M243" s="3" t="s">
        <v>3453</v>
      </c>
      <c r="N243" s="1">
        <v>0</v>
      </c>
      <c r="O243" s="30" t="s">
        <v>3687</v>
      </c>
      <c r="P243" s="1">
        <v>3</v>
      </c>
      <c r="Q243" s="30" t="s">
        <v>3688</v>
      </c>
      <c r="R243" s="1">
        <f t="shared" si="6"/>
        <v>3</v>
      </c>
      <c r="T243" s="238">
        <v>241</v>
      </c>
      <c r="U243" s="3" t="s">
        <v>708</v>
      </c>
      <c r="V243" s="3" t="s">
        <v>2620</v>
      </c>
      <c r="W243" s="1">
        <v>6</v>
      </c>
      <c r="Y243" s="238">
        <v>241</v>
      </c>
      <c r="Z243" s="3" t="s">
        <v>1887</v>
      </c>
      <c r="AA243" s="3" t="s">
        <v>3221</v>
      </c>
      <c r="AB243" s="1">
        <v>7</v>
      </c>
      <c r="AC243" s="30" t="s">
        <v>3687</v>
      </c>
      <c r="AD243" s="1">
        <v>3</v>
      </c>
      <c r="AE243" s="30" t="s">
        <v>3688</v>
      </c>
      <c r="AF243" s="1">
        <f t="shared" si="7"/>
        <v>10</v>
      </c>
      <c r="AH243" s="238">
        <v>241</v>
      </c>
      <c r="AI243" s="2" t="s">
        <v>3603</v>
      </c>
      <c r="AJ243" s="243" t="s">
        <v>647</v>
      </c>
      <c r="AK243" s="1">
        <v>11</v>
      </c>
    </row>
    <row r="244" spans="1:37" ht="15.6" x14ac:dyDescent="0.3">
      <c r="A244" s="238">
        <v>242</v>
      </c>
      <c r="B244" s="3" t="s">
        <v>3572</v>
      </c>
      <c r="C244" s="3" t="s">
        <v>347</v>
      </c>
      <c r="D244" s="1">
        <v>15</v>
      </c>
      <c r="F244" s="238">
        <v>242</v>
      </c>
      <c r="G244" s="3" t="s">
        <v>2836</v>
      </c>
      <c r="H244" s="3" t="s">
        <v>2623</v>
      </c>
      <c r="I244" s="1">
        <v>0</v>
      </c>
      <c r="K244" s="238">
        <v>242</v>
      </c>
      <c r="L244" s="3" t="s">
        <v>3503</v>
      </c>
      <c r="M244" s="3" t="s">
        <v>2606</v>
      </c>
      <c r="N244" s="1">
        <v>0</v>
      </c>
      <c r="O244" s="30" t="s">
        <v>3687</v>
      </c>
      <c r="P244" s="1">
        <v>3</v>
      </c>
      <c r="Q244" s="30" t="s">
        <v>3688</v>
      </c>
      <c r="R244" s="1">
        <f t="shared" si="6"/>
        <v>3</v>
      </c>
      <c r="T244" s="238">
        <v>242</v>
      </c>
      <c r="U244" s="3" t="s">
        <v>3560</v>
      </c>
      <c r="V244" s="3" t="s">
        <v>2655</v>
      </c>
      <c r="W244" s="1">
        <v>6</v>
      </c>
      <c r="Y244" s="238">
        <v>242</v>
      </c>
      <c r="Z244" s="3" t="s">
        <v>1221</v>
      </c>
      <c r="AA244" s="3" t="s">
        <v>2620</v>
      </c>
      <c r="AB244" s="1">
        <v>6</v>
      </c>
      <c r="AC244" s="30" t="s">
        <v>3687</v>
      </c>
      <c r="AD244" s="1">
        <v>4</v>
      </c>
      <c r="AE244" s="30" t="s">
        <v>3688</v>
      </c>
      <c r="AF244" s="1">
        <f t="shared" si="7"/>
        <v>10</v>
      </c>
      <c r="AH244" s="238">
        <v>242</v>
      </c>
      <c r="AI244" s="3" t="s">
        <v>942</v>
      </c>
      <c r="AJ244" s="3" t="s">
        <v>2620</v>
      </c>
      <c r="AK244" s="1">
        <v>10</v>
      </c>
    </row>
    <row r="245" spans="1:37" ht="15.6" x14ac:dyDescent="0.3">
      <c r="A245" s="238">
        <v>243</v>
      </c>
      <c r="B245" s="3" t="s">
        <v>3209</v>
      </c>
      <c r="C245" s="3" t="s">
        <v>80</v>
      </c>
      <c r="D245" s="1">
        <v>15</v>
      </c>
      <c r="F245" s="238">
        <v>243</v>
      </c>
      <c r="G245" s="3" t="s">
        <v>2810</v>
      </c>
      <c r="H245" s="3" t="s">
        <v>2613</v>
      </c>
      <c r="I245" s="1">
        <v>0</v>
      </c>
      <c r="K245" s="238">
        <v>243</v>
      </c>
      <c r="L245" s="3" t="s">
        <v>3509</v>
      </c>
      <c r="M245" s="3" t="s">
        <v>2657</v>
      </c>
      <c r="N245" s="1">
        <v>0</v>
      </c>
      <c r="O245" s="30" t="s">
        <v>3687</v>
      </c>
      <c r="P245" s="1">
        <v>3</v>
      </c>
      <c r="Q245" s="30" t="s">
        <v>3688</v>
      </c>
      <c r="R245" s="1">
        <f t="shared" si="6"/>
        <v>3</v>
      </c>
      <c r="T245" s="238">
        <v>243</v>
      </c>
      <c r="U245" s="3" t="s">
        <v>3260</v>
      </c>
      <c r="V245" s="3" t="s">
        <v>89</v>
      </c>
      <c r="W245" s="1">
        <v>6</v>
      </c>
      <c r="Y245" s="238">
        <v>243</v>
      </c>
      <c r="Z245" s="3" t="s">
        <v>3569</v>
      </c>
      <c r="AA245" s="3" t="s">
        <v>2630</v>
      </c>
      <c r="AB245" s="1">
        <v>6</v>
      </c>
      <c r="AC245" s="30" t="s">
        <v>3687</v>
      </c>
      <c r="AD245" s="1">
        <v>4</v>
      </c>
      <c r="AE245" s="30" t="s">
        <v>3688</v>
      </c>
      <c r="AF245" s="1">
        <f t="shared" si="7"/>
        <v>10</v>
      </c>
      <c r="AH245" s="238">
        <v>243</v>
      </c>
      <c r="AI245" s="3" t="s">
        <v>2817</v>
      </c>
      <c r="AJ245" s="3" t="s">
        <v>2623</v>
      </c>
      <c r="AK245" s="1">
        <v>10</v>
      </c>
    </row>
    <row r="246" spans="1:37" ht="15.6" x14ac:dyDescent="0.3">
      <c r="A246" s="238">
        <v>244</v>
      </c>
      <c r="B246" s="3" t="s">
        <v>3577</v>
      </c>
      <c r="C246" s="3" t="s">
        <v>2598</v>
      </c>
      <c r="D246" s="1">
        <v>15</v>
      </c>
      <c r="F246" s="238">
        <v>244</v>
      </c>
      <c r="G246" s="3" t="s">
        <v>707</v>
      </c>
      <c r="H246" s="3" t="s">
        <v>2620</v>
      </c>
      <c r="I246" s="1">
        <v>0</v>
      </c>
      <c r="K246" s="238">
        <v>244</v>
      </c>
      <c r="L246" s="3" t="s">
        <v>3517</v>
      </c>
      <c r="M246" s="3" t="s">
        <v>2988</v>
      </c>
      <c r="N246" s="1">
        <v>0</v>
      </c>
      <c r="O246" s="30" t="s">
        <v>3687</v>
      </c>
      <c r="P246" s="1">
        <v>3</v>
      </c>
      <c r="Q246" s="30" t="s">
        <v>3688</v>
      </c>
      <c r="R246" s="1">
        <f t="shared" si="6"/>
        <v>3</v>
      </c>
      <c r="T246" s="238">
        <v>244</v>
      </c>
      <c r="U246" s="3" t="s">
        <v>3575</v>
      </c>
      <c r="V246" s="3" t="s">
        <v>2592</v>
      </c>
      <c r="W246" s="1">
        <v>6</v>
      </c>
      <c r="Y246" s="238">
        <v>244</v>
      </c>
      <c r="Z246" s="2" t="s">
        <v>3381</v>
      </c>
      <c r="AA246" s="2" t="s">
        <v>522</v>
      </c>
      <c r="AB246" s="1">
        <v>5</v>
      </c>
      <c r="AC246" s="30" t="s">
        <v>3687</v>
      </c>
      <c r="AD246" s="1">
        <v>5</v>
      </c>
      <c r="AE246" s="30" t="s">
        <v>3688</v>
      </c>
      <c r="AF246" s="1">
        <f t="shared" si="7"/>
        <v>10</v>
      </c>
      <c r="AH246" s="238">
        <v>244</v>
      </c>
      <c r="AI246" s="3" t="s">
        <v>1590</v>
      </c>
      <c r="AJ246" s="3" t="s">
        <v>3347</v>
      </c>
      <c r="AK246" s="1">
        <v>10</v>
      </c>
    </row>
    <row r="247" spans="1:37" ht="15.6" x14ac:dyDescent="0.3">
      <c r="A247" s="238">
        <v>245</v>
      </c>
      <c r="B247" s="3" t="s">
        <v>1590</v>
      </c>
      <c r="C247" s="3" t="s">
        <v>3347</v>
      </c>
      <c r="D247" s="1">
        <v>15</v>
      </c>
      <c r="F247" s="238">
        <v>245</v>
      </c>
      <c r="G247" s="3" t="s">
        <v>2956</v>
      </c>
      <c r="H247" s="3" t="s">
        <v>2630</v>
      </c>
      <c r="I247" s="1">
        <v>0</v>
      </c>
      <c r="K247" s="238">
        <v>245</v>
      </c>
      <c r="L247" s="3" t="s">
        <v>2767</v>
      </c>
      <c r="M247" s="3" t="s">
        <v>2623</v>
      </c>
      <c r="N247" s="1">
        <v>0</v>
      </c>
      <c r="O247" s="30" t="s">
        <v>3687</v>
      </c>
      <c r="P247" s="1">
        <v>3</v>
      </c>
      <c r="Q247" s="30" t="s">
        <v>3688</v>
      </c>
      <c r="R247" s="1">
        <f t="shared" si="6"/>
        <v>3</v>
      </c>
      <c r="T247" s="238">
        <v>245</v>
      </c>
      <c r="U247" s="3" t="s">
        <v>3577</v>
      </c>
      <c r="V247" s="3" t="s">
        <v>2598</v>
      </c>
      <c r="W247" s="1">
        <v>6</v>
      </c>
      <c r="Y247" s="238">
        <v>245</v>
      </c>
      <c r="Z247" s="3" t="s">
        <v>2851</v>
      </c>
      <c r="AA247" s="3" t="s">
        <v>2939</v>
      </c>
      <c r="AB247" s="1">
        <v>4</v>
      </c>
      <c r="AC247" s="30" t="s">
        <v>3687</v>
      </c>
      <c r="AD247" s="1">
        <v>6</v>
      </c>
      <c r="AE247" s="30" t="s">
        <v>3688</v>
      </c>
      <c r="AF247" s="1">
        <f t="shared" si="7"/>
        <v>10</v>
      </c>
      <c r="AH247" s="238">
        <v>245</v>
      </c>
      <c r="AI247" s="3" t="s">
        <v>1659</v>
      </c>
      <c r="AJ247" s="3" t="s">
        <v>2908</v>
      </c>
      <c r="AK247" s="1">
        <v>10</v>
      </c>
    </row>
    <row r="248" spans="1:37" ht="15.6" x14ac:dyDescent="0.3">
      <c r="A248" s="238">
        <v>246</v>
      </c>
      <c r="B248" s="3" t="s">
        <v>3584</v>
      </c>
      <c r="C248" s="3" t="s">
        <v>2630</v>
      </c>
      <c r="D248" s="1">
        <v>15</v>
      </c>
      <c r="F248" s="238">
        <v>246</v>
      </c>
      <c r="G248" s="3" t="s">
        <v>1792</v>
      </c>
      <c r="H248" s="3" t="s">
        <v>647</v>
      </c>
      <c r="I248" s="1">
        <v>0</v>
      </c>
      <c r="K248" s="238">
        <v>246</v>
      </c>
      <c r="L248" s="3" t="s">
        <v>3533</v>
      </c>
      <c r="M248" s="3" t="s">
        <v>2613</v>
      </c>
      <c r="N248" s="1">
        <v>0</v>
      </c>
      <c r="O248" s="30" t="s">
        <v>3687</v>
      </c>
      <c r="P248" s="1">
        <v>3</v>
      </c>
      <c r="Q248" s="30" t="s">
        <v>3688</v>
      </c>
      <c r="R248" s="1">
        <f t="shared" si="6"/>
        <v>3</v>
      </c>
      <c r="T248" s="238">
        <v>246</v>
      </c>
      <c r="U248" s="3" t="s">
        <v>3590</v>
      </c>
      <c r="V248" s="3" t="s">
        <v>2630</v>
      </c>
      <c r="W248" s="1">
        <v>6</v>
      </c>
      <c r="Y248" s="238">
        <v>246</v>
      </c>
      <c r="Z248" s="3" t="s">
        <v>3559</v>
      </c>
      <c r="AA248" s="3" t="s">
        <v>2988</v>
      </c>
      <c r="AB248" s="1">
        <v>4</v>
      </c>
      <c r="AC248" s="30" t="s">
        <v>3687</v>
      </c>
      <c r="AD248" s="1">
        <v>6</v>
      </c>
      <c r="AE248" s="30" t="s">
        <v>3688</v>
      </c>
      <c r="AF248" s="1">
        <f t="shared" si="7"/>
        <v>10</v>
      </c>
      <c r="AH248" s="238">
        <v>246</v>
      </c>
      <c r="AI248" s="3" t="s">
        <v>1194</v>
      </c>
      <c r="AJ248" s="3" t="s">
        <v>3599</v>
      </c>
      <c r="AK248" s="1">
        <v>10</v>
      </c>
    </row>
    <row r="249" spans="1:37" ht="15.6" x14ac:dyDescent="0.3">
      <c r="A249" s="238">
        <v>247</v>
      </c>
      <c r="B249" s="3" t="s">
        <v>3256</v>
      </c>
      <c r="C249" s="3" t="s">
        <v>2623</v>
      </c>
      <c r="D249" s="1">
        <v>15</v>
      </c>
      <c r="F249" s="238">
        <v>247</v>
      </c>
      <c r="G249" s="3" t="s">
        <v>3149</v>
      </c>
      <c r="H249" s="3" t="s">
        <v>3064</v>
      </c>
      <c r="I249" s="1">
        <v>0</v>
      </c>
      <c r="K249" s="238">
        <v>247</v>
      </c>
      <c r="L249" s="3" t="s">
        <v>3540</v>
      </c>
      <c r="M249" s="3" t="s">
        <v>2603</v>
      </c>
      <c r="N249" s="1">
        <v>0</v>
      </c>
      <c r="O249" s="30" t="s">
        <v>3687</v>
      </c>
      <c r="P249" s="1">
        <v>3</v>
      </c>
      <c r="Q249" s="30" t="s">
        <v>3688</v>
      </c>
      <c r="R249" s="1">
        <f t="shared" si="6"/>
        <v>3</v>
      </c>
      <c r="T249" s="238">
        <v>247</v>
      </c>
      <c r="U249" s="3" t="s">
        <v>1065</v>
      </c>
      <c r="V249" s="3" t="s">
        <v>2865</v>
      </c>
      <c r="W249" s="1">
        <v>5</v>
      </c>
      <c r="Y249" s="238">
        <v>247</v>
      </c>
      <c r="Z249" s="3" t="s">
        <v>3560</v>
      </c>
      <c r="AA249" s="3" t="s">
        <v>2655</v>
      </c>
      <c r="AB249" s="1">
        <v>4</v>
      </c>
      <c r="AC249" s="30" t="s">
        <v>3687</v>
      </c>
      <c r="AD249" s="1">
        <v>6</v>
      </c>
      <c r="AE249" s="30" t="s">
        <v>3688</v>
      </c>
      <c r="AF249" s="1">
        <f t="shared" si="7"/>
        <v>10</v>
      </c>
      <c r="AH249" s="238">
        <v>247</v>
      </c>
      <c r="AI249" s="3" t="s">
        <v>3606</v>
      </c>
      <c r="AJ249" s="3" t="s">
        <v>80</v>
      </c>
      <c r="AK249" s="1">
        <v>10</v>
      </c>
    </row>
    <row r="250" spans="1:37" ht="15.6" x14ac:dyDescent="0.3">
      <c r="A250" s="238">
        <v>248</v>
      </c>
      <c r="B250" s="3" t="s">
        <v>2858</v>
      </c>
      <c r="C250" s="3" t="s">
        <v>2630</v>
      </c>
      <c r="D250" s="1">
        <v>14</v>
      </c>
      <c r="F250" s="238">
        <v>248</v>
      </c>
      <c r="G250" s="3" t="s">
        <v>1925</v>
      </c>
      <c r="H250" s="3" t="s">
        <v>3276</v>
      </c>
      <c r="I250" s="1">
        <v>0</v>
      </c>
      <c r="K250" s="238">
        <v>248</v>
      </c>
      <c r="L250" s="3" t="s">
        <v>708</v>
      </c>
      <c r="M250" s="3" t="s">
        <v>2620</v>
      </c>
      <c r="N250" s="1">
        <v>0</v>
      </c>
      <c r="O250" s="30" t="s">
        <v>3687</v>
      </c>
      <c r="P250" s="1">
        <v>3</v>
      </c>
      <c r="Q250" s="30" t="s">
        <v>3688</v>
      </c>
      <c r="R250" s="1">
        <f t="shared" si="6"/>
        <v>3</v>
      </c>
      <c r="T250" s="238">
        <v>248</v>
      </c>
      <c r="U250" s="3" t="s">
        <v>3065</v>
      </c>
      <c r="V250" s="3" t="s">
        <v>2623</v>
      </c>
      <c r="W250" s="1">
        <v>5</v>
      </c>
      <c r="Y250" s="238">
        <v>248</v>
      </c>
      <c r="Z250" s="3" t="s">
        <v>3575</v>
      </c>
      <c r="AA250" s="3" t="s">
        <v>2592</v>
      </c>
      <c r="AB250" s="1">
        <v>4</v>
      </c>
      <c r="AC250" s="30" t="s">
        <v>3687</v>
      </c>
      <c r="AD250" s="1">
        <v>6</v>
      </c>
      <c r="AE250" s="30" t="s">
        <v>3688</v>
      </c>
      <c r="AF250" s="1">
        <f t="shared" si="7"/>
        <v>10</v>
      </c>
      <c r="AH250" s="238">
        <v>248</v>
      </c>
      <c r="AI250" s="3" t="s">
        <v>3620</v>
      </c>
      <c r="AJ250" s="3" t="s">
        <v>3232</v>
      </c>
      <c r="AK250" s="1">
        <v>10</v>
      </c>
    </row>
    <row r="251" spans="1:37" ht="15.6" x14ac:dyDescent="0.3">
      <c r="A251" s="238">
        <v>249</v>
      </c>
      <c r="B251" s="3" t="s">
        <v>3505</v>
      </c>
      <c r="C251" s="3" t="s">
        <v>2603</v>
      </c>
      <c r="D251" s="1">
        <v>14</v>
      </c>
      <c r="F251" s="238">
        <v>249</v>
      </c>
      <c r="G251" s="3" t="s">
        <v>3204</v>
      </c>
      <c r="H251" s="3" t="s">
        <v>3347</v>
      </c>
      <c r="I251" s="1">
        <v>0</v>
      </c>
      <c r="K251" s="238">
        <v>249</v>
      </c>
      <c r="L251" s="3" t="s">
        <v>805</v>
      </c>
      <c r="M251" s="3" t="s">
        <v>2759</v>
      </c>
      <c r="N251" s="1">
        <v>0</v>
      </c>
      <c r="O251" s="30" t="s">
        <v>3687</v>
      </c>
      <c r="P251" s="1">
        <v>3</v>
      </c>
      <c r="Q251" s="30" t="s">
        <v>3688</v>
      </c>
      <c r="R251" s="1">
        <f t="shared" si="6"/>
        <v>3</v>
      </c>
      <c r="T251" s="238">
        <v>249</v>
      </c>
      <c r="U251" s="3" t="s">
        <v>1346</v>
      </c>
      <c r="V251" s="3" t="s">
        <v>68</v>
      </c>
      <c r="W251" s="1">
        <v>5</v>
      </c>
      <c r="Y251" s="238">
        <v>249</v>
      </c>
      <c r="Z251" s="3" t="s">
        <v>3503</v>
      </c>
      <c r="AA251" s="3" t="s">
        <v>2606</v>
      </c>
      <c r="AB251" s="1">
        <v>3</v>
      </c>
      <c r="AC251" s="30" t="s">
        <v>3687</v>
      </c>
      <c r="AD251" s="1">
        <v>7</v>
      </c>
      <c r="AE251" s="30" t="s">
        <v>3688</v>
      </c>
      <c r="AF251" s="1">
        <f t="shared" si="7"/>
        <v>10</v>
      </c>
      <c r="AH251" s="238">
        <v>249</v>
      </c>
      <c r="AI251" s="3" t="s">
        <v>3283</v>
      </c>
      <c r="AJ251" s="3" t="s">
        <v>2939</v>
      </c>
      <c r="AK251" s="1">
        <v>9</v>
      </c>
    </row>
    <row r="252" spans="1:37" ht="15.6" x14ac:dyDescent="0.3">
      <c r="A252" s="238">
        <v>250</v>
      </c>
      <c r="B252" s="3" t="s">
        <v>727</v>
      </c>
      <c r="C252" s="3" t="s">
        <v>2598</v>
      </c>
      <c r="D252" s="1">
        <v>14</v>
      </c>
      <c r="F252" s="238">
        <v>250</v>
      </c>
      <c r="G252" s="3" t="s">
        <v>1835</v>
      </c>
      <c r="H252" s="3" t="s">
        <v>3276</v>
      </c>
      <c r="I252" s="1">
        <v>0</v>
      </c>
      <c r="K252" s="238">
        <v>250</v>
      </c>
      <c r="L252" s="3" t="s">
        <v>1441</v>
      </c>
      <c r="M252" s="3" t="s">
        <v>68</v>
      </c>
      <c r="N252" s="1">
        <v>0</v>
      </c>
      <c r="O252" s="30" t="s">
        <v>3687</v>
      </c>
      <c r="P252" s="1">
        <v>3</v>
      </c>
      <c r="Q252" s="30" t="s">
        <v>3688</v>
      </c>
      <c r="R252" s="1">
        <f t="shared" si="6"/>
        <v>3</v>
      </c>
      <c r="T252" s="238">
        <v>250</v>
      </c>
      <c r="U252" s="3" t="s">
        <v>1251</v>
      </c>
      <c r="V252" s="3" t="s">
        <v>2630</v>
      </c>
      <c r="W252" s="1">
        <v>5</v>
      </c>
      <c r="Y252" s="238">
        <v>250</v>
      </c>
      <c r="Z252" s="3" t="s">
        <v>3564</v>
      </c>
      <c r="AA252" s="3" t="s">
        <v>2620</v>
      </c>
      <c r="AB252" s="1">
        <v>2</v>
      </c>
      <c r="AC252" s="30" t="s">
        <v>3687</v>
      </c>
      <c r="AD252" s="1">
        <v>8</v>
      </c>
      <c r="AE252" s="30" t="s">
        <v>3688</v>
      </c>
      <c r="AF252" s="1">
        <f t="shared" si="7"/>
        <v>10</v>
      </c>
      <c r="AH252" s="238">
        <v>250</v>
      </c>
      <c r="AI252" s="3" t="s">
        <v>1844</v>
      </c>
      <c r="AJ252" s="3" t="s">
        <v>647</v>
      </c>
      <c r="AK252" s="1">
        <v>9</v>
      </c>
    </row>
    <row r="253" spans="1:37" ht="15.6" x14ac:dyDescent="0.3">
      <c r="A253" s="238">
        <v>251</v>
      </c>
      <c r="B253" s="3" t="s">
        <v>1334</v>
      </c>
      <c r="C253" s="3" t="s">
        <v>2995</v>
      </c>
      <c r="D253" s="1">
        <v>14</v>
      </c>
      <c r="F253" s="238">
        <v>251</v>
      </c>
      <c r="G253" s="3" t="s">
        <v>3034</v>
      </c>
      <c r="H253" s="3" t="s">
        <v>2613</v>
      </c>
      <c r="I253" s="1">
        <v>0</v>
      </c>
      <c r="K253" s="238">
        <v>251</v>
      </c>
      <c r="L253" s="3" t="s">
        <v>3583</v>
      </c>
      <c r="M253" s="3" t="s">
        <v>2606</v>
      </c>
      <c r="N253" s="1">
        <v>0</v>
      </c>
      <c r="O253" s="30" t="s">
        <v>3687</v>
      </c>
      <c r="P253" s="1">
        <v>3</v>
      </c>
      <c r="Q253" s="30" t="s">
        <v>3688</v>
      </c>
      <c r="R253" s="1">
        <f t="shared" si="6"/>
        <v>3</v>
      </c>
      <c r="T253" s="238">
        <v>251</v>
      </c>
      <c r="U253" s="3" t="s">
        <v>3538</v>
      </c>
      <c r="V253" s="3" t="s">
        <v>2592</v>
      </c>
      <c r="W253" s="1">
        <v>5</v>
      </c>
      <c r="Y253" s="238">
        <v>251</v>
      </c>
      <c r="Z253" s="3" t="s">
        <v>1352</v>
      </c>
      <c r="AA253" s="3" t="s">
        <v>66</v>
      </c>
      <c r="AB253" s="1">
        <v>1</v>
      </c>
      <c r="AC253" s="30" t="s">
        <v>3687</v>
      </c>
      <c r="AD253" s="1">
        <v>9</v>
      </c>
      <c r="AE253" s="30" t="s">
        <v>3688</v>
      </c>
      <c r="AF253" s="1">
        <f t="shared" si="7"/>
        <v>10</v>
      </c>
      <c r="AH253" s="238">
        <v>251</v>
      </c>
      <c r="AI253" s="3" t="s">
        <v>3593</v>
      </c>
      <c r="AJ253" s="3" t="s">
        <v>2630</v>
      </c>
      <c r="AK253" s="1">
        <v>9</v>
      </c>
    </row>
    <row r="254" spans="1:37" ht="15.6" x14ac:dyDescent="0.3">
      <c r="A254" s="238">
        <v>252</v>
      </c>
      <c r="B254" s="3" t="s">
        <v>831</v>
      </c>
      <c r="C254" s="3" t="s">
        <v>2613</v>
      </c>
      <c r="D254" s="1">
        <v>14</v>
      </c>
      <c r="F254" s="238">
        <v>252</v>
      </c>
      <c r="G254" s="3" t="s">
        <v>1747</v>
      </c>
      <c r="H254" s="3" t="s">
        <v>68</v>
      </c>
      <c r="I254" s="1">
        <v>0</v>
      </c>
      <c r="K254" s="238">
        <v>252</v>
      </c>
      <c r="L254" s="2" t="s">
        <v>2107</v>
      </c>
      <c r="M254" s="2" t="s">
        <v>3276</v>
      </c>
      <c r="N254" s="1">
        <v>0</v>
      </c>
      <c r="O254" s="30" t="s">
        <v>3687</v>
      </c>
      <c r="P254" s="1">
        <v>3</v>
      </c>
      <c r="Q254" s="30" t="s">
        <v>3688</v>
      </c>
      <c r="R254" s="1">
        <f t="shared" si="6"/>
        <v>3</v>
      </c>
      <c r="T254" s="238">
        <v>252</v>
      </c>
      <c r="U254" s="2" t="s">
        <v>3381</v>
      </c>
      <c r="V254" s="2" t="s">
        <v>522</v>
      </c>
      <c r="W254" s="1">
        <v>5</v>
      </c>
      <c r="Y254" s="238">
        <v>252</v>
      </c>
      <c r="Z254" s="3" t="s">
        <v>1373</v>
      </c>
      <c r="AA254" s="3" t="s">
        <v>2620</v>
      </c>
      <c r="AB254" s="1">
        <v>0</v>
      </c>
      <c r="AC254" s="30" t="s">
        <v>3687</v>
      </c>
      <c r="AD254" s="1">
        <v>10</v>
      </c>
      <c r="AE254" s="30" t="s">
        <v>3688</v>
      </c>
      <c r="AF254" s="1">
        <f t="shared" si="7"/>
        <v>10</v>
      </c>
      <c r="AH254" s="238">
        <v>252</v>
      </c>
      <c r="AI254" s="3" t="s">
        <v>893</v>
      </c>
      <c r="AJ254" s="3" t="s">
        <v>2598</v>
      </c>
      <c r="AK254" s="1">
        <v>9</v>
      </c>
    </row>
    <row r="255" spans="1:37" ht="15.6" x14ac:dyDescent="0.3">
      <c r="A255" s="238">
        <v>253</v>
      </c>
      <c r="B255" s="3" t="s">
        <v>3522</v>
      </c>
      <c r="C255" s="3" t="s">
        <v>2592</v>
      </c>
      <c r="D255" s="1">
        <v>14</v>
      </c>
      <c r="F255" s="238">
        <v>253</v>
      </c>
      <c r="G255" s="3" t="s">
        <v>3522</v>
      </c>
      <c r="H255" s="3" t="s">
        <v>2592</v>
      </c>
      <c r="I255" s="1">
        <v>0</v>
      </c>
      <c r="K255" s="238">
        <v>253</v>
      </c>
      <c r="L255" s="3" t="s">
        <v>3586</v>
      </c>
      <c r="M255" s="3" t="s">
        <v>2630</v>
      </c>
      <c r="N255" s="1">
        <v>0</v>
      </c>
      <c r="O255" s="30" t="s">
        <v>3687</v>
      </c>
      <c r="P255" s="1">
        <v>3</v>
      </c>
      <c r="Q255" s="30" t="s">
        <v>3688</v>
      </c>
      <c r="R255" s="1">
        <f t="shared" si="6"/>
        <v>3</v>
      </c>
      <c r="T255" s="238">
        <v>253</v>
      </c>
      <c r="U255" s="3" t="s">
        <v>3549</v>
      </c>
      <c r="V255" s="3" t="s">
        <v>2598</v>
      </c>
      <c r="W255" s="1">
        <v>5</v>
      </c>
      <c r="Y255" s="238">
        <v>253</v>
      </c>
      <c r="Z255" s="3" t="s">
        <v>1846</v>
      </c>
      <c r="AA255" s="3" t="s">
        <v>3276</v>
      </c>
      <c r="AB255" s="1">
        <v>6</v>
      </c>
      <c r="AC255" s="30" t="s">
        <v>3687</v>
      </c>
      <c r="AD255" s="1">
        <v>3</v>
      </c>
      <c r="AE255" s="30" t="s">
        <v>3688</v>
      </c>
      <c r="AF255" s="1">
        <f t="shared" si="7"/>
        <v>9</v>
      </c>
      <c r="AH255" s="238">
        <v>253</v>
      </c>
      <c r="AI255" s="3" t="s">
        <v>3608</v>
      </c>
      <c r="AJ255" s="3" t="s">
        <v>2939</v>
      </c>
      <c r="AK255" s="1">
        <v>9</v>
      </c>
    </row>
    <row r="256" spans="1:37" ht="15.6" x14ac:dyDescent="0.3">
      <c r="A256" s="238">
        <v>254</v>
      </c>
      <c r="B256" s="3" t="s">
        <v>3525</v>
      </c>
      <c r="C256" s="3" t="s">
        <v>647</v>
      </c>
      <c r="D256" s="1">
        <v>14</v>
      </c>
      <c r="F256" s="238">
        <v>254</v>
      </c>
      <c r="G256" s="3" t="s">
        <v>905</v>
      </c>
      <c r="H256" s="3" t="s">
        <v>647</v>
      </c>
      <c r="I256" s="1">
        <v>0</v>
      </c>
      <c r="K256" s="238">
        <v>254</v>
      </c>
      <c r="L256" s="3" t="s">
        <v>3256</v>
      </c>
      <c r="M256" s="3" t="s">
        <v>2623</v>
      </c>
      <c r="N256" s="1">
        <v>0</v>
      </c>
      <c r="O256" s="30" t="s">
        <v>3687</v>
      </c>
      <c r="P256" s="1">
        <v>3</v>
      </c>
      <c r="Q256" s="30" t="s">
        <v>3688</v>
      </c>
      <c r="R256" s="1">
        <f t="shared" si="6"/>
        <v>3</v>
      </c>
      <c r="T256" s="238">
        <v>254</v>
      </c>
      <c r="U256" s="3" t="s">
        <v>3553</v>
      </c>
      <c r="V256" s="3" t="s">
        <v>3554</v>
      </c>
      <c r="W256" s="1">
        <v>5</v>
      </c>
      <c r="Y256" s="238">
        <v>254</v>
      </c>
      <c r="Z256" s="3" t="s">
        <v>3267</v>
      </c>
      <c r="AA256" s="3" t="s">
        <v>2957</v>
      </c>
      <c r="AB256" s="1">
        <v>3</v>
      </c>
      <c r="AC256" s="30" t="s">
        <v>3687</v>
      </c>
      <c r="AD256" s="1">
        <v>6</v>
      </c>
      <c r="AE256" s="30" t="s">
        <v>3688</v>
      </c>
      <c r="AF256" s="1">
        <f t="shared" si="7"/>
        <v>9</v>
      </c>
      <c r="AH256" s="238">
        <v>254</v>
      </c>
      <c r="AI256" s="3" t="s">
        <v>3190</v>
      </c>
      <c r="AJ256" s="3" t="s">
        <v>80</v>
      </c>
      <c r="AK256" s="1">
        <v>9</v>
      </c>
    </row>
    <row r="257" spans="1:37" ht="15.6" x14ac:dyDescent="0.3">
      <c r="A257" s="238">
        <v>255</v>
      </c>
      <c r="B257" s="3" t="s">
        <v>1254</v>
      </c>
      <c r="C257" s="3" t="s">
        <v>66</v>
      </c>
      <c r="D257" s="1">
        <v>14</v>
      </c>
      <c r="F257" s="238">
        <v>255</v>
      </c>
      <c r="G257" s="3" t="s">
        <v>1846</v>
      </c>
      <c r="H257" s="3" t="s">
        <v>3276</v>
      </c>
      <c r="I257" s="1">
        <v>0</v>
      </c>
      <c r="K257" s="238">
        <v>255</v>
      </c>
      <c r="L257" s="3" t="s">
        <v>3589</v>
      </c>
      <c r="M257" s="3" t="s">
        <v>2620</v>
      </c>
      <c r="N257" s="1">
        <v>0</v>
      </c>
      <c r="O257" s="30" t="s">
        <v>3687</v>
      </c>
      <c r="P257" s="1">
        <v>3</v>
      </c>
      <c r="Q257" s="30" t="s">
        <v>3688</v>
      </c>
      <c r="R257" s="1">
        <f t="shared" si="6"/>
        <v>3</v>
      </c>
      <c r="T257" s="238">
        <v>255</v>
      </c>
      <c r="U257" s="3" t="s">
        <v>3567</v>
      </c>
      <c r="V257" s="3" t="s">
        <v>2988</v>
      </c>
      <c r="W257" s="1">
        <v>5</v>
      </c>
      <c r="Y257" s="238">
        <v>255</v>
      </c>
      <c r="Z257" s="3" t="s">
        <v>708</v>
      </c>
      <c r="AA257" s="3" t="s">
        <v>2620</v>
      </c>
      <c r="AB257" s="1">
        <v>3</v>
      </c>
      <c r="AC257" s="30" t="s">
        <v>3687</v>
      </c>
      <c r="AD257" s="1">
        <v>6</v>
      </c>
      <c r="AE257" s="30" t="s">
        <v>3688</v>
      </c>
      <c r="AF257" s="1">
        <f t="shared" si="7"/>
        <v>9</v>
      </c>
      <c r="AH257" s="238">
        <v>255</v>
      </c>
      <c r="AI257" s="3" t="s">
        <v>3612</v>
      </c>
      <c r="AJ257" s="3" t="s">
        <v>2598</v>
      </c>
      <c r="AK257" s="1">
        <v>9</v>
      </c>
    </row>
    <row r="258" spans="1:37" ht="15.6" x14ac:dyDescent="0.3">
      <c r="A258" s="238">
        <v>256</v>
      </c>
      <c r="B258" s="3" t="s">
        <v>1664</v>
      </c>
      <c r="C258" s="3" t="s">
        <v>3318</v>
      </c>
      <c r="D258" s="1">
        <v>14</v>
      </c>
      <c r="F258" s="238">
        <v>256</v>
      </c>
      <c r="G258" s="3" t="s">
        <v>1138</v>
      </c>
      <c r="H258" s="3" t="s">
        <v>68</v>
      </c>
      <c r="I258" s="1">
        <v>0</v>
      </c>
      <c r="K258" s="238">
        <v>256</v>
      </c>
      <c r="L258" s="3" t="s">
        <v>3591</v>
      </c>
      <c r="M258" s="3" t="s">
        <v>2598</v>
      </c>
      <c r="N258" s="1">
        <v>0</v>
      </c>
      <c r="O258" s="30" t="s">
        <v>3687</v>
      </c>
      <c r="P258" s="1">
        <v>3</v>
      </c>
      <c r="Q258" s="30" t="s">
        <v>3688</v>
      </c>
      <c r="R258" s="1">
        <f t="shared" si="6"/>
        <v>3</v>
      </c>
      <c r="T258" s="238">
        <v>256</v>
      </c>
      <c r="U258" s="3" t="s">
        <v>1443</v>
      </c>
      <c r="V258" s="3" t="s">
        <v>2957</v>
      </c>
      <c r="W258" s="1">
        <v>5</v>
      </c>
      <c r="Y258" s="238">
        <v>256</v>
      </c>
      <c r="Z258" s="3" t="s">
        <v>3525</v>
      </c>
      <c r="AA258" s="3" t="s">
        <v>647</v>
      </c>
      <c r="AB258" s="1">
        <v>2</v>
      </c>
      <c r="AC258" s="30" t="s">
        <v>3687</v>
      </c>
      <c r="AD258" s="1">
        <v>7</v>
      </c>
      <c r="AE258" s="30" t="s">
        <v>3688</v>
      </c>
      <c r="AF258" s="1">
        <f t="shared" si="7"/>
        <v>9</v>
      </c>
      <c r="AH258" s="238">
        <v>256</v>
      </c>
      <c r="AI258" s="3" t="s">
        <v>3617</v>
      </c>
      <c r="AJ258" s="3" t="s">
        <v>2613</v>
      </c>
      <c r="AK258" s="1">
        <v>9</v>
      </c>
    </row>
    <row r="259" spans="1:37" ht="15.6" x14ac:dyDescent="0.3">
      <c r="A259" s="238">
        <v>257</v>
      </c>
      <c r="B259" s="3" t="s">
        <v>708</v>
      </c>
      <c r="C259" s="3" t="s">
        <v>2620</v>
      </c>
      <c r="D259" s="1">
        <v>14</v>
      </c>
      <c r="F259" s="238">
        <v>257</v>
      </c>
      <c r="G259" s="3" t="s">
        <v>1833</v>
      </c>
      <c r="H259" s="3" t="s">
        <v>3276</v>
      </c>
      <c r="I259" s="1">
        <v>0</v>
      </c>
      <c r="K259" s="238">
        <v>257</v>
      </c>
      <c r="L259" s="3" t="s">
        <v>3592</v>
      </c>
      <c r="M259" s="3" t="s">
        <v>2603</v>
      </c>
      <c r="N259" s="1">
        <v>0</v>
      </c>
      <c r="O259" s="30" t="s">
        <v>3687</v>
      </c>
      <c r="P259" s="1">
        <v>3</v>
      </c>
      <c r="Q259" s="30" t="s">
        <v>3688</v>
      </c>
      <c r="R259" s="1">
        <f t="shared" ref="R259:R322" si="8">PRODUCT(N259+P259)</f>
        <v>3</v>
      </c>
      <c r="T259" s="238">
        <v>257</v>
      </c>
      <c r="U259" s="3" t="s">
        <v>892</v>
      </c>
      <c r="V259" s="3" t="s">
        <v>2598</v>
      </c>
      <c r="W259" s="1">
        <v>5</v>
      </c>
      <c r="Y259" s="238">
        <v>257</v>
      </c>
      <c r="Z259" s="3" t="s">
        <v>1075</v>
      </c>
      <c r="AA259" s="3" t="s">
        <v>2865</v>
      </c>
      <c r="AB259" s="1">
        <v>1</v>
      </c>
      <c r="AC259" s="30" t="s">
        <v>3687</v>
      </c>
      <c r="AD259" s="1">
        <v>8</v>
      </c>
      <c r="AE259" s="30" t="s">
        <v>3688</v>
      </c>
      <c r="AF259" s="1">
        <f t="shared" ref="AF259:AF322" si="9">PRODUCT(AB259+AD259)</f>
        <v>9</v>
      </c>
      <c r="AH259" s="238">
        <v>257</v>
      </c>
      <c r="AI259" s="3" t="s">
        <v>1089</v>
      </c>
      <c r="AJ259" s="3" t="s">
        <v>68</v>
      </c>
      <c r="AK259" s="1">
        <v>9</v>
      </c>
    </row>
    <row r="260" spans="1:37" ht="15.6" x14ac:dyDescent="0.3">
      <c r="A260" s="238">
        <v>258</v>
      </c>
      <c r="B260" s="3" t="s">
        <v>3562</v>
      </c>
      <c r="C260" s="3" t="s">
        <v>2630</v>
      </c>
      <c r="D260" s="1">
        <v>14</v>
      </c>
      <c r="F260" s="238">
        <v>258</v>
      </c>
      <c r="G260" s="3" t="s">
        <v>3523</v>
      </c>
      <c r="H260" s="3" t="s">
        <v>2613</v>
      </c>
      <c r="I260" s="1">
        <v>0</v>
      </c>
      <c r="K260" s="238">
        <v>258</v>
      </c>
      <c r="L260" s="3" t="s">
        <v>3601</v>
      </c>
      <c r="M260" s="3" t="s">
        <v>44</v>
      </c>
      <c r="N260" s="1">
        <v>0</v>
      </c>
      <c r="O260" s="30" t="s">
        <v>3687</v>
      </c>
      <c r="P260" s="1">
        <v>3</v>
      </c>
      <c r="Q260" s="30" t="s">
        <v>3688</v>
      </c>
      <c r="R260" s="1">
        <f t="shared" si="8"/>
        <v>3</v>
      </c>
      <c r="T260" s="238">
        <v>258</v>
      </c>
      <c r="U260" s="3" t="s">
        <v>3581</v>
      </c>
      <c r="V260" s="3" t="s">
        <v>2988</v>
      </c>
      <c r="W260" s="1">
        <v>5</v>
      </c>
      <c r="Y260" s="238">
        <v>258</v>
      </c>
      <c r="Z260" s="3" t="s">
        <v>3209</v>
      </c>
      <c r="AA260" s="3" t="s">
        <v>80</v>
      </c>
      <c r="AB260" s="1">
        <v>1</v>
      </c>
      <c r="AC260" s="30" t="s">
        <v>3687</v>
      </c>
      <c r="AD260" s="1">
        <v>8</v>
      </c>
      <c r="AE260" s="30" t="s">
        <v>3688</v>
      </c>
      <c r="AF260" s="1">
        <f t="shared" si="9"/>
        <v>9</v>
      </c>
      <c r="AH260" s="238">
        <v>258</v>
      </c>
      <c r="AI260" s="3" t="s">
        <v>3623</v>
      </c>
      <c r="AJ260" s="3" t="s">
        <v>3084</v>
      </c>
      <c r="AK260" s="1">
        <v>9</v>
      </c>
    </row>
    <row r="261" spans="1:37" ht="15.6" x14ac:dyDescent="0.3">
      <c r="A261" s="238">
        <v>259</v>
      </c>
      <c r="B261" s="3" t="s">
        <v>3569</v>
      </c>
      <c r="C261" s="3" t="s">
        <v>2630</v>
      </c>
      <c r="D261" s="1">
        <v>14</v>
      </c>
      <c r="F261" s="238">
        <v>259</v>
      </c>
      <c r="G261" s="3" t="s">
        <v>3524</v>
      </c>
      <c r="H261" s="3" t="s">
        <v>2613</v>
      </c>
      <c r="I261" s="1">
        <v>0</v>
      </c>
      <c r="K261" s="238">
        <v>259</v>
      </c>
      <c r="L261" s="3" t="s">
        <v>1789</v>
      </c>
      <c r="M261" s="3" t="s">
        <v>647</v>
      </c>
      <c r="N261" s="1">
        <v>0</v>
      </c>
      <c r="O261" s="30" t="s">
        <v>3687</v>
      </c>
      <c r="P261" s="1">
        <v>3</v>
      </c>
      <c r="Q261" s="30" t="s">
        <v>3688</v>
      </c>
      <c r="R261" s="1">
        <f t="shared" si="8"/>
        <v>3</v>
      </c>
      <c r="T261" s="238">
        <v>259</v>
      </c>
      <c r="U261" s="3" t="s">
        <v>860</v>
      </c>
      <c r="V261" s="3" t="s">
        <v>2598</v>
      </c>
      <c r="W261" s="1">
        <v>5</v>
      </c>
      <c r="Y261" s="238">
        <v>259</v>
      </c>
      <c r="Z261" s="3" t="s">
        <v>3578</v>
      </c>
      <c r="AA261" s="3" t="s">
        <v>2603</v>
      </c>
      <c r="AB261" s="1">
        <v>1</v>
      </c>
      <c r="AC261" s="30" t="s">
        <v>3687</v>
      </c>
      <c r="AD261" s="1">
        <v>8</v>
      </c>
      <c r="AE261" s="30" t="s">
        <v>3688</v>
      </c>
      <c r="AF261" s="1">
        <f t="shared" si="9"/>
        <v>9</v>
      </c>
      <c r="AH261" s="238">
        <v>259</v>
      </c>
      <c r="AI261" s="3" t="s">
        <v>3503</v>
      </c>
      <c r="AJ261" s="3" t="s">
        <v>2606</v>
      </c>
      <c r="AK261" s="1">
        <v>8</v>
      </c>
    </row>
    <row r="262" spans="1:37" ht="15.6" x14ac:dyDescent="0.3">
      <c r="A262" s="238">
        <v>260</v>
      </c>
      <c r="B262" s="3" t="s">
        <v>3576</v>
      </c>
      <c r="C262" s="3" t="s">
        <v>44</v>
      </c>
      <c r="D262" s="1">
        <v>14</v>
      </c>
      <c r="F262" s="238">
        <v>260</v>
      </c>
      <c r="G262" s="3" t="s">
        <v>3525</v>
      </c>
      <c r="H262" s="3" t="s">
        <v>647</v>
      </c>
      <c r="I262" s="1">
        <v>0</v>
      </c>
      <c r="K262" s="238">
        <v>260</v>
      </c>
      <c r="L262" s="2" t="s">
        <v>3621</v>
      </c>
      <c r="M262" s="2" t="s">
        <v>2598</v>
      </c>
      <c r="N262" s="1">
        <v>0</v>
      </c>
      <c r="O262" s="30" t="s">
        <v>3687</v>
      </c>
      <c r="P262" s="1">
        <v>3</v>
      </c>
      <c r="Q262" s="30" t="s">
        <v>3688</v>
      </c>
      <c r="R262" s="1">
        <f t="shared" si="8"/>
        <v>3</v>
      </c>
      <c r="T262" s="238">
        <v>260</v>
      </c>
      <c r="U262" s="3" t="s">
        <v>3585</v>
      </c>
      <c r="V262" s="3" t="s">
        <v>2957</v>
      </c>
      <c r="W262" s="1">
        <v>5</v>
      </c>
      <c r="Y262" s="238">
        <v>260</v>
      </c>
      <c r="Z262" s="3" t="s">
        <v>1879</v>
      </c>
      <c r="AA262" s="3" t="s">
        <v>68</v>
      </c>
      <c r="AB262" s="1">
        <v>0</v>
      </c>
      <c r="AC262" s="30" t="s">
        <v>3687</v>
      </c>
      <c r="AD262" s="1">
        <v>9</v>
      </c>
      <c r="AE262" s="30" t="s">
        <v>3688</v>
      </c>
      <c r="AF262" s="1">
        <f t="shared" si="9"/>
        <v>9</v>
      </c>
      <c r="AH262" s="238">
        <v>260</v>
      </c>
      <c r="AI262" s="3" t="s">
        <v>1748</v>
      </c>
      <c r="AJ262" s="3" t="s">
        <v>68</v>
      </c>
      <c r="AK262" s="1">
        <v>8</v>
      </c>
    </row>
    <row r="263" spans="1:37" ht="15.6" x14ac:dyDescent="0.3">
      <c r="A263" s="238">
        <v>261</v>
      </c>
      <c r="B263" s="3" t="s">
        <v>3581</v>
      </c>
      <c r="C263" s="3" t="s">
        <v>2988</v>
      </c>
      <c r="D263" s="1">
        <v>14</v>
      </c>
      <c r="F263" s="238">
        <v>261</v>
      </c>
      <c r="G263" s="3" t="s">
        <v>1251</v>
      </c>
      <c r="H263" s="3" t="s">
        <v>2630</v>
      </c>
      <c r="I263" s="1">
        <v>0</v>
      </c>
      <c r="K263" s="238">
        <v>261</v>
      </c>
      <c r="L263" s="3" t="s">
        <v>2937</v>
      </c>
      <c r="M263" s="3" t="s">
        <v>2939</v>
      </c>
      <c r="N263" s="1">
        <v>2</v>
      </c>
      <c r="O263" s="30" t="s">
        <v>3687</v>
      </c>
      <c r="P263" s="1">
        <v>0</v>
      </c>
      <c r="Q263" s="30" t="s">
        <v>3688</v>
      </c>
      <c r="R263" s="1">
        <f t="shared" si="8"/>
        <v>2</v>
      </c>
      <c r="T263" s="238">
        <v>261</v>
      </c>
      <c r="U263" s="3" t="s">
        <v>3587</v>
      </c>
      <c r="V263" s="3" t="s">
        <v>2606</v>
      </c>
      <c r="W263" s="1">
        <v>5</v>
      </c>
      <c r="Y263" s="238">
        <v>261</v>
      </c>
      <c r="Z263" s="3" t="s">
        <v>1835</v>
      </c>
      <c r="AA263" s="3" t="s">
        <v>3276</v>
      </c>
      <c r="AB263" s="1">
        <v>5</v>
      </c>
      <c r="AC263" s="30" t="s">
        <v>3687</v>
      </c>
      <c r="AD263" s="1">
        <v>3</v>
      </c>
      <c r="AE263" s="30" t="s">
        <v>3688</v>
      </c>
      <c r="AF263" s="1">
        <f t="shared" si="9"/>
        <v>8</v>
      </c>
      <c r="AH263" s="238">
        <v>261</v>
      </c>
      <c r="AI263" s="3" t="s">
        <v>795</v>
      </c>
      <c r="AJ263" s="3" t="s">
        <v>44</v>
      </c>
      <c r="AK263" s="1">
        <v>8</v>
      </c>
    </row>
    <row r="264" spans="1:37" ht="15.6" x14ac:dyDescent="0.3">
      <c r="A264" s="238">
        <v>262</v>
      </c>
      <c r="B264" s="3" t="s">
        <v>893</v>
      </c>
      <c r="C264" s="3" t="s">
        <v>2598</v>
      </c>
      <c r="D264" s="1">
        <v>14</v>
      </c>
      <c r="F264" s="238">
        <v>262</v>
      </c>
      <c r="G264" s="3" t="s">
        <v>2674</v>
      </c>
      <c r="H264" s="3" t="s">
        <v>2603</v>
      </c>
      <c r="I264" s="1">
        <v>0</v>
      </c>
      <c r="K264" s="238">
        <v>262</v>
      </c>
      <c r="L264" s="3" t="s">
        <v>1709</v>
      </c>
      <c r="M264" s="3" t="s">
        <v>3276</v>
      </c>
      <c r="N264" s="1">
        <v>1</v>
      </c>
      <c r="O264" s="30" t="s">
        <v>3687</v>
      </c>
      <c r="P264" s="1">
        <v>1</v>
      </c>
      <c r="Q264" s="30" t="s">
        <v>3688</v>
      </c>
      <c r="R264" s="1">
        <f t="shared" si="8"/>
        <v>2</v>
      </c>
      <c r="T264" s="238">
        <v>262</v>
      </c>
      <c r="U264" s="3" t="s">
        <v>3593</v>
      </c>
      <c r="V264" s="3" t="s">
        <v>2630</v>
      </c>
      <c r="W264" s="1">
        <v>5</v>
      </c>
      <c r="Y264" s="238">
        <v>262</v>
      </c>
      <c r="Z264" s="3" t="s">
        <v>1833</v>
      </c>
      <c r="AA264" s="3" t="s">
        <v>3276</v>
      </c>
      <c r="AB264" s="1">
        <v>5</v>
      </c>
      <c r="AC264" s="30" t="s">
        <v>3687</v>
      </c>
      <c r="AD264" s="1">
        <v>3</v>
      </c>
      <c r="AE264" s="30" t="s">
        <v>3688</v>
      </c>
      <c r="AF264" s="1">
        <f t="shared" si="9"/>
        <v>8</v>
      </c>
      <c r="AH264" s="238">
        <v>262</v>
      </c>
      <c r="AI264" s="3" t="s">
        <v>3610</v>
      </c>
      <c r="AJ264" s="3" t="s">
        <v>2630</v>
      </c>
      <c r="AK264" s="1">
        <v>8</v>
      </c>
    </row>
    <row r="265" spans="1:37" ht="15.6" x14ac:dyDescent="0.3">
      <c r="A265" s="238">
        <v>263</v>
      </c>
      <c r="B265" s="2" t="s">
        <v>2095</v>
      </c>
      <c r="C265" s="243" t="s">
        <v>2690</v>
      </c>
      <c r="D265" s="1">
        <v>14</v>
      </c>
      <c r="F265" s="238">
        <v>263</v>
      </c>
      <c r="G265" s="3" t="s">
        <v>3527</v>
      </c>
      <c r="H265" s="3" t="s">
        <v>2592</v>
      </c>
      <c r="I265" s="1">
        <v>0</v>
      </c>
      <c r="K265" s="238">
        <v>263</v>
      </c>
      <c r="L265" s="3" t="s">
        <v>3507</v>
      </c>
      <c r="M265" s="3" t="s">
        <v>2592</v>
      </c>
      <c r="N265" s="1">
        <v>1</v>
      </c>
      <c r="O265" s="30" t="s">
        <v>3687</v>
      </c>
      <c r="P265" s="1">
        <v>1</v>
      </c>
      <c r="Q265" s="30" t="s">
        <v>3688</v>
      </c>
      <c r="R265" s="1">
        <f t="shared" si="8"/>
        <v>2</v>
      </c>
      <c r="T265" s="238">
        <v>263</v>
      </c>
      <c r="U265" s="3" t="s">
        <v>3594</v>
      </c>
      <c r="V265" s="3" t="s">
        <v>2630</v>
      </c>
      <c r="W265" s="1">
        <v>5</v>
      </c>
      <c r="Y265" s="238">
        <v>263</v>
      </c>
      <c r="Z265" s="3" t="s">
        <v>3572</v>
      </c>
      <c r="AA265" s="3" t="s">
        <v>347</v>
      </c>
      <c r="AB265" s="1">
        <v>5</v>
      </c>
      <c r="AC265" s="30" t="s">
        <v>3687</v>
      </c>
      <c r="AD265" s="1">
        <v>3</v>
      </c>
      <c r="AE265" s="30" t="s">
        <v>3688</v>
      </c>
      <c r="AF265" s="1">
        <f t="shared" si="9"/>
        <v>8</v>
      </c>
      <c r="AH265" s="238">
        <v>263</v>
      </c>
      <c r="AI265" s="3" t="s">
        <v>1341</v>
      </c>
      <c r="AJ265" s="3" t="s">
        <v>2995</v>
      </c>
      <c r="AK265" s="1">
        <v>8</v>
      </c>
    </row>
    <row r="266" spans="1:37" ht="15.6" x14ac:dyDescent="0.3">
      <c r="A266" s="238">
        <v>264</v>
      </c>
      <c r="B266" s="3" t="s">
        <v>734</v>
      </c>
      <c r="C266" s="3" t="s">
        <v>2598</v>
      </c>
      <c r="D266" s="1">
        <v>13</v>
      </c>
      <c r="F266" s="238">
        <v>264</v>
      </c>
      <c r="G266" s="3" t="s">
        <v>3153</v>
      </c>
      <c r="H266" s="3" t="s">
        <v>66</v>
      </c>
      <c r="I266" s="1">
        <v>0</v>
      </c>
      <c r="K266" s="238">
        <v>264</v>
      </c>
      <c r="L266" s="3" t="s">
        <v>1435</v>
      </c>
      <c r="M266" s="3" t="s">
        <v>347</v>
      </c>
      <c r="N266" s="1">
        <v>1</v>
      </c>
      <c r="O266" s="30" t="s">
        <v>3687</v>
      </c>
      <c r="P266" s="1">
        <v>1</v>
      </c>
      <c r="Q266" s="30" t="s">
        <v>3688</v>
      </c>
      <c r="R266" s="1">
        <f t="shared" si="8"/>
        <v>2</v>
      </c>
      <c r="T266" s="238">
        <v>264</v>
      </c>
      <c r="U266" s="3" t="s">
        <v>833</v>
      </c>
      <c r="V266" s="3" t="s">
        <v>2613</v>
      </c>
      <c r="W266" s="1">
        <v>4</v>
      </c>
      <c r="Y266" s="238">
        <v>264</v>
      </c>
      <c r="Z266" s="3" t="s">
        <v>3260</v>
      </c>
      <c r="AA266" s="3" t="s">
        <v>89</v>
      </c>
      <c r="AB266" s="1">
        <v>2</v>
      </c>
      <c r="AC266" s="30" t="s">
        <v>3687</v>
      </c>
      <c r="AD266" s="1">
        <v>6</v>
      </c>
      <c r="AE266" s="30" t="s">
        <v>3688</v>
      </c>
      <c r="AF266" s="1">
        <f t="shared" si="9"/>
        <v>8</v>
      </c>
      <c r="AH266" s="238">
        <v>264</v>
      </c>
      <c r="AI266" s="3" t="s">
        <v>1260</v>
      </c>
      <c r="AJ266" s="3" t="s">
        <v>66</v>
      </c>
      <c r="AK266" s="1">
        <v>7</v>
      </c>
    </row>
    <row r="267" spans="1:37" ht="15.6" x14ac:dyDescent="0.3">
      <c r="A267" s="238">
        <v>265</v>
      </c>
      <c r="B267" s="3" t="s">
        <v>3488</v>
      </c>
      <c r="C267" s="3" t="s">
        <v>2628</v>
      </c>
      <c r="D267" s="1">
        <v>13</v>
      </c>
      <c r="F267" s="238">
        <v>265</v>
      </c>
      <c r="G267" s="3" t="s">
        <v>3529</v>
      </c>
      <c r="H267" s="3" t="s">
        <v>2620</v>
      </c>
      <c r="I267" s="1">
        <v>0</v>
      </c>
      <c r="K267" s="238">
        <v>265</v>
      </c>
      <c r="L267" s="3" t="s">
        <v>3305</v>
      </c>
      <c r="M267" s="3" t="s">
        <v>80</v>
      </c>
      <c r="N267" s="1">
        <v>1</v>
      </c>
      <c r="O267" s="30" t="s">
        <v>3687</v>
      </c>
      <c r="P267" s="1">
        <v>1</v>
      </c>
      <c r="Q267" s="30" t="s">
        <v>3688</v>
      </c>
      <c r="R267" s="1">
        <f t="shared" si="8"/>
        <v>2</v>
      </c>
      <c r="T267" s="238">
        <v>265</v>
      </c>
      <c r="U267" s="3" t="s">
        <v>3164</v>
      </c>
      <c r="V267" s="3" t="s">
        <v>66</v>
      </c>
      <c r="W267" s="1">
        <v>4</v>
      </c>
      <c r="Y267" s="238">
        <v>265</v>
      </c>
      <c r="Z267" s="3" t="s">
        <v>905</v>
      </c>
      <c r="AA267" s="3" t="s">
        <v>647</v>
      </c>
      <c r="AB267" s="1">
        <v>1</v>
      </c>
      <c r="AC267" s="30" t="s">
        <v>3687</v>
      </c>
      <c r="AD267" s="1">
        <v>7</v>
      </c>
      <c r="AE267" s="30" t="s">
        <v>3688</v>
      </c>
      <c r="AF267" s="1">
        <f t="shared" si="9"/>
        <v>8</v>
      </c>
      <c r="AH267" s="238">
        <v>265</v>
      </c>
      <c r="AI267" s="3" t="s">
        <v>2859</v>
      </c>
      <c r="AJ267" s="3" t="s">
        <v>2661</v>
      </c>
      <c r="AK267" s="1">
        <v>7</v>
      </c>
    </row>
    <row r="268" spans="1:37" ht="15.6" x14ac:dyDescent="0.3">
      <c r="A268" s="238">
        <v>266</v>
      </c>
      <c r="B268" s="3" t="s">
        <v>757</v>
      </c>
      <c r="C268" s="3" t="s">
        <v>3453</v>
      </c>
      <c r="D268" s="1">
        <v>13</v>
      </c>
      <c r="F268" s="238">
        <v>266</v>
      </c>
      <c r="G268" s="3" t="s">
        <v>1000</v>
      </c>
      <c r="H268" s="3" t="s">
        <v>2630</v>
      </c>
      <c r="I268" s="1">
        <v>0</v>
      </c>
      <c r="K268" s="238">
        <v>266</v>
      </c>
      <c r="L268" s="3" t="s">
        <v>3600</v>
      </c>
      <c r="M268" s="3" t="s">
        <v>3084</v>
      </c>
      <c r="N268" s="1">
        <v>1</v>
      </c>
      <c r="O268" s="30" t="s">
        <v>3687</v>
      </c>
      <c r="P268" s="1">
        <v>1</v>
      </c>
      <c r="Q268" s="30" t="s">
        <v>3688</v>
      </c>
      <c r="R268" s="1">
        <f t="shared" si="8"/>
        <v>2</v>
      </c>
      <c r="T268" s="238">
        <v>266</v>
      </c>
      <c r="U268" s="3" t="s">
        <v>2855</v>
      </c>
      <c r="V268" s="3" t="s">
        <v>2939</v>
      </c>
      <c r="W268" s="1">
        <v>4</v>
      </c>
      <c r="Y268" s="238">
        <v>266</v>
      </c>
      <c r="Z268" s="2" t="s">
        <v>2053</v>
      </c>
      <c r="AA268" s="2" t="s">
        <v>2657</v>
      </c>
      <c r="AB268" s="1">
        <v>1</v>
      </c>
      <c r="AC268" s="30" t="s">
        <v>3687</v>
      </c>
      <c r="AD268" s="1">
        <v>7</v>
      </c>
      <c r="AE268" s="30" t="s">
        <v>3688</v>
      </c>
      <c r="AF268" s="1">
        <f t="shared" si="9"/>
        <v>8</v>
      </c>
      <c r="AH268" s="238">
        <v>266</v>
      </c>
      <c r="AI268" s="3" t="s">
        <v>3253</v>
      </c>
      <c r="AJ268" s="3" t="s">
        <v>80</v>
      </c>
      <c r="AK268" s="1">
        <v>7</v>
      </c>
    </row>
    <row r="269" spans="1:37" ht="15.6" x14ac:dyDescent="0.3">
      <c r="A269" s="238">
        <v>267</v>
      </c>
      <c r="B269" s="3" t="s">
        <v>3537</v>
      </c>
      <c r="C269" s="3" t="s">
        <v>44</v>
      </c>
      <c r="D269" s="1">
        <v>13</v>
      </c>
      <c r="F269" s="238">
        <v>267</v>
      </c>
      <c r="G269" s="3" t="s">
        <v>3123</v>
      </c>
      <c r="H269" s="3" t="s">
        <v>2613</v>
      </c>
      <c r="I269" s="1">
        <v>0</v>
      </c>
      <c r="K269" s="238">
        <v>267</v>
      </c>
      <c r="L269" s="2" t="s">
        <v>3603</v>
      </c>
      <c r="M269" s="243" t="s">
        <v>647</v>
      </c>
      <c r="N269" s="1">
        <v>1</v>
      </c>
      <c r="O269" s="30" t="s">
        <v>3687</v>
      </c>
      <c r="P269" s="1">
        <v>1</v>
      </c>
      <c r="Q269" s="30" t="s">
        <v>3688</v>
      </c>
      <c r="R269" s="1">
        <f t="shared" si="8"/>
        <v>2</v>
      </c>
      <c r="T269" s="238">
        <v>267</v>
      </c>
      <c r="U269" s="3" t="s">
        <v>2858</v>
      </c>
      <c r="V269" s="3" t="s">
        <v>2630</v>
      </c>
      <c r="W269" s="1">
        <v>4</v>
      </c>
      <c r="Y269" s="238">
        <v>267</v>
      </c>
      <c r="Z269" s="3" t="s">
        <v>3573</v>
      </c>
      <c r="AA269" s="3" t="s">
        <v>647</v>
      </c>
      <c r="AB269" s="1">
        <v>1</v>
      </c>
      <c r="AC269" s="30" t="s">
        <v>3687</v>
      </c>
      <c r="AD269" s="1">
        <v>7</v>
      </c>
      <c r="AE269" s="30" t="s">
        <v>3688</v>
      </c>
      <c r="AF269" s="1">
        <f t="shared" si="9"/>
        <v>8</v>
      </c>
      <c r="AH269" s="238">
        <v>267</v>
      </c>
      <c r="AI269" s="3" t="s">
        <v>1784</v>
      </c>
      <c r="AJ269" s="3" t="s">
        <v>66</v>
      </c>
      <c r="AK269" s="1">
        <v>7</v>
      </c>
    </row>
    <row r="270" spans="1:37" ht="15.6" x14ac:dyDescent="0.3">
      <c r="A270" s="238">
        <v>268</v>
      </c>
      <c r="B270" s="3" t="s">
        <v>1887</v>
      </c>
      <c r="C270" s="3" t="s">
        <v>3221</v>
      </c>
      <c r="D270" s="1">
        <v>13</v>
      </c>
      <c r="F270" s="238">
        <v>268</v>
      </c>
      <c r="G270" s="3" t="s">
        <v>1256</v>
      </c>
      <c r="H270" s="3" t="s">
        <v>2957</v>
      </c>
      <c r="I270" s="1">
        <v>0</v>
      </c>
      <c r="K270" s="238">
        <v>268</v>
      </c>
      <c r="L270" s="3" t="s">
        <v>1135</v>
      </c>
      <c r="M270" s="3" t="s">
        <v>2919</v>
      </c>
      <c r="N270" s="1">
        <v>0</v>
      </c>
      <c r="O270" s="30" t="s">
        <v>3687</v>
      </c>
      <c r="P270" s="1">
        <v>2</v>
      </c>
      <c r="Q270" s="30" t="s">
        <v>3688</v>
      </c>
      <c r="R270" s="1">
        <f t="shared" si="8"/>
        <v>2</v>
      </c>
      <c r="T270" s="238">
        <v>268</v>
      </c>
      <c r="U270" s="3" t="s">
        <v>2731</v>
      </c>
      <c r="V270" s="3" t="s">
        <v>2623</v>
      </c>
      <c r="W270" s="1">
        <v>4</v>
      </c>
      <c r="Y270" s="238">
        <v>268</v>
      </c>
      <c r="Z270" s="3" t="s">
        <v>1721</v>
      </c>
      <c r="AA270" s="3" t="s">
        <v>3276</v>
      </c>
      <c r="AB270" s="1">
        <v>0</v>
      </c>
      <c r="AC270" s="30" t="s">
        <v>3687</v>
      </c>
      <c r="AD270" s="1">
        <v>8</v>
      </c>
      <c r="AE270" s="30" t="s">
        <v>3688</v>
      </c>
      <c r="AF270" s="1">
        <f t="shared" si="9"/>
        <v>8</v>
      </c>
      <c r="AH270" s="238">
        <v>268</v>
      </c>
      <c r="AI270" s="2" t="s">
        <v>2107</v>
      </c>
      <c r="AJ270" s="2" t="s">
        <v>3276</v>
      </c>
      <c r="AK270" s="1">
        <v>7</v>
      </c>
    </row>
    <row r="271" spans="1:37" ht="15.6" x14ac:dyDescent="0.3">
      <c r="A271" s="238">
        <v>269</v>
      </c>
      <c r="B271" s="3" t="s">
        <v>3585</v>
      </c>
      <c r="C271" s="3" t="s">
        <v>2957</v>
      </c>
      <c r="D271" s="1">
        <v>13</v>
      </c>
      <c r="F271" s="238">
        <v>269</v>
      </c>
      <c r="G271" s="3" t="s">
        <v>1721</v>
      </c>
      <c r="H271" s="3" t="s">
        <v>3276</v>
      </c>
      <c r="I271" s="1">
        <v>0</v>
      </c>
      <c r="K271" s="238">
        <v>269</v>
      </c>
      <c r="L271" s="3" t="s">
        <v>1921</v>
      </c>
      <c r="M271" s="3" t="s">
        <v>3347</v>
      </c>
      <c r="N271" s="1">
        <v>0</v>
      </c>
      <c r="O271" s="30" t="s">
        <v>3687</v>
      </c>
      <c r="P271" s="1">
        <v>2</v>
      </c>
      <c r="Q271" s="30" t="s">
        <v>3688</v>
      </c>
      <c r="R271" s="1">
        <f t="shared" si="8"/>
        <v>2</v>
      </c>
      <c r="T271" s="238">
        <v>269</v>
      </c>
      <c r="U271" s="3" t="s">
        <v>2983</v>
      </c>
      <c r="V271" s="3" t="s">
        <v>66</v>
      </c>
      <c r="W271" s="1">
        <v>4</v>
      </c>
      <c r="Y271" s="238">
        <v>269</v>
      </c>
      <c r="Z271" s="3" t="s">
        <v>1590</v>
      </c>
      <c r="AA271" s="3" t="s">
        <v>3347</v>
      </c>
      <c r="AB271" s="1">
        <v>0</v>
      </c>
      <c r="AC271" s="30" t="s">
        <v>3687</v>
      </c>
      <c r="AD271" s="1">
        <v>8</v>
      </c>
      <c r="AE271" s="30" t="s">
        <v>3688</v>
      </c>
      <c r="AF271" s="1">
        <f t="shared" si="9"/>
        <v>8</v>
      </c>
      <c r="AH271" s="238">
        <v>269</v>
      </c>
      <c r="AI271" s="3" t="s">
        <v>1231</v>
      </c>
      <c r="AJ271" s="3" t="s">
        <v>2919</v>
      </c>
      <c r="AK271" s="1">
        <v>7</v>
      </c>
    </row>
    <row r="272" spans="1:37" ht="15.6" x14ac:dyDescent="0.3">
      <c r="A272" s="238">
        <v>270</v>
      </c>
      <c r="B272" s="3" t="s">
        <v>3614</v>
      </c>
      <c r="C272" s="3" t="s">
        <v>2865</v>
      </c>
      <c r="D272" s="1">
        <v>13</v>
      </c>
      <c r="F272" s="238">
        <v>270</v>
      </c>
      <c r="G272" s="3" t="s">
        <v>2767</v>
      </c>
      <c r="H272" s="3" t="s">
        <v>2623</v>
      </c>
      <c r="I272" s="1">
        <v>0</v>
      </c>
      <c r="K272" s="238">
        <v>270</v>
      </c>
      <c r="L272" s="3" t="s">
        <v>3191</v>
      </c>
      <c r="M272" s="3" t="s">
        <v>3487</v>
      </c>
      <c r="N272" s="1">
        <v>0</v>
      </c>
      <c r="O272" s="30" t="s">
        <v>3687</v>
      </c>
      <c r="P272" s="1">
        <v>2</v>
      </c>
      <c r="Q272" s="30" t="s">
        <v>3688</v>
      </c>
      <c r="R272" s="1">
        <f t="shared" si="8"/>
        <v>2</v>
      </c>
      <c r="T272" s="238">
        <v>270</v>
      </c>
      <c r="U272" s="3" t="s">
        <v>1925</v>
      </c>
      <c r="V272" s="3" t="s">
        <v>3276</v>
      </c>
      <c r="W272" s="1">
        <v>4</v>
      </c>
      <c r="Y272" s="238">
        <v>270</v>
      </c>
      <c r="Z272" s="2" t="s">
        <v>2095</v>
      </c>
      <c r="AA272" s="243" t="s">
        <v>2690</v>
      </c>
      <c r="AB272" s="1">
        <v>0</v>
      </c>
      <c r="AC272" s="30" t="s">
        <v>3687</v>
      </c>
      <c r="AD272" s="1">
        <v>8</v>
      </c>
      <c r="AE272" s="30" t="s">
        <v>3688</v>
      </c>
      <c r="AF272" s="1">
        <f t="shared" si="9"/>
        <v>8</v>
      </c>
      <c r="AH272" s="238">
        <v>270</v>
      </c>
      <c r="AI272" s="3" t="s">
        <v>3607</v>
      </c>
      <c r="AJ272" s="3" t="s">
        <v>2598</v>
      </c>
      <c r="AK272" s="1">
        <v>7</v>
      </c>
    </row>
    <row r="273" spans="1:37" ht="15.6" x14ac:dyDescent="0.3">
      <c r="A273" s="238">
        <v>271</v>
      </c>
      <c r="B273" s="3" t="s">
        <v>3618</v>
      </c>
      <c r="C273" s="3" t="s">
        <v>2655</v>
      </c>
      <c r="D273" s="1">
        <v>13</v>
      </c>
      <c r="F273" s="238">
        <v>271</v>
      </c>
      <c r="G273" s="3" t="s">
        <v>3310</v>
      </c>
      <c r="H273" s="3" t="s">
        <v>66</v>
      </c>
      <c r="I273" s="1">
        <v>0</v>
      </c>
      <c r="K273" s="238">
        <v>271</v>
      </c>
      <c r="L273" s="3" t="s">
        <v>1749</v>
      </c>
      <c r="M273" s="3" t="s">
        <v>68</v>
      </c>
      <c r="N273" s="1">
        <v>0</v>
      </c>
      <c r="O273" s="30" t="s">
        <v>3687</v>
      </c>
      <c r="P273" s="1">
        <v>2</v>
      </c>
      <c r="Q273" s="30" t="s">
        <v>3688</v>
      </c>
      <c r="R273" s="1">
        <f t="shared" si="8"/>
        <v>2</v>
      </c>
      <c r="T273" s="238">
        <v>271</v>
      </c>
      <c r="U273" s="3" t="s">
        <v>1186</v>
      </c>
      <c r="V273" s="3" t="s">
        <v>68</v>
      </c>
      <c r="W273" s="1">
        <v>4</v>
      </c>
      <c r="Y273" s="238">
        <v>271</v>
      </c>
      <c r="Z273" s="3" t="s">
        <v>3555</v>
      </c>
      <c r="AA273" s="3" t="s">
        <v>3461</v>
      </c>
      <c r="AB273" s="1">
        <v>5</v>
      </c>
      <c r="AC273" s="30" t="s">
        <v>3687</v>
      </c>
      <c r="AD273" s="1">
        <v>2</v>
      </c>
      <c r="AE273" s="30" t="s">
        <v>3688</v>
      </c>
      <c r="AF273" s="1">
        <f t="shared" si="9"/>
        <v>7</v>
      </c>
      <c r="AH273" s="238">
        <v>271</v>
      </c>
      <c r="AI273" s="3" t="s">
        <v>1453</v>
      </c>
      <c r="AJ273" s="3" t="s">
        <v>68</v>
      </c>
      <c r="AK273" s="1">
        <v>7</v>
      </c>
    </row>
    <row r="274" spans="1:37" ht="15.6" x14ac:dyDescent="0.3">
      <c r="A274" s="238">
        <v>272</v>
      </c>
      <c r="B274" s="3" t="s">
        <v>1922</v>
      </c>
      <c r="C274" s="3" t="s">
        <v>3347</v>
      </c>
      <c r="D274" s="1">
        <v>12</v>
      </c>
      <c r="F274" s="238">
        <v>272</v>
      </c>
      <c r="G274" s="3" t="s">
        <v>3533</v>
      </c>
      <c r="H274" s="3" t="s">
        <v>2613</v>
      </c>
      <c r="I274" s="1">
        <v>0</v>
      </c>
      <c r="K274" s="238">
        <v>272</v>
      </c>
      <c r="L274" s="3" t="s">
        <v>1112</v>
      </c>
      <c r="M274" s="3" t="s">
        <v>68</v>
      </c>
      <c r="N274" s="1">
        <v>0</v>
      </c>
      <c r="O274" s="30" t="s">
        <v>3687</v>
      </c>
      <c r="P274" s="1">
        <v>2</v>
      </c>
      <c r="Q274" s="30" t="s">
        <v>3688</v>
      </c>
      <c r="R274" s="1">
        <f t="shared" si="8"/>
        <v>2</v>
      </c>
      <c r="T274" s="238">
        <v>272</v>
      </c>
      <c r="U274" s="3" t="s">
        <v>1503</v>
      </c>
      <c r="V274" s="3" t="s">
        <v>66</v>
      </c>
      <c r="W274" s="1">
        <v>4</v>
      </c>
      <c r="Y274" s="238">
        <v>272</v>
      </c>
      <c r="Z274" s="3" t="s">
        <v>1134</v>
      </c>
      <c r="AA274" s="3" t="s">
        <v>2684</v>
      </c>
      <c r="AB274" s="1">
        <v>4</v>
      </c>
      <c r="AC274" s="30" t="s">
        <v>3687</v>
      </c>
      <c r="AD274" s="1">
        <v>3</v>
      </c>
      <c r="AE274" s="30" t="s">
        <v>3688</v>
      </c>
      <c r="AF274" s="1">
        <f t="shared" si="9"/>
        <v>7</v>
      </c>
      <c r="AH274" s="238">
        <v>272</v>
      </c>
      <c r="AI274" s="3" t="s">
        <v>3624</v>
      </c>
      <c r="AJ274" s="3" t="s">
        <v>3232</v>
      </c>
      <c r="AK274" s="1">
        <v>7</v>
      </c>
    </row>
    <row r="275" spans="1:37" ht="15.6" x14ac:dyDescent="0.3">
      <c r="A275" s="238">
        <v>273</v>
      </c>
      <c r="B275" s="3" t="s">
        <v>3502</v>
      </c>
      <c r="C275" s="3" t="s">
        <v>2630</v>
      </c>
      <c r="D275" s="1">
        <v>12</v>
      </c>
      <c r="F275" s="238">
        <v>273</v>
      </c>
      <c r="G275" s="3" t="s">
        <v>3535</v>
      </c>
      <c r="H275" s="3" t="s">
        <v>3493</v>
      </c>
      <c r="I275" s="1">
        <v>0</v>
      </c>
      <c r="K275" s="238">
        <v>273</v>
      </c>
      <c r="L275" s="3" t="s">
        <v>3496</v>
      </c>
      <c r="M275" s="3" t="s">
        <v>2655</v>
      </c>
      <c r="N275" s="1">
        <v>0</v>
      </c>
      <c r="O275" s="30" t="s">
        <v>3687</v>
      </c>
      <c r="P275" s="1">
        <v>2</v>
      </c>
      <c r="Q275" s="30" t="s">
        <v>3688</v>
      </c>
      <c r="R275" s="1">
        <f t="shared" si="8"/>
        <v>2</v>
      </c>
      <c r="T275" s="238">
        <v>273</v>
      </c>
      <c r="U275" s="3" t="s">
        <v>1221</v>
      </c>
      <c r="V275" s="3" t="s">
        <v>2620</v>
      </c>
      <c r="W275" s="1">
        <v>4</v>
      </c>
      <c r="Y275" s="238">
        <v>273</v>
      </c>
      <c r="Z275" s="3" t="s">
        <v>793</v>
      </c>
      <c r="AA275" s="3" t="s">
        <v>44</v>
      </c>
      <c r="AB275" s="1">
        <v>4</v>
      </c>
      <c r="AC275" s="30" t="s">
        <v>3687</v>
      </c>
      <c r="AD275" s="1">
        <v>3</v>
      </c>
      <c r="AE275" s="30" t="s">
        <v>3688</v>
      </c>
      <c r="AF275" s="1">
        <f t="shared" si="9"/>
        <v>7</v>
      </c>
      <c r="AH275" s="238">
        <v>273</v>
      </c>
      <c r="AI275" s="3" t="s">
        <v>3626</v>
      </c>
      <c r="AJ275" s="3" t="s">
        <v>2865</v>
      </c>
      <c r="AK275" s="1">
        <v>7</v>
      </c>
    </row>
    <row r="276" spans="1:37" ht="15.6" x14ac:dyDescent="0.3">
      <c r="A276" s="238">
        <v>274</v>
      </c>
      <c r="B276" s="3" t="s">
        <v>3529</v>
      </c>
      <c r="C276" s="3" t="s">
        <v>2620</v>
      </c>
      <c r="D276" s="1">
        <v>12</v>
      </c>
      <c r="F276" s="238">
        <v>274</v>
      </c>
      <c r="G276" s="3" t="s">
        <v>3089</v>
      </c>
      <c r="H276" s="3" t="s">
        <v>647</v>
      </c>
      <c r="I276" s="1">
        <v>0</v>
      </c>
      <c r="K276" s="238">
        <v>274</v>
      </c>
      <c r="L276" s="3" t="s">
        <v>1071</v>
      </c>
      <c r="M276" s="3" t="s">
        <v>3482</v>
      </c>
      <c r="N276" s="1">
        <v>0</v>
      </c>
      <c r="O276" s="30" t="s">
        <v>3687</v>
      </c>
      <c r="P276" s="1">
        <v>2</v>
      </c>
      <c r="Q276" s="30" t="s">
        <v>3688</v>
      </c>
      <c r="R276" s="1">
        <f t="shared" si="8"/>
        <v>2</v>
      </c>
      <c r="T276" s="238">
        <v>274</v>
      </c>
      <c r="U276" s="3" t="s">
        <v>3569</v>
      </c>
      <c r="V276" s="3" t="s">
        <v>2630</v>
      </c>
      <c r="W276" s="1">
        <v>4</v>
      </c>
      <c r="Y276" s="238">
        <v>274</v>
      </c>
      <c r="Z276" s="3" t="s">
        <v>2800</v>
      </c>
      <c r="AA276" s="3" t="s">
        <v>2661</v>
      </c>
      <c r="AB276" s="1">
        <v>4</v>
      </c>
      <c r="AC276" s="30" t="s">
        <v>3687</v>
      </c>
      <c r="AD276" s="1">
        <v>3</v>
      </c>
      <c r="AE276" s="30" t="s">
        <v>3688</v>
      </c>
      <c r="AF276" s="1">
        <f t="shared" si="9"/>
        <v>7</v>
      </c>
      <c r="AH276" s="238">
        <v>274</v>
      </c>
      <c r="AI276" s="3" t="s">
        <v>733</v>
      </c>
      <c r="AJ276" s="3" t="s">
        <v>2598</v>
      </c>
      <c r="AK276" s="1">
        <v>6</v>
      </c>
    </row>
    <row r="277" spans="1:37" ht="15.6" x14ac:dyDescent="0.3">
      <c r="A277" s="238">
        <v>275</v>
      </c>
      <c r="B277" s="3" t="s">
        <v>814</v>
      </c>
      <c r="C277" s="3" t="s">
        <v>2759</v>
      </c>
      <c r="D277" s="1">
        <v>12</v>
      </c>
      <c r="F277" s="238">
        <v>275</v>
      </c>
      <c r="G277" s="3" t="s">
        <v>2807</v>
      </c>
      <c r="H277" s="3" t="s">
        <v>2613</v>
      </c>
      <c r="I277" s="1">
        <v>0</v>
      </c>
      <c r="K277" s="238">
        <v>275</v>
      </c>
      <c r="L277" s="3" t="s">
        <v>1875</v>
      </c>
      <c r="M277" s="3" t="s">
        <v>80</v>
      </c>
      <c r="N277" s="1">
        <v>0</v>
      </c>
      <c r="O277" s="30" t="s">
        <v>3687</v>
      </c>
      <c r="P277" s="1">
        <v>2</v>
      </c>
      <c r="Q277" s="30" t="s">
        <v>3688</v>
      </c>
      <c r="R277" s="1">
        <f t="shared" si="8"/>
        <v>2</v>
      </c>
      <c r="T277" s="238">
        <v>275</v>
      </c>
      <c r="U277" s="3" t="s">
        <v>805</v>
      </c>
      <c r="V277" s="3" t="s">
        <v>2759</v>
      </c>
      <c r="W277" s="1">
        <v>4</v>
      </c>
      <c r="Y277" s="238">
        <v>275</v>
      </c>
      <c r="Z277" s="3" t="s">
        <v>3164</v>
      </c>
      <c r="AA277" s="3" t="s">
        <v>66</v>
      </c>
      <c r="AB277" s="1">
        <v>3</v>
      </c>
      <c r="AC277" s="30" t="s">
        <v>3687</v>
      </c>
      <c r="AD277" s="1">
        <v>4</v>
      </c>
      <c r="AE277" s="30" t="s">
        <v>3688</v>
      </c>
      <c r="AF277" s="1">
        <f t="shared" si="9"/>
        <v>7</v>
      </c>
      <c r="AH277" s="238">
        <v>275</v>
      </c>
      <c r="AI277" s="3" t="s">
        <v>2777</v>
      </c>
      <c r="AJ277" s="3" t="s">
        <v>2630</v>
      </c>
      <c r="AK277" s="1">
        <v>6</v>
      </c>
    </row>
    <row r="278" spans="1:37" ht="15.6" x14ac:dyDescent="0.3">
      <c r="A278" s="238">
        <v>276</v>
      </c>
      <c r="B278" s="3" t="s">
        <v>3539</v>
      </c>
      <c r="C278" s="3" t="s">
        <v>44</v>
      </c>
      <c r="D278" s="1">
        <v>12</v>
      </c>
      <c r="F278" s="238">
        <v>276</v>
      </c>
      <c r="G278" s="3" t="s">
        <v>1254</v>
      </c>
      <c r="H278" s="3" t="s">
        <v>66</v>
      </c>
      <c r="I278" s="1">
        <v>0</v>
      </c>
      <c r="K278" s="238">
        <v>276</v>
      </c>
      <c r="L278" s="3" t="s">
        <v>3518</v>
      </c>
      <c r="M278" s="3" t="s">
        <v>2613</v>
      </c>
      <c r="N278" s="1">
        <v>0</v>
      </c>
      <c r="O278" s="30" t="s">
        <v>3687</v>
      </c>
      <c r="P278" s="1">
        <v>2</v>
      </c>
      <c r="Q278" s="30" t="s">
        <v>3688</v>
      </c>
      <c r="R278" s="1">
        <f t="shared" si="8"/>
        <v>2</v>
      </c>
      <c r="T278" s="238">
        <v>276</v>
      </c>
      <c r="U278" s="3" t="s">
        <v>3576</v>
      </c>
      <c r="V278" s="3" t="s">
        <v>44</v>
      </c>
      <c r="W278" s="1">
        <v>4</v>
      </c>
      <c r="Y278" s="238">
        <v>276</v>
      </c>
      <c r="Z278" s="3" t="s">
        <v>2983</v>
      </c>
      <c r="AA278" s="3" t="s">
        <v>66</v>
      </c>
      <c r="AB278" s="1">
        <v>3</v>
      </c>
      <c r="AC278" s="30" t="s">
        <v>3687</v>
      </c>
      <c r="AD278" s="1">
        <v>4</v>
      </c>
      <c r="AE278" s="30" t="s">
        <v>3688</v>
      </c>
      <c r="AF278" s="1">
        <f t="shared" si="9"/>
        <v>7</v>
      </c>
      <c r="AH278" s="238">
        <v>276</v>
      </c>
      <c r="AI278" s="3" t="s">
        <v>1536</v>
      </c>
      <c r="AJ278" s="3" t="s">
        <v>2623</v>
      </c>
      <c r="AK278" s="1">
        <v>6</v>
      </c>
    </row>
    <row r="279" spans="1:37" ht="15.6" x14ac:dyDescent="0.3">
      <c r="A279" s="238">
        <v>277</v>
      </c>
      <c r="B279" s="3" t="s">
        <v>3545</v>
      </c>
      <c r="C279" s="3" t="s">
        <v>2603</v>
      </c>
      <c r="D279" s="1">
        <v>12</v>
      </c>
      <c r="F279" s="238">
        <v>277</v>
      </c>
      <c r="G279" s="3" t="s">
        <v>3536</v>
      </c>
      <c r="H279" s="3" t="s">
        <v>3493</v>
      </c>
      <c r="I279" s="1">
        <v>0</v>
      </c>
      <c r="K279" s="238">
        <v>277</v>
      </c>
      <c r="L279" s="3" t="s">
        <v>733</v>
      </c>
      <c r="M279" s="3" t="s">
        <v>2598</v>
      </c>
      <c r="N279" s="1">
        <v>0</v>
      </c>
      <c r="O279" s="30" t="s">
        <v>3687</v>
      </c>
      <c r="P279" s="1">
        <v>2</v>
      </c>
      <c r="Q279" s="30" t="s">
        <v>3688</v>
      </c>
      <c r="R279" s="1">
        <f t="shared" si="8"/>
        <v>2</v>
      </c>
      <c r="T279" s="238">
        <v>277</v>
      </c>
      <c r="U279" s="3" t="s">
        <v>3583</v>
      </c>
      <c r="V279" s="3" t="s">
        <v>2606</v>
      </c>
      <c r="W279" s="1">
        <v>4</v>
      </c>
      <c r="Y279" s="238">
        <v>277</v>
      </c>
      <c r="Z279" s="3" t="s">
        <v>805</v>
      </c>
      <c r="AA279" s="3" t="s">
        <v>2759</v>
      </c>
      <c r="AB279" s="1">
        <v>3</v>
      </c>
      <c r="AC279" s="30" t="s">
        <v>3687</v>
      </c>
      <c r="AD279" s="1">
        <v>4</v>
      </c>
      <c r="AE279" s="30" t="s">
        <v>3688</v>
      </c>
      <c r="AF279" s="1">
        <f t="shared" si="9"/>
        <v>7</v>
      </c>
      <c r="AH279" s="238">
        <v>277</v>
      </c>
      <c r="AI279" s="2" t="s">
        <v>3397</v>
      </c>
      <c r="AJ279" s="2" t="s">
        <v>2657</v>
      </c>
      <c r="AK279" s="1">
        <v>6</v>
      </c>
    </row>
    <row r="280" spans="1:37" ht="15.6" x14ac:dyDescent="0.3">
      <c r="A280" s="238">
        <v>278</v>
      </c>
      <c r="B280" s="3" t="s">
        <v>1503</v>
      </c>
      <c r="C280" s="3" t="s">
        <v>66</v>
      </c>
      <c r="D280" s="1">
        <v>12</v>
      </c>
      <c r="F280" s="238">
        <v>278</v>
      </c>
      <c r="G280" s="3" t="s">
        <v>1664</v>
      </c>
      <c r="H280" s="3" t="s">
        <v>3318</v>
      </c>
      <c r="I280" s="1">
        <v>0</v>
      </c>
      <c r="K280" s="238">
        <v>278</v>
      </c>
      <c r="L280" s="3" t="s">
        <v>1138</v>
      </c>
      <c r="M280" s="3" t="s">
        <v>68</v>
      </c>
      <c r="N280" s="1">
        <v>0</v>
      </c>
      <c r="O280" s="30" t="s">
        <v>3687</v>
      </c>
      <c r="P280" s="1">
        <v>2</v>
      </c>
      <c r="Q280" s="30" t="s">
        <v>3688</v>
      </c>
      <c r="R280" s="1">
        <f t="shared" si="8"/>
        <v>2</v>
      </c>
      <c r="T280" s="238">
        <v>278</v>
      </c>
      <c r="U280" s="3" t="s">
        <v>3584</v>
      </c>
      <c r="V280" s="3" t="s">
        <v>2630</v>
      </c>
      <c r="W280" s="1">
        <v>4</v>
      </c>
      <c r="Y280" s="238">
        <v>278</v>
      </c>
      <c r="Z280" s="3" t="s">
        <v>3583</v>
      </c>
      <c r="AA280" s="3" t="s">
        <v>2606</v>
      </c>
      <c r="AB280" s="1">
        <v>3</v>
      </c>
      <c r="AC280" s="30" t="s">
        <v>3687</v>
      </c>
      <c r="AD280" s="1">
        <v>4</v>
      </c>
      <c r="AE280" s="30" t="s">
        <v>3688</v>
      </c>
      <c r="AF280" s="1">
        <f t="shared" si="9"/>
        <v>7</v>
      </c>
      <c r="AH280" s="238">
        <v>278</v>
      </c>
      <c r="AI280" s="3" t="s">
        <v>3614</v>
      </c>
      <c r="AJ280" s="3" t="s">
        <v>2865</v>
      </c>
      <c r="AK280" s="1">
        <v>6</v>
      </c>
    </row>
    <row r="281" spans="1:37" ht="15.6" x14ac:dyDescent="0.3">
      <c r="A281" s="238">
        <v>279</v>
      </c>
      <c r="B281" s="3" t="s">
        <v>3575</v>
      </c>
      <c r="C281" s="3" t="s">
        <v>2592</v>
      </c>
      <c r="D281" s="1">
        <v>12</v>
      </c>
      <c r="F281" s="238">
        <v>279</v>
      </c>
      <c r="G281" s="3" t="s">
        <v>3537</v>
      </c>
      <c r="H281" s="3" t="s">
        <v>44</v>
      </c>
      <c r="I281" s="1">
        <v>0</v>
      </c>
      <c r="K281" s="238">
        <v>279</v>
      </c>
      <c r="L281" s="3" t="s">
        <v>3525</v>
      </c>
      <c r="M281" s="3" t="s">
        <v>647</v>
      </c>
      <c r="N281" s="1">
        <v>0</v>
      </c>
      <c r="O281" s="30" t="s">
        <v>3687</v>
      </c>
      <c r="P281" s="1">
        <v>2</v>
      </c>
      <c r="Q281" s="30" t="s">
        <v>3688</v>
      </c>
      <c r="R281" s="1">
        <f t="shared" si="8"/>
        <v>2</v>
      </c>
      <c r="T281" s="238">
        <v>279</v>
      </c>
      <c r="U281" s="3" t="s">
        <v>3586</v>
      </c>
      <c r="V281" s="3" t="s">
        <v>2630</v>
      </c>
      <c r="W281" s="1">
        <v>4</v>
      </c>
      <c r="Y281" s="238">
        <v>279</v>
      </c>
      <c r="Z281" s="3" t="s">
        <v>3586</v>
      </c>
      <c r="AA281" s="3" t="s">
        <v>2630</v>
      </c>
      <c r="AB281" s="1">
        <v>3</v>
      </c>
      <c r="AC281" s="30" t="s">
        <v>3687</v>
      </c>
      <c r="AD281" s="1">
        <v>4</v>
      </c>
      <c r="AE281" s="30" t="s">
        <v>3688</v>
      </c>
      <c r="AF281" s="1">
        <f t="shared" si="9"/>
        <v>7</v>
      </c>
      <c r="AH281" s="238">
        <v>279</v>
      </c>
      <c r="AI281" s="3" t="s">
        <v>3616</v>
      </c>
      <c r="AJ281" s="3" t="s">
        <v>2684</v>
      </c>
      <c r="AK281" s="1">
        <v>6</v>
      </c>
    </row>
    <row r="282" spans="1:37" ht="15.6" x14ac:dyDescent="0.3">
      <c r="A282" s="238">
        <v>280</v>
      </c>
      <c r="B282" s="2" t="s">
        <v>2107</v>
      </c>
      <c r="C282" s="2" t="s">
        <v>3276</v>
      </c>
      <c r="D282" s="1">
        <v>12</v>
      </c>
      <c r="F282" s="238">
        <v>280</v>
      </c>
      <c r="G282" s="3" t="s">
        <v>814</v>
      </c>
      <c r="H282" s="3" t="s">
        <v>2759</v>
      </c>
      <c r="I282" s="1">
        <v>0</v>
      </c>
      <c r="K282" s="238">
        <v>280</v>
      </c>
      <c r="L282" s="3" t="s">
        <v>1256</v>
      </c>
      <c r="M282" s="3" t="s">
        <v>2957</v>
      </c>
      <c r="N282" s="1">
        <v>0</v>
      </c>
      <c r="O282" s="30" t="s">
        <v>3687</v>
      </c>
      <c r="P282" s="1">
        <v>2</v>
      </c>
      <c r="Q282" s="30" t="s">
        <v>3688</v>
      </c>
      <c r="R282" s="1">
        <f t="shared" si="8"/>
        <v>2</v>
      </c>
      <c r="T282" s="238">
        <v>280</v>
      </c>
      <c r="U282" s="3" t="s">
        <v>3596</v>
      </c>
      <c r="V282" s="3" t="s">
        <v>2630</v>
      </c>
      <c r="W282" s="1">
        <v>4</v>
      </c>
      <c r="Y282" s="238">
        <v>280</v>
      </c>
      <c r="Z282" s="3" t="s">
        <v>3538</v>
      </c>
      <c r="AA282" s="3" t="s">
        <v>2592</v>
      </c>
      <c r="AB282" s="1">
        <v>2</v>
      </c>
      <c r="AC282" s="30" t="s">
        <v>3687</v>
      </c>
      <c r="AD282" s="1">
        <v>5</v>
      </c>
      <c r="AE282" s="30" t="s">
        <v>3688</v>
      </c>
      <c r="AF282" s="1">
        <f t="shared" si="9"/>
        <v>7</v>
      </c>
      <c r="AH282" s="238">
        <v>280</v>
      </c>
      <c r="AI282" s="3" t="s">
        <v>1216</v>
      </c>
      <c r="AJ282" s="3" t="s">
        <v>68</v>
      </c>
      <c r="AK282" s="1">
        <v>6</v>
      </c>
    </row>
    <row r="283" spans="1:37" ht="15.6" x14ac:dyDescent="0.3">
      <c r="A283" s="238">
        <v>281</v>
      </c>
      <c r="B283" s="3" t="s">
        <v>1137</v>
      </c>
      <c r="C283" s="3" t="s">
        <v>2919</v>
      </c>
      <c r="D283" s="1">
        <v>12</v>
      </c>
      <c r="F283" s="238">
        <v>281</v>
      </c>
      <c r="G283" s="3" t="s">
        <v>1584</v>
      </c>
      <c r="H283" s="3" t="s">
        <v>3347</v>
      </c>
      <c r="I283" s="1">
        <v>0</v>
      </c>
      <c r="K283" s="238">
        <v>281</v>
      </c>
      <c r="L283" s="3" t="s">
        <v>1584</v>
      </c>
      <c r="M283" s="3" t="s">
        <v>3347</v>
      </c>
      <c r="N283" s="1">
        <v>0</v>
      </c>
      <c r="O283" s="30" t="s">
        <v>3687</v>
      </c>
      <c r="P283" s="1">
        <v>2</v>
      </c>
      <c r="Q283" s="30" t="s">
        <v>3688</v>
      </c>
      <c r="R283" s="1">
        <f t="shared" si="8"/>
        <v>2</v>
      </c>
      <c r="T283" s="238">
        <v>281</v>
      </c>
      <c r="U283" s="3" t="s">
        <v>1194</v>
      </c>
      <c r="V283" s="3" t="s">
        <v>3599</v>
      </c>
      <c r="W283" s="1">
        <v>4</v>
      </c>
      <c r="Y283" s="238">
        <v>281</v>
      </c>
      <c r="Z283" s="3" t="s">
        <v>3581</v>
      </c>
      <c r="AA283" s="3" t="s">
        <v>2988</v>
      </c>
      <c r="AB283" s="1">
        <v>2</v>
      </c>
      <c r="AC283" s="30" t="s">
        <v>3687</v>
      </c>
      <c r="AD283" s="1">
        <v>5</v>
      </c>
      <c r="AE283" s="30" t="s">
        <v>3688</v>
      </c>
      <c r="AF283" s="1">
        <f t="shared" si="9"/>
        <v>7</v>
      </c>
      <c r="AH283" s="238">
        <v>281</v>
      </c>
      <c r="AI283" s="3" t="s">
        <v>3634</v>
      </c>
      <c r="AJ283" s="3" t="s">
        <v>3232</v>
      </c>
      <c r="AK283" s="1">
        <v>6</v>
      </c>
    </row>
    <row r="284" spans="1:37" ht="15.6" x14ac:dyDescent="0.3">
      <c r="A284" s="238">
        <v>282</v>
      </c>
      <c r="B284" s="3" t="s">
        <v>3593</v>
      </c>
      <c r="C284" s="3" t="s">
        <v>2630</v>
      </c>
      <c r="D284" s="1">
        <v>12</v>
      </c>
      <c r="F284" s="238">
        <v>282</v>
      </c>
      <c r="G284" s="3" t="s">
        <v>3538</v>
      </c>
      <c r="H284" s="3" t="s">
        <v>2592</v>
      </c>
      <c r="I284" s="1">
        <v>0</v>
      </c>
      <c r="K284" s="238">
        <v>282</v>
      </c>
      <c r="L284" s="3" t="s">
        <v>3538</v>
      </c>
      <c r="M284" s="3" t="s">
        <v>2592</v>
      </c>
      <c r="N284" s="1">
        <v>0</v>
      </c>
      <c r="O284" s="30" t="s">
        <v>3687</v>
      </c>
      <c r="P284" s="1">
        <v>2</v>
      </c>
      <c r="Q284" s="30" t="s">
        <v>3688</v>
      </c>
      <c r="R284" s="1">
        <f t="shared" si="8"/>
        <v>2</v>
      </c>
      <c r="T284" s="238">
        <v>282</v>
      </c>
      <c r="U284" s="3" t="s">
        <v>1581</v>
      </c>
      <c r="V284" s="3" t="s">
        <v>3347</v>
      </c>
      <c r="W284" s="1">
        <v>3</v>
      </c>
      <c r="Y284" s="238">
        <v>282</v>
      </c>
      <c r="Z284" s="3" t="s">
        <v>3590</v>
      </c>
      <c r="AA284" s="3" t="s">
        <v>2630</v>
      </c>
      <c r="AB284" s="1">
        <v>1</v>
      </c>
      <c r="AC284" s="30" t="s">
        <v>3687</v>
      </c>
      <c r="AD284" s="1">
        <v>6</v>
      </c>
      <c r="AE284" s="30" t="s">
        <v>3688</v>
      </c>
      <c r="AF284" s="1">
        <f t="shared" si="9"/>
        <v>7</v>
      </c>
      <c r="AH284" s="238">
        <v>282</v>
      </c>
      <c r="AI284" s="2" t="s">
        <v>3418</v>
      </c>
      <c r="AJ284" s="243" t="s">
        <v>647</v>
      </c>
      <c r="AK284" s="1">
        <v>6</v>
      </c>
    </row>
    <row r="285" spans="1:37" ht="15.6" x14ac:dyDescent="0.3">
      <c r="A285" s="238">
        <v>283</v>
      </c>
      <c r="B285" s="3" t="s">
        <v>2848</v>
      </c>
      <c r="C285" s="3" t="s">
        <v>2613</v>
      </c>
      <c r="D285" s="1">
        <v>11</v>
      </c>
      <c r="F285" s="238">
        <v>283</v>
      </c>
      <c r="G285" s="3" t="s">
        <v>2915</v>
      </c>
      <c r="H285" s="3" t="s">
        <v>647</v>
      </c>
      <c r="I285" s="1">
        <v>0</v>
      </c>
      <c r="K285" s="238">
        <v>283</v>
      </c>
      <c r="L285" s="3" t="s">
        <v>3543</v>
      </c>
      <c r="M285" s="3" t="s">
        <v>647</v>
      </c>
      <c r="N285" s="1">
        <v>0</v>
      </c>
      <c r="O285" s="30" t="s">
        <v>3687</v>
      </c>
      <c r="P285" s="1">
        <v>2</v>
      </c>
      <c r="Q285" s="30" t="s">
        <v>3688</v>
      </c>
      <c r="R285" s="1">
        <f t="shared" si="8"/>
        <v>2</v>
      </c>
      <c r="T285" s="238">
        <v>283</v>
      </c>
      <c r="U285" s="3" t="s">
        <v>3191</v>
      </c>
      <c r="V285" s="3" t="s">
        <v>3487</v>
      </c>
      <c r="W285" s="1">
        <v>3</v>
      </c>
      <c r="Y285" s="238">
        <v>283</v>
      </c>
      <c r="Z285" s="3" t="s">
        <v>1850</v>
      </c>
      <c r="AA285" s="3" t="s">
        <v>3276</v>
      </c>
      <c r="AB285" s="1">
        <v>0</v>
      </c>
      <c r="AC285" s="30" t="s">
        <v>3687</v>
      </c>
      <c r="AD285" s="1">
        <v>7</v>
      </c>
      <c r="AE285" s="30" t="s">
        <v>3688</v>
      </c>
      <c r="AF285" s="1">
        <f t="shared" si="9"/>
        <v>7</v>
      </c>
      <c r="AH285" s="238">
        <v>283</v>
      </c>
      <c r="AI285" s="3" t="s">
        <v>1255</v>
      </c>
      <c r="AJ285" s="3" t="s">
        <v>2957</v>
      </c>
      <c r="AK285" s="1">
        <v>5</v>
      </c>
    </row>
    <row r="286" spans="1:37" ht="15.6" x14ac:dyDescent="0.3">
      <c r="A286" s="238">
        <v>284</v>
      </c>
      <c r="B286" s="3" t="s">
        <v>809</v>
      </c>
      <c r="C286" s="3" t="s">
        <v>2759</v>
      </c>
      <c r="D286" s="1">
        <v>11</v>
      </c>
      <c r="F286" s="238">
        <v>284</v>
      </c>
      <c r="G286" s="3" t="s">
        <v>1717</v>
      </c>
      <c r="H286" s="3" t="s">
        <v>3276</v>
      </c>
      <c r="I286" s="1">
        <v>0</v>
      </c>
      <c r="K286" s="238">
        <v>284</v>
      </c>
      <c r="L286" s="3" t="s">
        <v>1503</v>
      </c>
      <c r="M286" s="3" t="s">
        <v>66</v>
      </c>
      <c r="N286" s="1">
        <v>0</v>
      </c>
      <c r="O286" s="30" t="s">
        <v>3687</v>
      </c>
      <c r="P286" s="1">
        <v>2</v>
      </c>
      <c r="Q286" s="30" t="s">
        <v>3688</v>
      </c>
      <c r="R286" s="1">
        <f t="shared" si="8"/>
        <v>2</v>
      </c>
      <c r="T286" s="238">
        <v>284</v>
      </c>
      <c r="U286" s="3" t="s">
        <v>1134</v>
      </c>
      <c r="V286" s="3" t="s">
        <v>2684</v>
      </c>
      <c r="W286" s="1">
        <v>3</v>
      </c>
      <c r="Y286" s="238">
        <v>284</v>
      </c>
      <c r="Z286" s="3" t="s">
        <v>2992</v>
      </c>
      <c r="AA286" s="3" t="s">
        <v>2939</v>
      </c>
      <c r="AB286" s="1">
        <v>5</v>
      </c>
      <c r="AC286" s="30" t="s">
        <v>3687</v>
      </c>
      <c r="AD286" s="1">
        <v>1</v>
      </c>
      <c r="AE286" s="30" t="s">
        <v>3688</v>
      </c>
      <c r="AF286" s="1">
        <f t="shared" si="9"/>
        <v>6</v>
      </c>
      <c r="AH286" s="238">
        <v>284</v>
      </c>
      <c r="AI286" s="3" t="s">
        <v>1962</v>
      </c>
      <c r="AJ286" s="3" t="s">
        <v>66</v>
      </c>
      <c r="AK286" s="1">
        <v>5</v>
      </c>
    </row>
    <row r="287" spans="1:37" ht="15.6" x14ac:dyDescent="0.3">
      <c r="A287" s="238">
        <v>285</v>
      </c>
      <c r="B287" s="3" t="s">
        <v>3526</v>
      </c>
      <c r="C287" s="3" t="s">
        <v>3453</v>
      </c>
      <c r="D287" s="1">
        <v>11</v>
      </c>
      <c r="F287" s="238">
        <v>285</v>
      </c>
      <c r="G287" s="2" t="s">
        <v>3381</v>
      </c>
      <c r="H287" s="2" t="s">
        <v>522</v>
      </c>
      <c r="I287" s="1">
        <v>0</v>
      </c>
      <c r="K287" s="238">
        <v>285</v>
      </c>
      <c r="L287" s="3" t="s">
        <v>3546</v>
      </c>
      <c r="M287" s="3" t="s">
        <v>2657</v>
      </c>
      <c r="N287" s="1">
        <v>0</v>
      </c>
      <c r="O287" s="1" t="s">
        <v>3687</v>
      </c>
      <c r="P287" s="1">
        <v>2</v>
      </c>
      <c r="Q287" s="30" t="s">
        <v>3688</v>
      </c>
      <c r="R287" s="1">
        <f t="shared" si="8"/>
        <v>2</v>
      </c>
      <c r="T287" s="238">
        <v>285</v>
      </c>
      <c r="U287" s="3" t="s">
        <v>1260</v>
      </c>
      <c r="V287" s="3" t="s">
        <v>66</v>
      </c>
      <c r="W287" s="1">
        <v>3</v>
      </c>
      <c r="Y287" s="238">
        <v>285</v>
      </c>
      <c r="Z287" s="3" t="s">
        <v>3123</v>
      </c>
      <c r="AA287" s="3" t="s">
        <v>2613</v>
      </c>
      <c r="AB287" s="1">
        <v>4</v>
      </c>
      <c r="AC287" s="30" t="s">
        <v>3687</v>
      </c>
      <c r="AD287" s="1">
        <v>2</v>
      </c>
      <c r="AE287" s="30" t="s">
        <v>3688</v>
      </c>
      <c r="AF287" s="1">
        <f t="shared" si="9"/>
        <v>6</v>
      </c>
      <c r="AH287" s="238">
        <v>285</v>
      </c>
      <c r="AI287" s="3" t="s">
        <v>3320</v>
      </c>
      <c r="AJ287" s="3" t="s">
        <v>2595</v>
      </c>
      <c r="AK287" s="1">
        <v>5</v>
      </c>
    </row>
    <row r="288" spans="1:37" ht="15.6" x14ac:dyDescent="0.3">
      <c r="A288" s="238">
        <v>286</v>
      </c>
      <c r="B288" s="3" t="s">
        <v>3283</v>
      </c>
      <c r="C288" s="3" t="s">
        <v>2939</v>
      </c>
      <c r="D288" s="1">
        <v>11</v>
      </c>
      <c r="F288" s="238">
        <v>286</v>
      </c>
      <c r="G288" s="3" t="s">
        <v>3540</v>
      </c>
      <c r="H288" s="3" t="s">
        <v>2603</v>
      </c>
      <c r="I288" s="1">
        <v>0</v>
      </c>
      <c r="K288" s="238">
        <v>286</v>
      </c>
      <c r="L288" s="3" t="s">
        <v>2668</v>
      </c>
      <c r="M288" s="3" t="s">
        <v>2592</v>
      </c>
      <c r="N288" s="1">
        <v>0</v>
      </c>
      <c r="O288" s="30" t="s">
        <v>3687</v>
      </c>
      <c r="P288" s="1">
        <v>2</v>
      </c>
      <c r="Q288" s="30" t="s">
        <v>3688</v>
      </c>
      <c r="R288" s="1">
        <f t="shared" si="8"/>
        <v>2</v>
      </c>
      <c r="T288" s="238">
        <v>286</v>
      </c>
      <c r="U288" s="3" t="s">
        <v>793</v>
      </c>
      <c r="V288" s="3" t="s">
        <v>44</v>
      </c>
      <c r="W288" s="1">
        <v>3</v>
      </c>
      <c r="Y288" s="238">
        <v>286</v>
      </c>
      <c r="Z288" s="3" t="s">
        <v>3574</v>
      </c>
      <c r="AA288" s="3" t="s">
        <v>80</v>
      </c>
      <c r="AB288" s="1">
        <v>4</v>
      </c>
      <c r="AC288" s="30" t="s">
        <v>3687</v>
      </c>
      <c r="AD288" s="1">
        <v>2</v>
      </c>
      <c r="AE288" s="30" t="s">
        <v>3688</v>
      </c>
      <c r="AF288" s="1">
        <f t="shared" si="9"/>
        <v>6</v>
      </c>
      <c r="AH288" s="238">
        <v>286</v>
      </c>
      <c r="AI288" s="3" t="s">
        <v>1964</v>
      </c>
      <c r="AJ288" s="3" t="s">
        <v>66</v>
      </c>
      <c r="AK288" s="1">
        <v>5</v>
      </c>
    </row>
    <row r="289" spans="1:37" ht="15.6" x14ac:dyDescent="0.3">
      <c r="A289" s="238">
        <v>287</v>
      </c>
      <c r="B289" s="3" t="s">
        <v>805</v>
      </c>
      <c r="C289" s="3" t="s">
        <v>2759</v>
      </c>
      <c r="D289" s="1">
        <v>11</v>
      </c>
      <c r="F289" s="238">
        <v>287</v>
      </c>
      <c r="G289" s="3" t="s">
        <v>1212</v>
      </c>
      <c r="H289" s="3" t="s">
        <v>3152</v>
      </c>
      <c r="I289" s="1">
        <v>0</v>
      </c>
      <c r="K289" s="238">
        <v>287</v>
      </c>
      <c r="L289" s="3" t="s">
        <v>3557</v>
      </c>
      <c r="M289" s="3" t="s">
        <v>3456</v>
      </c>
      <c r="N289" s="1">
        <v>0</v>
      </c>
      <c r="O289" s="30" t="s">
        <v>3687</v>
      </c>
      <c r="P289" s="1">
        <v>2</v>
      </c>
      <c r="Q289" s="30" t="s">
        <v>3688</v>
      </c>
      <c r="R289" s="1">
        <f t="shared" si="8"/>
        <v>2</v>
      </c>
      <c r="T289" s="238">
        <v>287</v>
      </c>
      <c r="U289" s="3" t="s">
        <v>1835</v>
      </c>
      <c r="V289" s="3" t="s">
        <v>3276</v>
      </c>
      <c r="W289" s="1">
        <v>3</v>
      </c>
      <c r="Y289" s="238">
        <v>287</v>
      </c>
      <c r="Z289" s="3" t="s">
        <v>2767</v>
      </c>
      <c r="AA289" s="3" t="s">
        <v>2623</v>
      </c>
      <c r="AB289" s="1">
        <v>3</v>
      </c>
      <c r="AC289" s="30" t="s">
        <v>3687</v>
      </c>
      <c r="AD289" s="1">
        <v>3</v>
      </c>
      <c r="AE289" s="30" t="s">
        <v>3688</v>
      </c>
      <c r="AF289" s="1">
        <f t="shared" si="9"/>
        <v>6</v>
      </c>
      <c r="AH289" s="238">
        <v>287</v>
      </c>
      <c r="AI289" s="3" t="s">
        <v>3139</v>
      </c>
      <c r="AJ289" s="3" t="s">
        <v>3347</v>
      </c>
      <c r="AK289" s="1">
        <v>5</v>
      </c>
    </row>
    <row r="290" spans="1:37" ht="15.6" x14ac:dyDescent="0.3">
      <c r="A290" s="238">
        <v>288</v>
      </c>
      <c r="B290" s="3" t="s">
        <v>860</v>
      </c>
      <c r="C290" s="3" t="s">
        <v>2598</v>
      </c>
      <c r="D290" s="1">
        <v>11</v>
      </c>
      <c r="F290" s="238">
        <v>288</v>
      </c>
      <c r="G290" s="3" t="s">
        <v>1544</v>
      </c>
      <c r="H290" s="3" t="s">
        <v>68</v>
      </c>
      <c r="I290" s="1">
        <v>0</v>
      </c>
      <c r="K290" s="238">
        <v>288</v>
      </c>
      <c r="L290" s="3" t="s">
        <v>3562</v>
      </c>
      <c r="M290" s="3" t="s">
        <v>2630</v>
      </c>
      <c r="N290" s="1">
        <v>0</v>
      </c>
      <c r="O290" s="1" t="s">
        <v>3687</v>
      </c>
      <c r="P290" s="1">
        <v>2</v>
      </c>
      <c r="Q290" s="30" t="s">
        <v>3688</v>
      </c>
      <c r="R290" s="1">
        <f t="shared" si="8"/>
        <v>2</v>
      </c>
      <c r="T290" s="238">
        <v>288</v>
      </c>
      <c r="U290" s="3" t="s">
        <v>1846</v>
      </c>
      <c r="V290" s="3" t="s">
        <v>3276</v>
      </c>
      <c r="W290" s="1">
        <v>3</v>
      </c>
      <c r="Y290" s="238">
        <v>288</v>
      </c>
      <c r="Z290" s="3" t="s">
        <v>3589</v>
      </c>
      <c r="AA290" s="3" t="s">
        <v>2620</v>
      </c>
      <c r="AB290" s="1">
        <v>3</v>
      </c>
      <c r="AC290" s="30" t="s">
        <v>3687</v>
      </c>
      <c r="AD290" s="1">
        <v>3</v>
      </c>
      <c r="AE290" s="30" t="s">
        <v>3688</v>
      </c>
      <c r="AF290" s="1">
        <f t="shared" si="9"/>
        <v>6</v>
      </c>
      <c r="AH290" s="238">
        <v>288</v>
      </c>
      <c r="AI290" s="3" t="s">
        <v>1189</v>
      </c>
      <c r="AJ290" s="3" t="s">
        <v>3027</v>
      </c>
      <c r="AK290" s="1">
        <v>5</v>
      </c>
    </row>
    <row r="291" spans="1:37" ht="15.6" x14ac:dyDescent="0.3">
      <c r="A291" s="238">
        <v>289</v>
      </c>
      <c r="B291" s="3" t="s">
        <v>3588</v>
      </c>
      <c r="C291" s="3" t="s">
        <v>2939</v>
      </c>
      <c r="D291" s="1">
        <v>11</v>
      </c>
      <c r="F291" s="238">
        <v>289</v>
      </c>
      <c r="G291" s="3" t="s">
        <v>3543</v>
      </c>
      <c r="H291" s="3" t="s">
        <v>647</v>
      </c>
      <c r="I291" s="1">
        <v>0</v>
      </c>
      <c r="K291" s="238">
        <v>289</v>
      </c>
      <c r="L291" s="3" t="s">
        <v>3564</v>
      </c>
      <c r="M291" s="3" t="s">
        <v>2620</v>
      </c>
      <c r="N291" s="1">
        <v>0</v>
      </c>
      <c r="O291" s="30" t="s">
        <v>3687</v>
      </c>
      <c r="P291" s="1">
        <v>2</v>
      </c>
      <c r="Q291" s="30" t="s">
        <v>3688</v>
      </c>
      <c r="R291" s="1">
        <f t="shared" si="8"/>
        <v>2</v>
      </c>
      <c r="T291" s="238">
        <v>289</v>
      </c>
      <c r="U291" s="3" t="s">
        <v>1138</v>
      </c>
      <c r="V291" s="3" t="s">
        <v>68</v>
      </c>
      <c r="W291" s="1">
        <v>3</v>
      </c>
      <c r="Y291" s="238">
        <v>289</v>
      </c>
      <c r="Z291" s="3" t="s">
        <v>3592</v>
      </c>
      <c r="AA291" s="3" t="s">
        <v>2603</v>
      </c>
      <c r="AB291" s="1">
        <v>3</v>
      </c>
      <c r="AC291" s="30" t="s">
        <v>3687</v>
      </c>
      <c r="AD291" s="1">
        <v>3</v>
      </c>
      <c r="AE291" s="30" t="s">
        <v>3688</v>
      </c>
      <c r="AF291" s="1">
        <f t="shared" si="9"/>
        <v>6</v>
      </c>
      <c r="AH291" s="238">
        <v>289</v>
      </c>
      <c r="AI291" s="2" t="s">
        <v>3621</v>
      </c>
      <c r="AJ291" s="2" t="s">
        <v>2598</v>
      </c>
      <c r="AK291" s="1">
        <v>5</v>
      </c>
    </row>
    <row r="292" spans="1:37" ht="15.6" x14ac:dyDescent="0.3">
      <c r="A292" s="238">
        <v>290</v>
      </c>
      <c r="B292" s="3" t="s">
        <v>3608</v>
      </c>
      <c r="C292" s="3" t="s">
        <v>2939</v>
      </c>
      <c r="D292" s="1">
        <v>11</v>
      </c>
      <c r="F292" s="238">
        <v>290</v>
      </c>
      <c r="G292" s="3" t="s">
        <v>3545</v>
      </c>
      <c r="H292" s="3" t="s">
        <v>2603</v>
      </c>
      <c r="I292" s="1">
        <v>0</v>
      </c>
      <c r="K292" s="238">
        <v>290</v>
      </c>
      <c r="L292" s="3" t="s">
        <v>3260</v>
      </c>
      <c r="M292" s="3" t="s">
        <v>89</v>
      </c>
      <c r="N292" s="1">
        <v>0</v>
      </c>
      <c r="O292" s="30" t="s">
        <v>3687</v>
      </c>
      <c r="P292" s="1">
        <v>2</v>
      </c>
      <c r="Q292" s="30" t="s">
        <v>3688</v>
      </c>
      <c r="R292" s="1">
        <f t="shared" si="8"/>
        <v>2</v>
      </c>
      <c r="T292" s="238">
        <v>290</v>
      </c>
      <c r="U292" s="3" t="s">
        <v>1833</v>
      </c>
      <c r="V292" s="3" t="s">
        <v>3276</v>
      </c>
      <c r="W292" s="1">
        <v>3</v>
      </c>
      <c r="Y292" s="238">
        <v>290</v>
      </c>
      <c r="Z292" s="3" t="s">
        <v>1503</v>
      </c>
      <c r="AA292" s="3" t="s">
        <v>66</v>
      </c>
      <c r="AB292" s="1">
        <v>2</v>
      </c>
      <c r="AC292" s="30" t="s">
        <v>3687</v>
      </c>
      <c r="AD292" s="1">
        <v>4</v>
      </c>
      <c r="AE292" s="30" t="s">
        <v>3688</v>
      </c>
      <c r="AF292" s="1">
        <f t="shared" si="9"/>
        <v>6</v>
      </c>
      <c r="AH292" s="238">
        <v>290</v>
      </c>
      <c r="AI292" s="3" t="s">
        <v>3622</v>
      </c>
      <c r="AJ292" s="3" t="s">
        <v>89</v>
      </c>
      <c r="AK292" s="1">
        <v>5</v>
      </c>
    </row>
    <row r="293" spans="1:37" ht="15.6" x14ac:dyDescent="0.3">
      <c r="A293" s="238">
        <v>291</v>
      </c>
      <c r="B293" s="3" t="s">
        <v>1557</v>
      </c>
      <c r="C293" s="3" t="s">
        <v>2939</v>
      </c>
      <c r="D293" s="1">
        <v>11</v>
      </c>
      <c r="F293" s="238">
        <v>291</v>
      </c>
      <c r="G293" s="3" t="s">
        <v>1503</v>
      </c>
      <c r="H293" s="3" t="s">
        <v>66</v>
      </c>
      <c r="I293" s="1">
        <v>0</v>
      </c>
      <c r="K293" s="238">
        <v>291</v>
      </c>
      <c r="L293" s="3" t="s">
        <v>3301</v>
      </c>
      <c r="M293" s="3" t="s">
        <v>3276</v>
      </c>
      <c r="N293" s="1">
        <v>0</v>
      </c>
      <c r="O293" s="30" t="s">
        <v>3687</v>
      </c>
      <c r="P293" s="1">
        <v>2</v>
      </c>
      <c r="Q293" s="30" t="s">
        <v>3688</v>
      </c>
      <c r="R293" s="1">
        <f t="shared" si="8"/>
        <v>2</v>
      </c>
      <c r="T293" s="238">
        <v>291</v>
      </c>
      <c r="U293" s="3" t="s">
        <v>1256</v>
      </c>
      <c r="V293" s="3" t="s">
        <v>2957</v>
      </c>
      <c r="W293" s="1">
        <v>3</v>
      </c>
      <c r="Y293" s="238">
        <v>291</v>
      </c>
      <c r="Z293" s="3" t="s">
        <v>1251</v>
      </c>
      <c r="AA293" s="3" t="s">
        <v>2630</v>
      </c>
      <c r="AB293" s="1">
        <v>1</v>
      </c>
      <c r="AC293" s="30" t="s">
        <v>3687</v>
      </c>
      <c r="AD293" s="1">
        <v>5</v>
      </c>
      <c r="AE293" s="30" t="s">
        <v>3688</v>
      </c>
      <c r="AF293" s="1">
        <f t="shared" si="9"/>
        <v>6</v>
      </c>
      <c r="AH293" s="238">
        <v>291</v>
      </c>
      <c r="AI293" s="3" t="s">
        <v>3625</v>
      </c>
      <c r="AJ293" s="3" t="s">
        <v>2592</v>
      </c>
      <c r="AK293" s="1">
        <v>5</v>
      </c>
    </row>
    <row r="294" spans="1:37" ht="15.6" x14ac:dyDescent="0.3">
      <c r="A294" s="238">
        <v>292</v>
      </c>
      <c r="B294" s="3" t="s">
        <v>3496</v>
      </c>
      <c r="C294" s="3" t="s">
        <v>2655</v>
      </c>
      <c r="D294" s="1">
        <v>10</v>
      </c>
      <c r="F294" s="238">
        <v>292</v>
      </c>
      <c r="G294" s="3" t="s">
        <v>3316</v>
      </c>
      <c r="H294" s="3" t="s">
        <v>66</v>
      </c>
      <c r="I294" s="1">
        <v>0</v>
      </c>
      <c r="K294" s="238">
        <v>292</v>
      </c>
      <c r="L294" s="3" t="s">
        <v>3579</v>
      </c>
      <c r="M294" s="3" t="s">
        <v>2620</v>
      </c>
      <c r="N294" s="1">
        <v>0</v>
      </c>
      <c r="O294" s="30" t="s">
        <v>3687</v>
      </c>
      <c r="P294" s="1">
        <v>2</v>
      </c>
      <c r="Q294" s="30" t="s">
        <v>3688</v>
      </c>
      <c r="R294" s="1">
        <f t="shared" si="8"/>
        <v>2</v>
      </c>
      <c r="T294" s="238">
        <v>292</v>
      </c>
      <c r="U294" s="3" t="s">
        <v>2767</v>
      </c>
      <c r="V294" s="3" t="s">
        <v>2623</v>
      </c>
      <c r="W294" s="1">
        <v>3</v>
      </c>
      <c r="Y294" s="238">
        <v>292</v>
      </c>
      <c r="Z294" s="3" t="s">
        <v>1443</v>
      </c>
      <c r="AA294" s="3" t="s">
        <v>2957</v>
      </c>
      <c r="AB294" s="1">
        <v>1</v>
      </c>
      <c r="AC294" s="30" t="s">
        <v>3687</v>
      </c>
      <c r="AD294" s="1">
        <v>5</v>
      </c>
      <c r="AE294" s="30" t="s">
        <v>3688</v>
      </c>
      <c r="AF294" s="1">
        <f t="shared" si="9"/>
        <v>6</v>
      </c>
      <c r="AH294" s="238">
        <v>292</v>
      </c>
      <c r="AI294" s="3" t="s">
        <v>3632</v>
      </c>
      <c r="AJ294" s="3" t="s">
        <v>3074</v>
      </c>
      <c r="AK294" s="1">
        <v>5</v>
      </c>
    </row>
    <row r="295" spans="1:37" ht="15.6" x14ac:dyDescent="0.3">
      <c r="A295" s="238">
        <v>293</v>
      </c>
      <c r="B295" s="3" t="s">
        <v>3503</v>
      </c>
      <c r="C295" s="3" t="s">
        <v>2606</v>
      </c>
      <c r="D295" s="1">
        <v>10</v>
      </c>
      <c r="F295" s="238">
        <v>293</v>
      </c>
      <c r="G295" s="3" t="s">
        <v>2859</v>
      </c>
      <c r="H295" s="3" t="s">
        <v>2661</v>
      </c>
      <c r="I295" s="1">
        <v>0</v>
      </c>
      <c r="K295" s="238">
        <v>293</v>
      </c>
      <c r="L295" s="3" t="s">
        <v>3581</v>
      </c>
      <c r="M295" s="3" t="s">
        <v>2988</v>
      </c>
      <c r="N295" s="1">
        <v>0</v>
      </c>
      <c r="O295" s="30" t="s">
        <v>3687</v>
      </c>
      <c r="P295" s="1">
        <v>2</v>
      </c>
      <c r="Q295" s="30" t="s">
        <v>3688</v>
      </c>
      <c r="R295" s="1">
        <f t="shared" si="8"/>
        <v>2</v>
      </c>
      <c r="T295" s="238">
        <v>293</v>
      </c>
      <c r="U295" s="3" t="s">
        <v>3089</v>
      </c>
      <c r="V295" s="3" t="s">
        <v>647</v>
      </c>
      <c r="W295" s="1">
        <v>3</v>
      </c>
      <c r="Y295" s="238">
        <v>293</v>
      </c>
      <c r="Z295" s="3" t="s">
        <v>860</v>
      </c>
      <c r="AA295" s="3" t="s">
        <v>2598</v>
      </c>
      <c r="AB295" s="1">
        <v>1</v>
      </c>
      <c r="AC295" s="30" t="s">
        <v>3687</v>
      </c>
      <c r="AD295" s="1">
        <v>5</v>
      </c>
      <c r="AE295" s="30" t="s">
        <v>3688</v>
      </c>
      <c r="AF295" s="1">
        <f t="shared" si="9"/>
        <v>6</v>
      </c>
      <c r="AH295" s="238">
        <v>293</v>
      </c>
      <c r="AI295" s="3" t="s">
        <v>3635</v>
      </c>
      <c r="AJ295" s="3" t="s">
        <v>3074</v>
      </c>
      <c r="AK295" s="1">
        <v>5</v>
      </c>
    </row>
    <row r="296" spans="1:37" ht="15.6" x14ac:dyDescent="0.3">
      <c r="A296" s="238">
        <v>294</v>
      </c>
      <c r="B296" s="3" t="s">
        <v>3504</v>
      </c>
      <c r="C296" s="3" t="s">
        <v>2613</v>
      </c>
      <c r="D296" s="1">
        <v>10</v>
      </c>
      <c r="F296" s="238">
        <v>294</v>
      </c>
      <c r="G296" s="3" t="s">
        <v>3283</v>
      </c>
      <c r="H296" s="3" t="s">
        <v>2939</v>
      </c>
      <c r="I296" s="1">
        <v>0</v>
      </c>
      <c r="K296" s="238">
        <v>294</v>
      </c>
      <c r="L296" s="3" t="s">
        <v>1137</v>
      </c>
      <c r="M296" s="3" t="s">
        <v>2919</v>
      </c>
      <c r="N296" s="1">
        <v>0</v>
      </c>
      <c r="O296" s="30" t="s">
        <v>3687</v>
      </c>
      <c r="P296" s="1">
        <v>2</v>
      </c>
      <c r="Q296" s="30" t="s">
        <v>3688</v>
      </c>
      <c r="R296" s="1">
        <f t="shared" si="8"/>
        <v>2</v>
      </c>
      <c r="T296" s="238">
        <v>294</v>
      </c>
      <c r="U296" s="3" t="s">
        <v>2800</v>
      </c>
      <c r="V296" s="3" t="s">
        <v>2661</v>
      </c>
      <c r="W296" s="1">
        <v>3</v>
      </c>
      <c r="Y296" s="238">
        <v>294</v>
      </c>
      <c r="Z296" s="3" t="s">
        <v>3587</v>
      </c>
      <c r="AA296" s="3" t="s">
        <v>2606</v>
      </c>
      <c r="AB296" s="1">
        <v>1</v>
      </c>
      <c r="AC296" s="30" t="s">
        <v>3687</v>
      </c>
      <c r="AD296" s="1">
        <v>5</v>
      </c>
      <c r="AE296" s="30" t="s">
        <v>3688</v>
      </c>
      <c r="AF296" s="1">
        <f t="shared" si="9"/>
        <v>6</v>
      </c>
      <c r="AH296" s="238">
        <v>294</v>
      </c>
      <c r="AI296" s="2" t="s">
        <v>3425</v>
      </c>
      <c r="AJ296" s="243" t="s">
        <v>2598</v>
      </c>
      <c r="AK296" s="1">
        <v>5</v>
      </c>
    </row>
    <row r="297" spans="1:37" ht="15.6" x14ac:dyDescent="0.3">
      <c r="A297" s="238">
        <v>295</v>
      </c>
      <c r="B297" s="3" t="s">
        <v>1721</v>
      </c>
      <c r="C297" s="3" t="s">
        <v>3276</v>
      </c>
      <c r="D297" s="1">
        <v>10</v>
      </c>
      <c r="F297" s="238">
        <v>295</v>
      </c>
      <c r="G297" s="3" t="s">
        <v>2817</v>
      </c>
      <c r="H297" s="3" t="s">
        <v>2623</v>
      </c>
      <c r="I297" s="1">
        <v>0</v>
      </c>
      <c r="K297" s="238">
        <v>295</v>
      </c>
      <c r="L297" s="3" t="s">
        <v>746</v>
      </c>
      <c r="M297" s="3" t="s">
        <v>2598</v>
      </c>
      <c r="N297" s="1">
        <v>0</v>
      </c>
      <c r="O297" s="30" t="s">
        <v>3687</v>
      </c>
      <c r="P297" s="1">
        <v>2</v>
      </c>
      <c r="Q297" s="30" t="s">
        <v>3688</v>
      </c>
      <c r="R297" s="1">
        <f t="shared" si="8"/>
        <v>2</v>
      </c>
      <c r="T297" s="238">
        <v>295</v>
      </c>
      <c r="U297" s="3" t="s">
        <v>1664</v>
      </c>
      <c r="V297" s="3" t="s">
        <v>3318</v>
      </c>
      <c r="W297" s="1">
        <v>3</v>
      </c>
      <c r="Y297" s="238">
        <v>295</v>
      </c>
      <c r="Z297" s="3" t="s">
        <v>3594</v>
      </c>
      <c r="AA297" s="3" t="s">
        <v>2630</v>
      </c>
      <c r="AB297" s="1">
        <v>1</v>
      </c>
      <c r="AC297" s="30" t="s">
        <v>3687</v>
      </c>
      <c r="AD297" s="1">
        <v>5</v>
      </c>
      <c r="AE297" s="30" t="s">
        <v>3688</v>
      </c>
      <c r="AF297" s="1">
        <f t="shared" si="9"/>
        <v>6</v>
      </c>
      <c r="AH297" s="238">
        <v>295</v>
      </c>
      <c r="AI297" s="3" t="s">
        <v>2836</v>
      </c>
      <c r="AJ297" s="3" t="s">
        <v>2623</v>
      </c>
      <c r="AK297" s="1">
        <v>4</v>
      </c>
    </row>
    <row r="298" spans="1:37" ht="15.6" x14ac:dyDescent="0.3">
      <c r="A298" s="238">
        <v>296</v>
      </c>
      <c r="B298" s="3" t="s">
        <v>2915</v>
      </c>
      <c r="C298" s="3" t="s">
        <v>647</v>
      </c>
      <c r="D298" s="1">
        <v>10</v>
      </c>
      <c r="F298" s="238">
        <v>296</v>
      </c>
      <c r="G298" s="3" t="s">
        <v>2777</v>
      </c>
      <c r="H298" s="3" t="s">
        <v>2630</v>
      </c>
      <c r="I298" s="1">
        <v>0</v>
      </c>
      <c r="K298" s="238">
        <v>296</v>
      </c>
      <c r="L298" s="3" t="s">
        <v>3386</v>
      </c>
      <c r="M298" s="3" t="s">
        <v>2939</v>
      </c>
      <c r="N298" s="1">
        <v>0</v>
      </c>
      <c r="O298" s="30" t="s">
        <v>3687</v>
      </c>
      <c r="P298" s="1">
        <v>2</v>
      </c>
      <c r="Q298" s="30" t="s">
        <v>3688</v>
      </c>
      <c r="R298" s="1">
        <f t="shared" si="8"/>
        <v>2</v>
      </c>
      <c r="T298" s="238">
        <v>296</v>
      </c>
      <c r="U298" s="3" t="s">
        <v>2859</v>
      </c>
      <c r="V298" s="3" t="s">
        <v>2661</v>
      </c>
      <c r="W298" s="1">
        <v>3</v>
      </c>
      <c r="Y298" s="238">
        <v>296</v>
      </c>
      <c r="Z298" s="3" t="s">
        <v>3577</v>
      </c>
      <c r="AA298" s="3" t="s">
        <v>2598</v>
      </c>
      <c r="AB298" s="1">
        <v>0</v>
      </c>
      <c r="AC298" s="30" t="s">
        <v>3687</v>
      </c>
      <c r="AD298" s="1">
        <v>6</v>
      </c>
      <c r="AE298" s="30" t="s">
        <v>3688</v>
      </c>
      <c r="AF298" s="1">
        <f t="shared" si="9"/>
        <v>6</v>
      </c>
      <c r="AH298" s="238">
        <v>296</v>
      </c>
      <c r="AI298" s="3" t="s">
        <v>2810</v>
      </c>
      <c r="AJ298" s="3" t="s">
        <v>2613</v>
      </c>
      <c r="AK298" s="1">
        <v>4</v>
      </c>
    </row>
    <row r="299" spans="1:37" ht="15.6" x14ac:dyDescent="0.3">
      <c r="A299" s="238">
        <v>297</v>
      </c>
      <c r="B299" s="3" t="s">
        <v>1212</v>
      </c>
      <c r="C299" s="3" t="s">
        <v>3152</v>
      </c>
      <c r="D299" s="1">
        <v>10</v>
      </c>
      <c r="F299" s="238">
        <v>297</v>
      </c>
      <c r="G299" s="3" t="s">
        <v>3253</v>
      </c>
      <c r="H299" s="3" t="s">
        <v>80</v>
      </c>
      <c r="I299" s="1">
        <v>0</v>
      </c>
      <c r="K299" s="238">
        <v>297</v>
      </c>
      <c r="L299" s="3" t="s">
        <v>3604</v>
      </c>
      <c r="M299" s="3" t="s">
        <v>2939</v>
      </c>
      <c r="N299" s="1">
        <v>0</v>
      </c>
      <c r="O299" s="30" t="s">
        <v>3687</v>
      </c>
      <c r="P299" s="1">
        <v>2</v>
      </c>
      <c r="Q299" s="30" t="s">
        <v>3688</v>
      </c>
      <c r="R299" s="1">
        <f t="shared" si="8"/>
        <v>2</v>
      </c>
      <c r="T299" s="238">
        <v>297</v>
      </c>
      <c r="U299" s="3" t="s">
        <v>2777</v>
      </c>
      <c r="V299" s="3" t="s">
        <v>2630</v>
      </c>
      <c r="W299" s="1">
        <v>3</v>
      </c>
      <c r="Y299" s="238">
        <v>297</v>
      </c>
      <c r="Z299" s="3" t="s">
        <v>814</v>
      </c>
      <c r="AA299" s="3" t="s">
        <v>2759</v>
      </c>
      <c r="AB299" s="1">
        <v>5</v>
      </c>
      <c r="AC299" s="30" t="s">
        <v>3687</v>
      </c>
      <c r="AD299" s="1">
        <v>0</v>
      </c>
      <c r="AE299" s="30" t="s">
        <v>3688</v>
      </c>
      <c r="AF299" s="1">
        <f t="shared" si="9"/>
        <v>5</v>
      </c>
      <c r="AH299" s="238">
        <v>297</v>
      </c>
      <c r="AI299" s="3" t="s">
        <v>2956</v>
      </c>
      <c r="AJ299" s="3" t="s">
        <v>2630</v>
      </c>
      <c r="AK299" s="1">
        <v>4</v>
      </c>
    </row>
    <row r="300" spans="1:37" ht="15.6" x14ac:dyDescent="0.3">
      <c r="A300" s="238">
        <v>298</v>
      </c>
      <c r="B300" s="3" t="s">
        <v>3543</v>
      </c>
      <c r="C300" s="3" t="s">
        <v>647</v>
      </c>
      <c r="D300" s="1">
        <v>10</v>
      </c>
      <c r="F300" s="238">
        <v>298</v>
      </c>
      <c r="G300" s="3" t="s">
        <v>1844</v>
      </c>
      <c r="H300" s="3" t="s">
        <v>647</v>
      </c>
      <c r="I300" s="1">
        <v>0</v>
      </c>
      <c r="K300" s="238">
        <v>298</v>
      </c>
      <c r="L300" s="3" t="s">
        <v>1231</v>
      </c>
      <c r="M300" s="3" t="s">
        <v>2919</v>
      </c>
      <c r="N300" s="1">
        <v>0</v>
      </c>
      <c r="O300" s="30" t="s">
        <v>3687</v>
      </c>
      <c r="P300" s="1">
        <v>2</v>
      </c>
      <c r="Q300" s="30" t="s">
        <v>3688</v>
      </c>
      <c r="R300" s="1">
        <f t="shared" si="8"/>
        <v>2</v>
      </c>
      <c r="T300" s="238">
        <v>298</v>
      </c>
      <c r="U300" s="3" t="s">
        <v>1784</v>
      </c>
      <c r="V300" s="3" t="s">
        <v>66</v>
      </c>
      <c r="W300" s="1">
        <v>3</v>
      </c>
      <c r="Y300" s="238">
        <v>298</v>
      </c>
      <c r="Z300" s="3" t="s">
        <v>3597</v>
      </c>
      <c r="AA300" s="3" t="s">
        <v>2655</v>
      </c>
      <c r="AB300" s="1">
        <v>4</v>
      </c>
      <c r="AC300" s="30" t="s">
        <v>3687</v>
      </c>
      <c r="AD300" s="1">
        <v>1</v>
      </c>
      <c r="AE300" s="30" t="s">
        <v>3688</v>
      </c>
      <c r="AF300" s="1">
        <f t="shared" si="9"/>
        <v>5</v>
      </c>
      <c r="AH300" s="238">
        <v>298</v>
      </c>
      <c r="AI300" s="3" t="s">
        <v>3149</v>
      </c>
      <c r="AJ300" s="3" t="s">
        <v>3064</v>
      </c>
      <c r="AK300" s="1">
        <v>4</v>
      </c>
    </row>
    <row r="301" spans="1:37" ht="15.6" x14ac:dyDescent="0.3">
      <c r="A301" s="238">
        <v>299</v>
      </c>
      <c r="B301" s="3" t="s">
        <v>3548</v>
      </c>
      <c r="C301" s="3" t="s">
        <v>2655</v>
      </c>
      <c r="D301" s="1">
        <v>10</v>
      </c>
      <c r="F301" s="238">
        <v>299</v>
      </c>
      <c r="G301" s="3" t="s">
        <v>3546</v>
      </c>
      <c r="H301" s="3" t="s">
        <v>2657</v>
      </c>
      <c r="I301" s="1">
        <v>0</v>
      </c>
      <c r="K301" s="238">
        <v>299</v>
      </c>
      <c r="L301" s="3" t="s">
        <v>3609</v>
      </c>
      <c r="M301" s="3" t="s">
        <v>2988</v>
      </c>
      <c r="N301" s="1">
        <v>0</v>
      </c>
      <c r="O301" s="30" t="s">
        <v>3687</v>
      </c>
      <c r="P301" s="1">
        <v>2</v>
      </c>
      <c r="Q301" s="30" t="s">
        <v>3688</v>
      </c>
      <c r="R301" s="1">
        <f t="shared" si="8"/>
        <v>2</v>
      </c>
      <c r="T301" s="238">
        <v>299</v>
      </c>
      <c r="U301" s="3" t="s">
        <v>3572</v>
      </c>
      <c r="V301" s="3" t="s">
        <v>347</v>
      </c>
      <c r="W301" s="1">
        <v>3</v>
      </c>
      <c r="Y301" s="238">
        <v>299</v>
      </c>
      <c r="Z301" s="3" t="s">
        <v>1890</v>
      </c>
      <c r="AA301" s="3" t="s">
        <v>80</v>
      </c>
      <c r="AB301" s="1">
        <v>4</v>
      </c>
      <c r="AC301" s="30" t="s">
        <v>3687</v>
      </c>
      <c r="AD301" s="1">
        <v>1</v>
      </c>
      <c r="AE301" s="30" t="s">
        <v>3688</v>
      </c>
      <c r="AF301" s="1">
        <f t="shared" si="9"/>
        <v>5</v>
      </c>
      <c r="AH301" s="238">
        <v>299</v>
      </c>
      <c r="AI301" s="3" t="s">
        <v>1584</v>
      </c>
      <c r="AJ301" s="3" t="s">
        <v>3347</v>
      </c>
      <c r="AK301" s="1">
        <v>4</v>
      </c>
    </row>
    <row r="302" spans="1:37" ht="15.6" x14ac:dyDescent="0.3">
      <c r="A302" s="238">
        <v>300</v>
      </c>
      <c r="B302" s="3" t="s">
        <v>3568</v>
      </c>
      <c r="C302" s="3" t="s">
        <v>2606</v>
      </c>
      <c r="D302" s="1">
        <v>10</v>
      </c>
      <c r="F302" s="238">
        <v>300</v>
      </c>
      <c r="G302" s="3" t="s">
        <v>1408</v>
      </c>
      <c r="H302" s="3" t="s">
        <v>68</v>
      </c>
      <c r="I302" s="1">
        <v>0</v>
      </c>
      <c r="K302" s="238">
        <v>300</v>
      </c>
      <c r="L302" s="3" t="s">
        <v>3190</v>
      </c>
      <c r="M302" s="3" t="s">
        <v>80</v>
      </c>
      <c r="N302" s="1">
        <v>0</v>
      </c>
      <c r="O302" s="30" t="s">
        <v>3687</v>
      </c>
      <c r="P302" s="1">
        <v>2</v>
      </c>
      <c r="Q302" s="30" t="s">
        <v>3688</v>
      </c>
      <c r="R302" s="1">
        <f t="shared" si="8"/>
        <v>2</v>
      </c>
      <c r="T302" s="238">
        <v>300</v>
      </c>
      <c r="U302" s="3" t="s">
        <v>3580</v>
      </c>
      <c r="V302" s="3" t="s">
        <v>2826</v>
      </c>
      <c r="W302" s="1">
        <v>3</v>
      </c>
      <c r="Y302" s="238">
        <v>300</v>
      </c>
      <c r="Z302" s="3" t="s">
        <v>3591</v>
      </c>
      <c r="AA302" s="3" t="s">
        <v>2598</v>
      </c>
      <c r="AB302" s="1">
        <v>3</v>
      </c>
      <c r="AC302" s="30" t="s">
        <v>3687</v>
      </c>
      <c r="AD302" s="1">
        <v>2</v>
      </c>
      <c r="AE302" s="30" t="s">
        <v>3688</v>
      </c>
      <c r="AF302" s="1">
        <f t="shared" si="9"/>
        <v>5</v>
      </c>
      <c r="AH302" s="238">
        <v>300</v>
      </c>
      <c r="AI302" s="3" t="s">
        <v>3319</v>
      </c>
      <c r="AJ302" s="3" t="s">
        <v>66</v>
      </c>
      <c r="AK302" s="1">
        <v>4</v>
      </c>
    </row>
    <row r="303" spans="1:37" ht="15.6" x14ac:dyDescent="0.3">
      <c r="A303" s="238">
        <v>301</v>
      </c>
      <c r="B303" s="3" t="s">
        <v>3578</v>
      </c>
      <c r="C303" s="3" t="s">
        <v>2603</v>
      </c>
      <c r="D303" s="1">
        <v>10</v>
      </c>
      <c r="F303" s="238">
        <v>301</v>
      </c>
      <c r="G303" s="3" t="s">
        <v>1536</v>
      </c>
      <c r="H303" s="3" t="s">
        <v>2623</v>
      </c>
      <c r="I303" s="1">
        <v>0</v>
      </c>
      <c r="K303" s="238">
        <v>301</v>
      </c>
      <c r="L303" s="3" t="s">
        <v>3612</v>
      </c>
      <c r="M303" s="3" t="s">
        <v>2598</v>
      </c>
      <c r="N303" s="1">
        <v>0</v>
      </c>
      <c r="O303" s="30" t="s">
        <v>3687</v>
      </c>
      <c r="P303" s="1">
        <v>2</v>
      </c>
      <c r="Q303" s="30" t="s">
        <v>3688</v>
      </c>
      <c r="R303" s="1">
        <f t="shared" si="8"/>
        <v>2</v>
      </c>
      <c r="T303" s="238">
        <v>301</v>
      </c>
      <c r="U303" s="3" t="s">
        <v>1887</v>
      </c>
      <c r="V303" s="3" t="s">
        <v>3221</v>
      </c>
      <c r="W303" s="1">
        <v>3</v>
      </c>
      <c r="Y303" s="238">
        <v>301</v>
      </c>
      <c r="Z303" s="3" t="s">
        <v>3191</v>
      </c>
      <c r="AA303" s="3" t="s">
        <v>3487</v>
      </c>
      <c r="AB303" s="1">
        <v>2</v>
      </c>
      <c r="AC303" s="30" t="s">
        <v>3687</v>
      </c>
      <c r="AD303" s="1">
        <v>3</v>
      </c>
      <c r="AE303" s="30" t="s">
        <v>3688</v>
      </c>
      <c r="AF303" s="1">
        <f t="shared" si="9"/>
        <v>5</v>
      </c>
      <c r="AH303" s="238">
        <v>301</v>
      </c>
      <c r="AI303" s="3" t="s">
        <v>1547</v>
      </c>
      <c r="AJ303" s="3" t="s">
        <v>2623</v>
      </c>
      <c r="AK303" s="1">
        <v>4</v>
      </c>
    </row>
    <row r="304" spans="1:37" ht="15.6" x14ac:dyDescent="0.3">
      <c r="A304" s="238">
        <v>302</v>
      </c>
      <c r="B304" s="3" t="s">
        <v>3583</v>
      </c>
      <c r="C304" s="3" t="s">
        <v>2606</v>
      </c>
      <c r="D304" s="1">
        <v>10</v>
      </c>
      <c r="F304" s="238">
        <v>302</v>
      </c>
      <c r="G304" s="3" t="s">
        <v>2703</v>
      </c>
      <c r="H304" s="3" t="s">
        <v>2630</v>
      </c>
      <c r="I304" s="1">
        <v>0</v>
      </c>
      <c r="K304" s="238">
        <v>302</v>
      </c>
      <c r="L304" s="3" t="s">
        <v>3628</v>
      </c>
      <c r="M304" s="3" t="s">
        <v>2620</v>
      </c>
      <c r="N304" s="1">
        <v>0</v>
      </c>
      <c r="O304" s="30" t="s">
        <v>3687</v>
      </c>
      <c r="P304" s="1">
        <v>2</v>
      </c>
      <c r="Q304" s="30" t="s">
        <v>3688</v>
      </c>
      <c r="R304" s="1">
        <f t="shared" si="8"/>
        <v>2</v>
      </c>
      <c r="T304" s="238">
        <v>302</v>
      </c>
      <c r="U304" s="3" t="s">
        <v>1137</v>
      </c>
      <c r="V304" s="3" t="s">
        <v>2919</v>
      </c>
      <c r="W304" s="1">
        <v>3</v>
      </c>
      <c r="Y304" s="238">
        <v>302</v>
      </c>
      <c r="Z304" s="3" t="s">
        <v>1138</v>
      </c>
      <c r="AA304" s="3" t="s">
        <v>68</v>
      </c>
      <c r="AB304" s="1">
        <v>2</v>
      </c>
      <c r="AC304" s="30" t="s">
        <v>3687</v>
      </c>
      <c r="AD304" s="1">
        <v>3</v>
      </c>
      <c r="AE304" s="30" t="s">
        <v>3688</v>
      </c>
      <c r="AF304" s="1">
        <f t="shared" si="9"/>
        <v>5</v>
      </c>
      <c r="AH304" s="238">
        <v>302</v>
      </c>
      <c r="AI304" s="3" t="s">
        <v>1472</v>
      </c>
      <c r="AJ304" s="3" t="s">
        <v>2620</v>
      </c>
      <c r="AK304" s="1">
        <v>4</v>
      </c>
    </row>
    <row r="305" spans="1:37" ht="15.6" x14ac:dyDescent="0.3">
      <c r="A305" s="238">
        <v>303</v>
      </c>
      <c r="B305" s="3" t="s">
        <v>763</v>
      </c>
      <c r="C305" s="3" t="s">
        <v>3453</v>
      </c>
      <c r="D305" s="1">
        <v>10</v>
      </c>
      <c r="F305" s="238">
        <v>303</v>
      </c>
      <c r="G305" s="3" t="s">
        <v>3548</v>
      </c>
      <c r="H305" s="3" t="s">
        <v>2655</v>
      </c>
      <c r="I305" s="1">
        <v>0</v>
      </c>
      <c r="K305" s="238">
        <v>303</v>
      </c>
      <c r="L305" s="2" t="s">
        <v>1977</v>
      </c>
      <c r="M305" s="243" t="s">
        <v>68</v>
      </c>
      <c r="N305" s="1">
        <v>0</v>
      </c>
      <c r="O305" s="30" t="s">
        <v>3687</v>
      </c>
      <c r="P305" s="1">
        <v>2</v>
      </c>
      <c r="Q305" s="30" t="s">
        <v>3688</v>
      </c>
      <c r="R305" s="1">
        <f t="shared" si="8"/>
        <v>2</v>
      </c>
      <c r="T305" s="238">
        <v>303</v>
      </c>
      <c r="U305" s="3" t="s">
        <v>3588</v>
      </c>
      <c r="V305" s="3" t="s">
        <v>2939</v>
      </c>
      <c r="W305" s="1">
        <v>3</v>
      </c>
      <c r="Y305" s="238">
        <v>303</v>
      </c>
      <c r="Z305" s="3" t="s">
        <v>1256</v>
      </c>
      <c r="AA305" s="3" t="s">
        <v>2957</v>
      </c>
      <c r="AB305" s="1">
        <v>2</v>
      </c>
      <c r="AC305" s="30" t="s">
        <v>3687</v>
      </c>
      <c r="AD305" s="1">
        <v>3</v>
      </c>
      <c r="AE305" s="30" t="s">
        <v>3688</v>
      </c>
      <c r="AF305" s="1">
        <f t="shared" si="9"/>
        <v>5</v>
      </c>
      <c r="AH305" s="238">
        <v>303</v>
      </c>
      <c r="AI305" s="3" t="s">
        <v>1557</v>
      </c>
      <c r="AJ305" s="3" t="s">
        <v>2939</v>
      </c>
      <c r="AK305" s="1">
        <v>4</v>
      </c>
    </row>
    <row r="306" spans="1:37" ht="15.6" x14ac:dyDescent="0.3">
      <c r="A306" s="238">
        <v>304</v>
      </c>
      <c r="B306" s="3" t="s">
        <v>3587</v>
      </c>
      <c r="C306" s="3" t="s">
        <v>2606</v>
      </c>
      <c r="D306" s="1">
        <v>10</v>
      </c>
      <c r="F306" s="238">
        <v>304</v>
      </c>
      <c r="G306" s="3" t="s">
        <v>1719</v>
      </c>
      <c r="H306" s="3" t="s">
        <v>3276</v>
      </c>
      <c r="I306" s="1">
        <v>0</v>
      </c>
      <c r="K306" s="238">
        <v>304</v>
      </c>
      <c r="L306" s="3" t="s">
        <v>1883</v>
      </c>
      <c r="M306" s="3" t="s">
        <v>3221</v>
      </c>
      <c r="N306" s="1">
        <v>1</v>
      </c>
      <c r="O306" s="30" t="s">
        <v>3687</v>
      </c>
      <c r="P306" s="1">
        <v>0</v>
      </c>
      <c r="Q306" s="30" t="s">
        <v>3688</v>
      </c>
      <c r="R306" s="1">
        <f t="shared" si="8"/>
        <v>1</v>
      </c>
      <c r="T306" s="238">
        <v>304</v>
      </c>
      <c r="U306" s="3" t="s">
        <v>3589</v>
      </c>
      <c r="V306" s="3" t="s">
        <v>2620</v>
      </c>
      <c r="W306" s="1">
        <v>3</v>
      </c>
      <c r="Y306" s="238">
        <v>304</v>
      </c>
      <c r="Z306" s="3" t="s">
        <v>1137</v>
      </c>
      <c r="AA306" s="3" t="s">
        <v>2919</v>
      </c>
      <c r="AB306" s="1">
        <v>2</v>
      </c>
      <c r="AC306" s="30" t="s">
        <v>3687</v>
      </c>
      <c r="AD306" s="1">
        <v>3</v>
      </c>
      <c r="AE306" s="30" t="s">
        <v>3688</v>
      </c>
      <c r="AF306" s="1">
        <f t="shared" si="9"/>
        <v>5</v>
      </c>
      <c r="AH306" s="238">
        <v>304</v>
      </c>
      <c r="AI306" s="3" t="s">
        <v>741</v>
      </c>
      <c r="AJ306" s="3" t="s">
        <v>2598</v>
      </c>
      <c r="AK306" s="1">
        <v>4</v>
      </c>
    </row>
    <row r="307" spans="1:37" ht="15.6" x14ac:dyDescent="0.3">
      <c r="A307" s="238">
        <v>305</v>
      </c>
      <c r="B307" s="3" t="s">
        <v>3596</v>
      </c>
      <c r="C307" s="3" t="s">
        <v>2630</v>
      </c>
      <c r="D307" s="1">
        <v>10</v>
      </c>
      <c r="F307" s="238">
        <v>305</v>
      </c>
      <c r="G307" s="2" t="s">
        <v>3397</v>
      </c>
      <c r="H307" s="2" t="s">
        <v>2657</v>
      </c>
      <c r="I307" s="1">
        <v>0</v>
      </c>
      <c r="K307" s="238">
        <v>305</v>
      </c>
      <c r="L307" s="3" t="s">
        <v>3615</v>
      </c>
      <c r="M307" s="3" t="s">
        <v>2603</v>
      </c>
      <c r="N307" s="1">
        <v>1</v>
      </c>
      <c r="O307" s="30" t="s">
        <v>3687</v>
      </c>
      <c r="P307" s="1">
        <v>0</v>
      </c>
      <c r="Q307" s="30" t="s">
        <v>3688</v>
      </c>
      <c r="R307" s="1">
        <f t="shared" si="8"/>
        <v>1</v>
      </c>
      <c r="T307" s="238">
        <v>305</v>
      </c>
      <c r="U307" s="3" t="s">
        <v>3592</v>
      </c>
      <c r="V307" s="3" t="s">
        <v>2603</v>
      </c>
      <c r="W307" s="1">
        <v>3</v>
      </c>
      <c r="Y307" s="238">
        <v>305</v>
      </c>
      <c r="Z307" s="3" t="s">
        <v>746</v>
      </c>
      <c r="AA307" s="3" t="s">
        <v>2598</v>
      </c>
      <c r="AB307" s="1">
        <v>2</v>
      </c>
      <c r="AC307" s="30" t="s">
        <v>3687</v>
      </c>
      <c r="AD307" s="1">
        <v>3</v>
      </c>
      <c r="AE307" s="30" t="s">
        <v>3688</v>
      </c>
      <c r="AF307" s="1">
        <f t="shared" si="9"/>
        <v>5</v>
      </c>
      <c r="AH307" s="238">
        <v>305</v>
      </c>
      <c r="AI307" s="3" t="s">
        <v>3627</v>
      </c>
      <c r="AJ307" s="3" t="s">
        <v>2623</v>
      </c>
      <c r="AK307" s="1">
        <v>4</v>
      </c>
    </row>
    <row r="308" spans="1:37" ht="15.6" x14ac:dyDescent="0.3">
      <c r="A308" s="238">
        <v>306</v>
      </c>
      <c r="B308" s="3" t="s">
        <v>1231</v>
      </c>
      <c r="C308" s="3" t="s">
        <v>2919</v>
      </c>
      <c r="D308" s="1">
        <v>10</v>
      </c>
      <c r="F308" s="238">
        <v>306</v>
      </c>
      <c r="G308" s="3" t="s">
        <v>3550</v>
      </c>
      <c r="H308" s="3" t="s">
        <v>2630</v>
      </c>
      <c r="I308" s="1">
        <v>0</v>
      </c>
      <c r="K308" s="238">
        <v>306</v>
      </c>
      <c r="L308" s="3" t="s">
        <v>1341</v>
      </c>
      <c r="M308" s="3" t="s">
        <v>2995</v>
      </c>
      <c r="N308" s="1">
        <v>1</v>
      </c>
      <c r="O308" s="30" t="s">
        <v>3687</v>
      </c>
      <c r="P308" s="1">
        <v>0</v>
      </c>
      <c r="Q308" s="30" t="s">
        <v>3688</v>
      </c>
      <c r="R308" s="1">
        <f t="shared" si="8"/>
        <v>1</v>
      </c>
      <c r="T308" s="238">
        <v>306</v>
      </c>
      <c r="U308" s="3" t="s">
        <v>746</v>
      </c>
      <c r="V308" s="3" t="s">
        <v>2598</v>
      </c>
      <c r="W308" s="1">
        <v>3</v>
      </c>
      <c r="Y308" s="238">
        <v>306</v>
      </c>
      <c r="Z308" s="3" t="s">
        <v>3386</v>
      </c>
      <c r="AA308" s="3" t="s">
        <v>2939</v>
      </c>
      <c r="AB308" s="1">
        <v>2</v>
      </c>
      <c r="AC308" s="30" t="s">
        <v>3687</v>
      </c>
      <c r="AD308" s="1">
        <v>3</v>
      </c>
      <c r="AE308" s="30" t="s">
        <v>3688</v>
      </c>
      <c r="AF308" s="1">
        <f t="shared" si="9"/>
        <v>5</v>
      </c>
      <c r="AH308" s="238">
        <v>306</v>
      </c>
      <c r="AI308" s="3" t="s">
        <v>3629</v>
      </c>
      <c r="AJ308" s="3" t="s">
        <v>2657</v>
      </c>
      <c r="AK308" s="1">
        <v>4</v>
      </c>
    </row>
    <row r="309" spans="1:37" ht="15.6" x14ac:dyDescent="0.3">
      <c r="A309" s="238">
        <v>307</v>
      </c>
      <c r="B309" s="3" t="s">
        <v>3139</v>
      </c>
      <c r="C309" s="3" t="s">
        <v>3347</v>
      </c>
      <c r="D309" s="1">
        <v>10</v>
      </c>
      <c r="F309" s="238">
        <v>307</v>
      </c>
      <c r="G309" s="3" t="s">
        <v>1748</v>
      </c>
      <c r="H309" s="3" t="s">
        <v>68</v>
      </c>
      <c r="I309" s="1">
        <v>0</v>
      </c>
      <c r="K309" s="238">
        <v>307</v>
      </c>
      <c r="L309" s="3" t="s">
        <v>3530</v>
      </c>
      <c r="M309" s="2" t="s">
        <v>3259</v>
      </c>
      <c r="N309" s="1">
        <v>1</v>
      </c>
      <c r="O309" s="30" t="s">
        <v>3687</v>
      </c>
      <c r="P309" s="1">
        <v>0</v>
      </c>
      <c r="Q309" s="30" t="s">
        <v>3688</v>
      </c>
      <c r="R309" s="1">
        <f t="shared" si="8"/>
        <v>1</v>
      </c>
      <c r="T309" s="238">
        <v>307</v>
      </c>
      <c r="U309" s="2" t="s">
        <v>3598</v>
      </c>
      <c r="V309" s="2" t="s">
        <v>2598</v>
      </c>
      <c r="W309" s="1">
        <v>3</v>
      </c>
      <c r="Y309" s="238">
        <v>307</v>
      </c>
      <c r="Z309" s="3" t="s">
        <v>3576</v>
      </c>
      <c r="AA309" s="3" t="s">
        <v>44</v>
      </c>
      <c r="AB309" s="1">
        <v>1</v>
      </c>
      <c r="AC309" s="30" t="s">
        <v>3687</v>
      </c>
      <c r="AD309" s="1">
        <v>4</v>
      </c>
      <c r="AE309" s="30" t="s">
        <v>3688</v>
      </c>
      <c r="AF309" s="1">
        <f t="shared" si="9"/>
        <v>5</v>
      </c>
      <c r="AH309" s="238">
        <v>307</v>
      </c>
      <c r="AI309" s="3" t="s">
        <v>3255</v>
      </c>
      <c r="AJ309" s="3" t="s">
        <v>2690</v>
      </c>
      <c r="AK309" s="1">
        <v>4</v>
      </c>
    </row>
    <row r="310" spans="1:37" ht="15.6" x14ac:dyDescent="0.3">
      <c r="A310" s="238">
        <v>308</v>
      </c>
      <c r="B310" s="3" t="s">
        <v>2992</v>
      </c>
      <c r="C310" s="3" t="s">
        <v>2939</v>
      </c>
      <c r="D310" s="1">
        <v>9</v>
      </c>
      <c r="F310" s="238">
        <v>308</v>
      </c>
      <c r="G310" s="3" t="s">
        <v>3319</v>
      </c>
      <c r="H310" s="3" t="s">
        <v>66</v>
      </c>
      <c r="I310" s="1">
        <v>0</v>
      </c>
      <c r="K310" s="238">
        <v>308</v>
      </c>
      <c r="L310" s="3" t="s">
        <v>3083</v>
      </c>
      <c r="M310" s="3" t="s">
        <v>3084</v>
      </c>
      <c r="N310" s="1">
        <v>0</v>
      </c>
      <c r="O310" s="30" t="s">
        <v>3687</v>
      </c>
      <c r="P310" s="1">
        <v>1</v>
      </c>
      <c r="Q310" s="30" t="s">
        <v>3688</v>
      </c>
      <c r="R310" s="1">
        <f t="shared" si="8"/>
        <v>1</v>
      </c>
      <c r="T310" s="238">
        <v>308</v>
      </c>
      <c r="U310" s="3" t="s">
        <v>3386</v>
      </c>
      <c r="V310" s="3" t="s">
        <v>2939</v>
      </c>
      <c r="W310" s="1">
        <v>3</v>
      </c>
      <c r="Y310" s="238">
        <v>308</v>
      </c>
      <c r="Z310" s="3" t="s">
        <v>3584</v>
      </c>
      <c r="AA310" s="3" t="s">
        <v>2630</v>
      </c>
      <c r="AB310" s="1">
        <v>1</v>
      </c>
      <c r="AC310" s="30" t="s">
        <v>3687</v>
      </c>
      <c r="AD310" s="1">
        <v>4</v>
      </c>
      <c r="AE310" s="30" t="s">
        <v>3688</v>
      </c>
      <c r="AF310" s="1">
        <f t="shared" si="9"/>
        <v>5</v>
      </c>
      <c r="AH310" s="238">
        <v>308</v>
      </c>
      <c r="AI310" s="3" t="s">
        <v>3633</v>
      </c>
      <c r="AJ310" s="3" t="s">
        <v>80</v>
      </c>
      <c r="AK310" s="1">
        <v>4</v>
      </c>
    </row>
    <row r="311" spans="1:37" ht="15.6" x14ac:dyDescent="0.3">
      <c r="A311" s="238">
        <v>309</v>
      </c>
      <c r="B311" s="3" t="s">
        <v>3549</v>
      </c>
      <c r="C311" s="3" t="s">
        <v>2598</v>
      </c>
      <c r="D311" s="1">
        <v>9</v>
      </c>
      <c r="F311" s="238">
        <v>309</v>
      </c>
      <c r="G311" s="3" t="s">
        <v>2668</v>
      </c>
      <c r="H311" s="3" t="s">
        <v>2592</v>
      </c>
      <c r="I311" s="1">
        <v>0</v>
      </c>
      <c r="K311" s="238">
        <v>309</v>
      </c>
      <c r="L311" s="3" t="s">
        <v>942</v>
      </c>
      <c r="M311" s="3" t="s">
        <v>2620</v>
      </c>
      <c r="N311" s="1">
        <v>0</v>
      </c>
      <c r="O311" s="30" t="s">
        <v>3687</v>
      </c>
      <c r="P311" s="1">
        <v>1</v>
      </c>
      <c r="Q311" s="30" t="s">
        <v>3688</v>
      </c>
      <c r="R311" s="1">
        <f t="shared" si="8"/>
        <v>1</v>
      </c>
      <c r="T311" s="238">
        <v>309</v>
      </c>
      <c r="U311" s="3" t="s">
        <v>3605</v>
      </c>
      <c r="V311" s="3" t="s">
        <v>2655</v>
      </c>
      <c r="W311" s="1">
        <v>3</v>
      </c>
      <c r="Y311" s="238">
        <v>309</v>
      </c>
      <c r="Z311" s="3" t="s">
        <v>3596</v>
      </c>
      <c r="AA311" s="3" t="s">
        <v>2630</v>
      </c>
      <c r="AB311" s="1">
        <v>1</v>
      </c>
      <c r="AC311" s="30" t="s">
        <v>3687</v>
      </c>
      <c r="AD311" s="1">
        <v>4</v>
      </c>
      <c r="AE311" s="30" t="s">
        <v>3688</v>
      </c>
      <c r="AF311" s="1">
        <f t="shared" si="9"/>
        <v>5</v>
      </c>
      <c r="AH311" s="238">
        <v>309</v>
      </c>
      <c r="AI311" s="3" t="s">
        <v>1705</v>
      </c>
      <c r="AJ311" s="3" t="s">
        <v>3276</v>
      </c>
      <c r="AK311" s="1">
        <v>4</v>
      </c>
    </row>
    <row r="312" spans="1:37" ht="15.6" x14ac:dyDescent="0.3">
      <c r="A312" s="238">
        <v>310</v>
      </c>
      <c r="B312" s="3" t="s">
        <v>3571</v>
      </c>
      <c r="C312" s="3" t="s">
        <v>2598</v>
      </c>
      <c r="D312" s="1">
        <v>9</v>
      </c>
      <c r="F312" s="238">
        <v>310</v>
      </c>
      <c r="G312" s="3" t="s">
        <v>3555</v>
      </c>
      <c r="H312" s="3" t="s">
        <v>3461</v>
      </c>
      <c r="I312" s="1">
        <v>0</v>
      </c>
      <c r="K312" s="238">
        <v>310</v>
      </c>
      <c r="L312" s="3" t="s">
        <v>1075</v>
      </c>
      <c r="M312" s="3" t="s">
        <v>2865</v>
      </c>
      <c r="N312" s="1">
        <v>0</v>
      </c>
      <c r="O312" s="30" t="s">
        <v>3687</v>
      </c>
      <c r="P312" s="1">
        <v>1</v>
      </c>
      <c r="Q312" s="30" t="s">
        <v>3688</v>
      </c>
      <c r="R312" s="1">
        <f t="shared" si="8"/>
        <v>1</v>
      </c>
      <c r="T312" s="238">
        <v>310</v>
      </c>
      <c r="U312" s="3" t="s">
        <v>3607</v>
      </c>
      <c r="V312" s="3" t="s">
        <v>2598</v>
      </c>
      <c r="W312" s="1">
        <v>3</v>
      </c>
      <c r="Y312" s="238">
        <v>310</v>
      </c>
      <c r="Z312" s="3" t="s">
        <v>1194</v>
      </c>
      <c r="AA312" s="3" t="s">
        <v>3599</v>
      </c>
      <c r="AB312" s="1">
        <v>1</v>
      </c>
      <c r="AC312" s="30" t="s">
        <v>3687</v>
      </c>
      <c r="AD312" s="1">
        <v>4</v>
      </c>
      <c r="AE312" s="30" t="s">
        <v>3688</v>
      </c>
      <c r="AF312" s="1">
        <f t="shared" si="9"/>
        <v>5</v>
      </c>
      <c r="AH312" s="238">
        <v>310</v>
      </c>
      <c r="AI312" s="3" t="s">
        <v>3641</v>
      </c>
      <c r="AJ312" s="3" t="s">
        <v>89</v>
      </c>
      <c r="AK312" s="1">
        <v>4</v>
      </c>
    </row>
    <row r="313" spans="1:37" ht="15.6" x14ac:dyDescent="0.3">
      <c r="A313" s="238">
        <v>311</v>
      </c>
      <c r="B313" s="3" t="s">
        <v>1659</v>
      </c>
      <c r="C313" s="3" t="s">
        <v>2908</v>
      </c>
      <c r="D313" s="1">
        <v>9</v>
      </c>
      <c r="F313" s="238">
        <v>311</v>
      </c>
      <c r="G313" s="3" t="s">
        <v>2934</v>
      </c>
      <c r="H313" s="3" t="s">
        <v>3453</v>
      </c>
      <c r="I313" s="1">
        <v>0</v>
      </c>
      <c r="K313" s="238">
        <v>311</v>
      </c>
      <c r="L313" s="3" t="s">
        <v>707</v>
      </c>
      <c r="M313" s="3" t="s">
        <v>2620</v>
      </c>
      <c r="N313" s="1">
        <v>0</v>
      </c>
      <c r="O313" s="30" t="s">
        <v>3687</v>
      </c>
      <c r="P313" s="1">
        <v>1</v>
      </c>
      <c r="Q313" s="30" t="s">
        <v>3688</v>
      </c>
      <c r="R313" s="1">
        <f t="shared" si="8"/>
        <v>1</v>
      </c>
      <c r="T313" s="238">
        <v>311</v>
      </c>
      <c r="U313" s="3" t="s">
        <v>3619</v>
      </c>
      <c r="V313" s="3" t="s">
        <v>2630</v>
      </c>
      <c r="W313" s="1">
        <v>3</v>
      </c>
      <c r="Y313" s="238">
        <v>311</v>
      </c>
      <c r="Z313" s="3" t="s">
        <v>1065</v>
      </c>
      <c r="AA313" s="3" t="s">
        <v>2865</v>
      </c>
      <c r="AB313" s="1">
        <v>0</v>
      </c>
      <c r="AC313" s="30" t="s">
        <v>3687</v>
      </c>
      <c r="AD313" s="1">
        <v>5</v>
      </c>
      <c r="AE313" s="30" t="s">
        <v>3688</v>
      </c>
      <c r="AF313" s="1">
        <f t="shared" si="9"/>
        <v>5</v>
      </c>
      <c r="AH313" s="238">
        <v>311</v>
      </c>
      <c r="AI313" s="3" t="s">
        <v>3642</v>
      </c>
      <c r="AJ313" s="3" t="s">
        <v>2620</v>
      </c>
      <c r="AK313" s="1">
        <v>4</v>
      </c>
    </row>
    <row r="314" spans="1:37" ht="15.6" x14ac:dyDescent="0.3">
      <c r="A314" s="238">
        <v>312</v>
      </c>
      <c r="B314" s="3" t="s">
        <v>3589</v>
      </c>
      <c r="C314" s="3" t="s">
        <v>2620</v>
      </c>
      <c r="D314" s="1">
        <v>9</v>
      </c>
      <c r="F314" s="238">
        <v>312</v>
      </c>
      <c r="G314" s="3" t="s">
        <v>3320</v>
      </c>
      <c r="H314" s="3" t="s">
        <v>2595</v>
      </c>
      <c r="I314" s="1">
        <v>0</v>
      </c>
      <c r="K314" s="238">
        <v>312</v>
      </c>
      <c r="L314" s="3" t="s">
        <v>905</v>
      </c>
      <c r="M314" s="3" t="s">
        <v>647</v>
      </c>
      <c r="N314" s="1">
        <v>0</v>
      </c>
      <c r="O314" s="30" t="s">
        <v>3687</v>
      </c>
      <c r="P314" s="1">
        <v>1</v>
      </c>
      <c r="Q314" s="30" t="s">
        <v>3688</v>
      </c>
      <c r="R314" s="1">
        <f t="shared" si="8"/>
        <v>1</v>
      </c>
      <c r="T314" s="238">
        <v>312</v>
      </c>
      <c r="U314" s="3" t="s">
        <v>1189</v>
      </c>
      <c r="V314" s="3" t="s">
        <v>3027</v>
      </c>
      <c r="W314" s="1">
        <v>3</v>
      </c>
      <c r="Y314" s="238">
        <v>312</v>
      </c>
      <c r="Z314" s="3" t="s">
        <v>892</v>
      </c>
      <c r="AA314" s="3" t="s">
        <v>2598</v>
      </c>
      <c r="AB314" s="1">
        <v>0</v>
      </c>
      <c r="AC314" s="30" t="s">
        <v>3687</v>
      </c>
      <c r="AD314" s="1">
        <v>5</v>
      </c>
      <c r="AE314" s="30" t="s">
        <v>3688</v>
      </c>
      <c r="AF314" s="1">
        <f t="shared" si="9"/>
        <v>5</v>
      </c>
      <c r="AH314" s="238">
        <v>312</v>
      </c>
      <c r="AI314" s="3" t="s">
        <v>1442</v>
      </c>
      <c r="AJ314" s="3" t="s">
        <v>347</v>
      </c>
      <c r="AK314" s="1">
        <v>4</v>
      </c>
    </row>
    <row r="315" spans="1:37" ht="15.6" x14ac:dyDescent="0.3">
      <c r="A315" s="238">
        <v>313</v>
      </c>
      <c r="B315" s="3" t="s">
        <v>3595</v>
      </c>
      <c r="C315" s="3" t="s">
        <v>2690</v>
      </c>
      <c r="D315" s="1">
        <v>9</v>
      </c>
      <c r="F315" s="238">
        <v>313</v>
      </c>
      <c r="G315" s="3" t="s">
        <v>1547</v>
      </c>
      <c r="H315" s="3" t="s">
        <v>2623</v>
      </c>
      <c r="I315" s="1">
        <v>0</v>
      </c>
      <c r="K315" s="238">
        <v>313</v>
      </c>
      <c r="L315" s="3" t="s">
        <v>1251</v>
      </c>
      <c r="M315" s="3" t="s">
        <v>2630</v>
      </c>
      <c r="N315" s="1">
        <v>0</v>
      </c>
      <c r="O315" s="30" t="s">
        <v>3687</v>
      </c>
      <c r="P315" s="1">
        <v>1</v>
      </c>
      <c r="Q315" s="30" t="s">
        <v>3688</v>
      </c>
      <c r="R315" s="1">
        <f t="shared" si="8"/>
        <v>1</v>
      </c>
      <c r="T315" s="238">
        <v>313</v>
      </c>
      <c r="U315" s="2" t="s">
        <v>2055</v>
      </c>
      <c r="V315" s="243" t="s">
        <v>2657</v>
      </c>
      <c r="W315" s="1">
        <v>3</v>
      </c>
      <c r="Y315" s="238">
        <v>313</v>
      </c>
      <c r="Z315" s="3" t="s">
        <v>3585</v>
      </c>
      <c r="AA315" s="3" t="s">
        <v>2957</v>
      </c>
      <c r="AB315" s="1">
        <v>0</v>
      </c>
      <c r="AC315" s="30" t="s">
        <v>3687</v>
      </c>
      <c r="AD315" s="1">
        <v>5</v>
      </c>
      <c r="AE315" s="30" t="s">
        <v>3688</v>
      </c>
      <c r="AF315" s="1">
        <f t="shared" si="9"/>
        <v>5</v>
      </c>
      <c r="AH315" s="238">
        <v>313</v>
      </c>
      <c r="AI315" s="3" t="s">
        <v>3337</v>
      </c>
      <c r="AJ315" s="3" t="s">
        <v>2595</v>
      </c>
      <c r="AK315" s="1">
        <v>4</v>
      </c>
    </row>
    <row r="316" spans="1:37" ht="15.6" x14ac:dyDescent="0.3">
      <c r="A316" s="238">
        <v>314</v>
      </c>
      <c r="B316" s="3" t="s">
        <v>3597</v>
      </c>
      <c r="C316" s="3" t="s">
        <v>2655</v>
      </c>
      <c r="D316" s="1">
        <v>9</v>
      </c>
      <c r="F316" s="238">
        <v>314</v>
      </c>
      <c r="G316" s="3" t="s">
        <v>1096</v>
      </c>
      <c r="H316" s="3" t="s">
        <v>68</v>
      </c>
      <c r="I316" s="1">
        <v>0</v>
      </c>
      <c r="K316" s="238">
        <v>314</v>
      </c>
      <c r="L316" s="3" t="s">
        <v>3310</v>
      </c>
      <c r="M316" s="3" t="s">
        <v>66</v>
      </c>
      <c r="N316" s="1">
        <v>0</v>
      </c>
      <c r="O316" s="30" t="s">
        <v>3687</v>
      </c>
      <c r="P316" s="1">
        <v>1</v>
      </c>
      <c r="Q316" s="30" t="s">
        <v>3688</v>
      </c>
      <c r="R316" s="1">
        <f t="shared" si="8"/>
        <v>1</v>
      </c>
      <c r="T316" s="238">
        <v>314</v>
      </c>
      <c r="U316" s="3" t="s">
        <v>942</v>
      </c>
      <c r="V316" s="3" t="s">
        <v>2620</v>
      </c>
      <c r="W316" s="1">
        <v>2</v>
      </c>
      <c r="Y316" s="238">
        <v>314</v>
      </c>
      <c r="Z316" s="3" t="s">
        <v>3593</v>
      </c>
      <c r="AA316" s="3" t="s">
        <v>2630</v>
      </c>
      <c r="AB316" s="1">
        <v>0</v>
      </c>
      <c r="AC316" s="30" t="s">
        <v>3687</v>
      </c>
      <c r="AD316" s="1">
        <v>5</v>
      </c>
      <c r="AE316" s="30" t="s">
        <v>3688</v>
      </c>
      <c r="AF316" s="1">
        <f t="shared" si="9"/>
        <v>5</v>
      </c>
      <c r="AH316" s="238">
        <v>314</v>
      </c>
      <c r="AI316" s="2" t="s">
        <v>1928</v>
      </c>
      <c r="AJ316" s="2" t="s">
        <v>3347</v>
      </c>
      <c r="AK316" s="1">
        <v>4</v>
      </c>
    </row>
    <row r="317" spans="1:37" ht="15.6" x14ac:dyDescent="0.3">
      <c r="A317" s="238">
        <v>315</v>
      </c>
      <c r="B317" s="2" t="s">
        <v>3598</v>
      </c>
      <c r="C317" s="2" t="s">
        <v>2598</v>
      </c>
      <c r="D317" s="1">
        <v>9</v>
      </c>
      <c r="F317" s="238">
        <v>315</v>
      </c>
      <c r="G317" s="3" t="s">
        <v>1082</v>
      </c>
      <c r="H317" s="3" t="s">
        <v>66</v>
      </c>
      <c r="I317" s="1">
        <v>0</v>
      </c>
      <c r="K317" s="238">
        <v>315</v>
      </c>
      <c r="L317" s="3" t="s">
        <v>1254</v>
      </c>
      <c r="M317" s="3" t="s">
        <v>66</v>
      </c>
      <c r="N317" s="1">
        <v>0</v>
      </c>
      <c r="O317" s="30" t="s">
        <v>3687</v>
      </c>
      <c r="P317" s="1">
        <v>1</v>
      </c>
      <c r="Q317" s="30" t="s">
        <v>3688</v>
      </c>
      <c r="R317" s="1">
        <f t="shared" si="8"/>
        <v>1</v>
      </c>
      <c r="T317" s="238">
        <v>315</v>
      </c>
      <c r="U317" s="3" t="s">
        <v>2810</v>
      </c>
      <c r="V317" s="3" t="s">
        <v>2613</v>
      </c>
      <c r="W317" s="1">
        <v>2</v>
      </c>
      <c r="Y317" s="238">
        <v>315</v>
      </c>
      <c r="Z317" s="3" t="s">
        <v>893</v>
      </c>
      <c r="AA317" s="3" t="s">
        <v>2598</v>
      </c>
      <c r="AB317" s="1">
        <v>4</v>
      </c>
      <c r="AC317" s="30" t="s">
        <v>3687</v>
      </c>
      <c r="AD317" s="1">
        <v>0</v>
      </c>
      <c r="AE317" s="30" t="s">
        <v>3688</v>
      </c>
      <c r="AF317" s="1">
        <f t="shared" si="9"/>
        <v>4</v>
      </c>
      <c r="AH317" s="238">
        <v>315</v>
      </c>
      <c r="AI317" s="3" t="s">
        <v>1797</v>
      </c>
      <c r="AJ317" s="3" t="s">
        <v>66</v>
      </c>
      <c r="AK317" s="1">
        <v>4</v>
      </c>
    </row>
    <row r="318" spans="1:37" ht="15.6" x14ac:dyDescent="0.3">
      <c r="A318" s="238">
        <v>316</v>
      </c>
      <c r="B318" s="3" t="s">
        <v>3600</v>
      </c>
      <c r="C318" s="3" t="s">
        <v>3084</v>
      </c>
      <c r="D318" s="1">
        <v>9</v>
      </c>
      <c r="F318" s="238">
        <v>316</v>
      </c>
      <c r="G318" s="3" t="s">
        <v>3254</v>
      </c>
      <c r="H318" s="3" t="s">
        <v>3347</v>
      </c>
      <c r="I318" s="1">
        <v>0</v>
      </c>
      <c r="K318" s="238">
        <v>316</v>
      </c>
      <c r="L318" s="3" t="s">
        <v>2915</v>
      </c>
      <c r="M318" s="3" t="s">
        <v>647</v>
      </c>
      <c r="N318" s="1">
        <v>0</v>
      </c>
      <c r="O318" s="30" t="s">
        <v>3687</v>
      </c>
      <c r="P318" s="1">
        <v>1</v>
      </c>
      <c r="Q318" s="30" t="s">
        <v>3688</v>
      </c>
      <c r="R318" s="1">
        <f t="shared" si="8"/>
        <v>1</v>
      </c>
      <c r="T318" s="238">
        <v>316</v>
      </c>
      <c r="U318" s="3" t="s">
        <v>3529</v>
      </c>
      <c r="V318" s="3" t="s">
        <v>2620</v>
      </c>
      <c r="W318" s="1">
        <v>2</v>
      </c>
      <c r="Y318" s="238">
        <v>316</v>
      </c>
      <c r="Z318" s="3" t="s">
        <v>3601</v>
      </c>
      <c r="AA318" s="3" t="s">
        <v>44</v>
      </c>
      <c r="AB318" s="1">
        <v>3</v>
      </c>
      <c r="AC318" s="30" t="s">
        <v>3687</v>
      </c>
      <c r="AD318" s="1">
        <v>1</v>
      </c>
      <c r="AE318" s="30" t="s">
        <v>3688</v>
      </c>
      <c r="AF318" s="1">
        <f t="shared" si="9"/>
        <v>4</v>
      </c>
      <c r="AH318" s="238">
        <v>316</v>
      </c>
      <c r="AI318" s="3" t="s">
        <v>3649</v>
      </c>
      <c r="AJ318" s="3" t="s">
        <v>647</v>
      </c>
      <c r="AK318" s="1">
        <v>4</v>
      </c>
    </row>
    <row r="319" spans="1:37" ht="15.6" x14ac:dyDescent="0.3">
      <c r="A319" s="238">
        <v>317</v>
      </c>
      <c r="B319" s="3" t="s">
        <v>3602</v>
      </c>
      <c r="C319" s="3" t="s">
        <v>2759</v>
      </c>
      <c r="D319" s="1">
        <v>9</v>
      </c>
      <c r="F319" s="238">
        <v>317</v>
      </c>
      <c r="G319" s="3" t="s">
        <v>2830</v>
      </c>
      <c r="H319" s="3" t="s">
        <v>2613</v>
      </c>
      <c r="I319" s="1">
        <v>0</v>
      </c>
      <c r="K319" s="238">
        <v>317</v>
      </c>
      <c r="L319" s="3" t="s">
        <v>1212</v>
      </c>
      <c r="M319" s="3" t="s">
        <v>3152</v>
      </c>
      <c r="N319" s="1">
        <v>0</v>
      </c>
      <c r="O319" s="30" t="s">
        <v>3687</v>
      </c>
      <c r="P319" s="1">
        <v>1</v>
      </c>
      <c r="Q319" s="30" t="s">
        <v>3688</v>
      </c>
      <c r="R319" s="1">
        <f t="shared" si="8"/>
        <v>1</v>
      </c>
      <c r="T319" s="238">
        <v>317</v>
      </c>
      <c r="U319" s="3" t="s">
        <v>3123</v>
      </c>
      <c r="V319" s="3" t="s">
        <v>2613</v>
      </c>
      <c r="W319" s="1">
        <v>2</v>
      </c>
      <c r="Y319" s="238">
        <v>317</v>
      </c>
      <c r="Z319" s="2" t="s">
        <v>3621</v>
      </c>
      <c r="AA319" s="2" t="s">
        <v>2598</v>
      </c>
      <c r="AB319" s="1">
        <v>3</v>
      </c>
      <c r="AC319" s="30" t="s">
        <v>3687</v>
      </c>
      <c r="AD319" s="1">
        <v>1</v>
      </c>
      <c r="AE319" s="30" t="s">
        <v>3688</v>
      </c>
      <c r="AF319" s="1">
        <f t="shared" si="9"/>
        <v>4</v>
      </c>
      <c r="AH319" s="238">
        <v>317</v>
      </c>
      <c r="AI319" s="2" t="s">
        <v>1977</v>
      </c>
      <c r="AJ319" s="243" t="s">
        <v>68</v>
      </c>
      <c r="AK319" s="1">
        <v>4</v>
      </c>
    </row>
    <row r="320" spans="1:37" ht="15.6" x14ac:dyDescent="0.3">
      <c r="A320" s="238">
        <v>318</v>
      </c>
      <c r="B320" s="3" t="s">
        <v>3190</v>
      </c>
      <c r="C320" s="3" t="s">
        <v>80</v>
      </c>
      <c r="D320" s="1">
        <v>9</v>
      </c>
      <c r="F320" s="238">
        <v>318</v>
      </c>
      <c r="G320" s="3" t="s">
        <v>3270</v>
      </c>
      <c r="H320" s="3" t="s">
        <v>80</v>
      </c>
      <c r="I320" s="1">
        <v>0</v>
      </c>
      <c r="K320" s="238">
        <v>318</v>
      </c>
      <c r="L320" s="3" t="s">
        <v>1544</v>
      </c>
      <c r="M320" s="3" t="s">
        <v>68</v>
      </c>
      <c r="N320" s="1">
        <v>0</v>
      </c>
      <c r="O320" s="30" t="s">
        <v>3687</v>
      </c>
      <c r="P320" s="1">
        <v>1</v>
      </c>
      <c r="Q320" s="30" t="s">
        <v>3688</v>
      </c>
      <c r="R320" s="1">
        <f t="shared" si="8"/>
        <v>1</v>
      </c>
      <c r="T320" s="238">
        <v>318</v>
      </c>
      <c r="U320" s="3" t="s">
        <v>2915</v>
      </c>
      <c r="V320" s="3" t="s">
        <v>647</v>
      </c>
      <c r="W320" s="1">
        <v>2</v>
      </c>
      <c r="Y320" s="238">
        <v>318</v>
      </c>
      <c r="Z320" s="3" t="s">
        <v>3604</v>
      </c>
      <c r="AA320" s="3" t="s">
        <v>2939</v>
      </c>
      <c r="AB320" s="1">
        <v>2</v>
      </c>
      <c r="AC320" s="30" t="s">
        <v>3687</v>
      </c>
      <c r="AD320" s="1">
        <v>2</v>
      </c>
      <c r="AE320" s="30" t="s">
        <v>3688</v>
      </c>
      <c r="AF320" s="1">
        <f t="shared" si="9"/>
        <v>4</v>
      </c>
      <c r="AH320" s="238">
        <v>318</v>
      </c>
      <c r="AI320" s="3" t="s">
        <v>3509</v>
      </c>
      <c r="AJ320" s="3" t="s">
        <v>2657</v>
      </c>
      <c r="AK320" s="1">
        <v>3</v>
      </c>
    </row>
    <row r="321" spans="1:37" ht="15.6" x14ac:dyDescent="0.3">
      <c r="A321" s="238">
        <v>319</v>
      </c>
      <c r="B321" s="3" t="s">
        <v>3510</v>
      </c>
      <c r="C321" s="3" t="s">
        <v>3463</v>
      </c>
      <c r="D321" s="1">
        <v>8</v>
      </c>
      <c r="F321" s="238">
        <v>319</v>
      </c>
      <c r="G321" s="3" t="s">
        <v>1221</v>
      </c>
      <c r="H321" s="3" t="s">
        <v>2620</v>
      </c>
      <c r="I321" s="1">
        <v>0</v>
      </c>
      <c r="K321" s="238">
        <v>319</v>
      </c>
      <c r="L321" s="3" t="s">
        <v>2817</v>
      </c>
      <c r="M321" s="3" t="s">
        <v>2623</v>
      </c>
      <c r="N321" s="1">
        <v>0</v>
      </c>
      <c r="O321" s="30" t="s">
        <v>3687</v>
      </c>
      <c r="P321" s="1">
        <v>1</v>
      </c>
      <c r="Q321" s="30" t="s">
        <v>3688</v>
      </c>
      <c r="R321" s="1">
        <f t="shared" si="8"/>
        <v>1</v>
      </c>
      <c r="T321" s="238">
        <v>319</v>
      </c>
      <c r="U321" s="3" t="s">
        <v>1544</v>
      </c>
      <c r="V321" s="3" t="s">
        <v>68</v>
      </c>
      <c r="W321" s="1">
        <v>2</v>
      </c>
      <c r="Y321" s="238">
        <v>319</v>
      </c>
      <c r="Z321" s="3" t="s">
        <v>2777</v>
      </c>
      <c r="AA321" s="3" t="s">
        <v>2630</v>
      </c>
      <c r="AB321" s="1">
        <v>1</v>
      </c>
      <c r="AC321" s="30" t="s">
        <v>3687</v>
      </c>
      <c r="AD321" s="1">
        <v>3</v>
      </c>
      <c r="AE321" s="30" t="s">
        <v>3688</v>
      </c>
      <c r="AF321" s="1">
        <f t="shared" si="9"/>
        <v>4</v>
      </c>
      <c r="AH321" s="238">
        <v>319</v>
      </c>
      <c r="AI321" s="3" t="s">
        <v>1792</v>
      </c>
      <c r="AJ321" s="3" t="s">
        <v>647</v>
      </c>
      <c r="AK321" s="1">
        <v>3</v>
      </c>
    </row>
    <row r="322" spans="1:37" ht="15.6" x14ac:dyDescent="0.3">
      <c r="A322" s="238">
        <v>320</v>
      </c>
      <c r="B322" s="3" t="s">
        <v>3513</v>
      </c>
      <c r="C322" s="3" t="s">
        <v>2655</v>
      </c>
      <c r="D322" s="1">
        <v>8</v>
      </c>
      <c r="F322" s="238">
        <v>320</v>
      </c>
      <c r="G322" s="3" t="s">
        <v>3351</v>
      </c>
      <c r="H322" s="3" t="s">
        <v>2657</v>
      </c>
      <c r="I322" s="1">
        <v>0</v>
      </c>
      <c r="K322" s="238">
        <v>320</v>
      </c>
      <c r="L322" s="3" t="s">
        <v>2777</v>
      </c>
      <c r="M322" s="3" t="s">
        <v>2630</v>
      </c>
      <c r="N322" s="1">
        <v>0</v>
      </c>
      <c r="O322" s="30" t="s">
        <v>3687</v>
      </c>
      <c r="P322" s="1">
        <v>1</v>
      </c>
      <c r="Q322" s="30" t="s">
        <v>3688</v>
      </c>
      <c r="R322" s="1">
        <f t="shared" si="8"/>
        <v>1</v>
      </c>
      <c r="T322" s="238">
        <v>320</v>
      </c>
      <c r="U322" s="3" t="s">
        <v>1536</v>
      </c>
      <c r="V322" s="3" t="s">
        <v>2623</v>
      </c>
      <c r="W322" s="1">
        <v>2</v>
      </c>
      <c r="Y322" s="238">
        <v>320</v>
      </c>
      <c r="Z322" s="3" t="s">
        <v>1784</v>
      </c>
      <c r="AA322" s="3" t="s">
        <v>66</v>
      </c>
      <c r="AB322" s="1">
        <v>1</v>
      </c>
      <c r="AC322" s="30" t="s">
        <v>3687</v>
      </c>
      <c r="AD322" s="1">
        <v>3</v>
      </c>
      <c r="AE322" s="30" t="s">
        <v>3688</v>
      </c>
      <c r="AF322" s="1">
        <f t="shared" si="9"/>
        <v>4</v>
      </c>
      <c r="AH322" s="238">
        <v>320</v>
      </c>
      <c r="AI322" s="3" t="s">
        <v>3310</v>
      </c>
      <c r="AJ322" s="3" t="s">
        <v>66</v>
      </c>
      <c r="AK322" s="1">
        <v>3</v>
      </c>
    </row>
    <row r="323" spans="1:37" ht="15.6" x14ac:dyDescent="0.3">
      <c r="A323" s="238">
        <v>321</v>
      </c>
      <c r="B323" s="3" t="s">
        <v>3528</v>
      </c>
      <c r="C323" s="3" t="s">
        <v>2661</v>
      </c>
      <c r="D323" s="1">
        <v>8</v>
      </c>
      <c r="F323" s="238">
        <v>321</v>
      </c>
      <c r="G323" s="3" t="s">
        <v>773</v>
      </c>
      <c r="H323" s="3" t="s">
        <v>2655</v>
      </c>
      <c r="I323" s="1">
        <v>0</v>
      </c>
      <c r="K323" s="238">
        <v>321</v>
      </c>
      <c r="L323" s="3" t="s">
        <v>3253</v>
      </c>
      <c r="M323" s="3" t="s">
        <v>80</v>
      </c>
      <c r="N323" s="1">
        <v>0</v>
      </c>
      <c r="O323" s="30" t="s">
        <v>3687</v>
      </c>
      <c r="P323" s="1">
        <v>1</v>
      </c>
      <c r="Q323" s="30" t="s">
        <v>3688</v>
      </c>
      <c r="R323" s="1">
        <f t="shared" ref="R323:R386" si="10">PRODUCT(N323+P323)</f>
        <v>1</v>
      </c>
      <c r="T323" s="238">
        <v>321</v>
      </c>
      <c r="U323" s="3" t="s">
        <v>3555</v>
      </c>
      <c r="V323" s="3" t="s">
        <v>3461</v>
      </c>
      <c r="W323" s="1">
        <v>2</v>
      </c>
      <c r="Y323" s="238">
        <v>321</v>
      </c>
      <c r="Z323" s="3" t="s">
        <v>3580</v>
      </c>
      <c r="AA323" s="3" t="s">
        <v>2826</v>
      </c>
      <c r="AB323" s="1">
        <v>1</v>
      </c>
      <c r="AC323" s="30" t="s">
        <v>3687</v>
      </c>
      <c r="AD323" s="1">
        <v>3</v>
      </c>
      <c r="AE323" s="30" t="s">
        <v>3688</v>
      </c>
      <c r="AF323" s="1">
        <f t="shared" ref="AF323:AF386" si="11">PRODUCT(AB323+AD323)</f>
        <v>4</v>
      </c>
      <c r="AH323" s="238">
        <v>321</v>
      </c>
      <c r="AI323" s="3" t="s">
        <v>1096</v>
      </c>
      <c r="AJ323" s="3" t="s">
        <v>68</v>
      </c>
      <c r="AK323" s="1">
        <v>3</v>
      </c>
    </row>
    <row r="324" spans="1:37" ht="15.6" x14ac:dyDescent="0.3">
      <c r="A324" s="238">
        <v>322</v>
      </c>
      <c r="B324" s="3" t="s">
        <v>2800</v>
      </c>
      <c r="C324" s="3" t="s">
        <v>2661</v>
      </c>
      <c r="D324" s="1">
        <v>8</v>
      </c>
      <c r="F324" s="238">
        <v>322</v>
      </c>
      <c r="G324" s="3" t="s">
        <v>3014</v>
      </c>
      <c r="H324" s="3" t="s">
        <v>44</v>
      </c>
      <c r="I324" s="1">
        <v>0</v>
      </c>
      <c r="K324" s="238">
        <v>322</v>
      </c>
      <c r="L324" s="3" t="s">
        <v>1536</v>
      </c>
      <c r="M324" s="3" t="s">
        <v>2623</v>
      </c>
      <c r="N324" s="1">
        <v>0</v>
      </c>
      <c r="O324" s="30" t="s">
        <v>3687</v>
      </c>
      <c r="P324" s="1">
        <v>1</v>
      </c>
      <c r="Q324" s="30" t="s">
        <v>3688</v>
      </c>
      <c r="R324" s="1">
        <f t="shared" si="10"/>
        <v>1</v>
      </c>
      <c r="T324" s="238">
        <v>322</v>
      </c>
      <c r="U324" s="3" t="s">
        <v>3574</v>
      </c>
      <c r="V324" s="3" t="s">
        <v>80</v>
      </c>
      <c r="W324" s="1">
        <v>2</v>
      </c>
      <c r="Y324" s="238">
        <v>322</v>
      </c>
      <c r="Z324" s="3" t="s">
        <v>3588</v>
      </c>
      <c r="AA324" s="3" t="s">
        <v>2939</v>
      </c>
      <c r="AB324" s="1">
        <v>1</v>
      </c>
      <c r="AC324" s="30" t="s">
        <v>3687</v>
      </c>
      <c r="AD324" s="1">
        <v>3</v>
      </c>
      <c r="AE324" s="30" t="s">
        <v>3688</v>
      </c>
      <c r="AF324" s="1">
        <f t="shared" si="11"/>
        <v>4</v>
      </c>
      <c r="AH324" s="238">
        <v>322</v>
      </c>
      <c r="AI324" s="3" t="s">
        <v>1082</v>
      </c>
      <c r="AJ324" s="3" t="s">
        <v>66</v>
      </c>
      <c r="AK324" s="1">
        <v>3</v>
      </c>
    </row>
    <row r="325" spans="1:37" ht="15.6" x14ac:dyDescent="0.3">
      <c r="A325" s="238">
        <v>323</v>
      </c>
      <c r="B325" s="3" t="s">
        <v>3551</v>
      </c>
      <c r="C325" s="3" t="s">
        <v>3552</v>
      </c>
      <c r="D325" s="1">
        <v>8</v>
      </c>
      <c r="F325" s="238">
        <v>323</v>
      </c>
      <c r="G325" s="3" t="s">
        <v>3557</v>
      </c>
      <c r="H325" s="3" t="s">
        <v>3456</v>
      </c>
      <c r="I325" s="1">
        <v>0</v>
      </c>
      <c r="K325" s="238">
        <v>323</v>
      </c>
      <c r="L325" s="3" t="s">
        <v>3550</v>
      </c>
      <c r="M325" s="3" t="s">
        <v>2630</v>
      </c>
      <c r="N325" s="1">
        <v>0</v>
      </c>
      <c r="O325" s="30" t="s">
        <v>3687</v>
      </c>
      <c r="P325" s="1">
        <v>1</v>
      </c>
      <c r="Q325" s="30" t="s">
        <v>3688</v>
      </c>
      <c r="R325" s="1">
        <f t="shared" si="10"/>
        <v>1</v>
      </c>
      <c r="T325" s="238">
        <v>323</v>
      </c>
      <c r="U325" s="3" t="s">
        <v>1472</v>
      </c>
      <c r="V325" s="3" t="s">
        <v>2620</v>
      </c>
      <c r="W325" s="1">
        <v>2</v>
      </c>
      <c r="Y325" s="238">
        <v>323</v>
      </c>
      <c r="Z325" s="3" t="s">
        <v>3605</v>
      </c>
      <c r="AA325" s="3" t="s">
        <v>2655</v>
      </c>
      <c r="AB325" s="1">
        <v>1</v>
      </c>
      <c r="AC325" s="30" t="s">
        <v>3687</v>
      </c>
      <c r="AD325" s="1">
        <v>3</v>
      </c>
      <c r="AE325" s="30" t="s">
        <v>3688</v>
      </c>
      <c r="AF325" s="1">
        <f t="shared" si="11"/>
        <v>4</v>
      </c>
      <c r="AH325" s="238">
        <v>323</v>
      </c>
      <c r="AI325" s="3" t="s">
        <v>2830</v>
      </c>
      <c r="AJ325" s="3" t="s">
        <v>2613</v>
      </c>
      <c r="AK325" s="1">
        <v>3</v>
      </c>
    </row>
    <row r="326" spans="1:37" ht="15.6" x14ac:dyDescent="0.3">
      <c r="A326" s="238">
        <v>324</v>
      </c>
      <c r="B326" s="3" t="s">
        <v>3591</v>
      </c>
      <c r="C326" s="3" t="s">
        <v>2598</v>
      </c>
      <c r="D326" s="1">
        <v>8</v>
      </c>
      <c r="F326" s="238">
        <v>324</v>
      </c>
      <c r="G326" s="3" t="s">
        <v>3558</v>
      </c>
      <c r="H326" s="3" t="s">
        <v>2630</v>
      </c>
      <c r="I326" s="1">
        <v>0</v>
      </c>
      <c r="K326" s="238">
        <v>324</v>
      </c>
      <c r="L326" s="3" t="s">
        <v>3319</v>
      </c>
      <c r="M326" s="3" t="s">
        <v>66</v>
      </c>
      <c r="N326" s="1">
        <v>0</v>
      </c>
      <c r="O326" s="30" t="s">
        <v>3687</v>
      </c>
      <c r="P326" s="1">
        <v>1</v>
      </c>
      <c r="Q326" s="30" t="s">
        <v>3688</v>
      </c>
      <c r="R326" s="1">
        <f t="shared" si="10"/>
        <v>1</v>
      </c>
      <c r="T326" s="238">
        <v>324</v>
      </c>
      <c r="U326" s="3" t="s">
        <v>763</v>
      </c>
      <c r="V326" s="3" t="s">
        <v>3453</v>
      </c>
      <c r="W326" s="1">
        <v>2</v>
      </c>
      <c r="Y326" s="238">
        <v>324</v>
      </c>
      <c r="Z326" s="3" t="s">
        <v>1189</v>
      </c>
      <c r="AA326" s="3" t="s">
        <v>3027</v>
      </c>
      <c r="AB326" s="1">
        <v>1</v>
      </c>
      <c r="AC326" s="30" t="s">
        <v>3687</v>
      </c>
      <c r="AD326" s="1">
        <v>3</v>
      </c>
      <c r="AE326" s="30" t="s">
        <v>3688</v>
      </c>
      <c r="AF326" s="1">
        <f t="shared" si="11"/>
        <v>4</v>
      </c>
      <c r="AH326" s="238">
        <v>324</v>
      </c>
      <c r="AI326" s="3" t="s">
        <v>3351</v>
      </c>
      <c r="AJ326" s="3" t="s">
        <v>2657</v>
      </c>
      <c r="AK326" s="1">
        <v>3</v>
      </c>
    </row>
    <row r="327" spans="1:37" ht="15.6" x14ac:dyDescent="0.3">
      <c r="A327" s="238">
        <v>325</v>
      </c>
      <c r="B327" s="3" t="s">
        <v>3638</v>
      </c>
      <c r="C327" s="3" t="s">
        <v>3639</v>
      </c>
      <c r="D327" s="1">
        <v>8</v>
      </c>
      <c r="F327" s="238">
        <v>325</v>
      </c>
      <c r="G327" s="3" t="s">
        <v>890</v>
      </c>
      <c r="H327" s="3" t="s">
        <v>2598</v>
      </c>
      <c r="I327" s="1">
        <v>0</v>
      </c>
      <c r="K327" s="238">
        <v>325</v>
      </c>
      <c r="L327" s="3" t="s">
        <v>2934</v>
      </c>
      <c r="M327" s="3" t="s">
        <v>3453</v>
      </c>
      <c r="N327" s="1">
        <v>0</v>
      </c>
      <c r="O327" s="30" t="s">
        <v>3687</v>
      </c>
      <c r="P327" s="1">
        <v>1</v>
      </c>
      <c r="Q327" s="30" t="s">
        <v>3688</v>
      </c>
      <c r="R327" s="1">
        <f t="shared" si="10"/>
        <v>1</v>
      </c>
      <c r="T327" s="238">
        <v>325</v>
      </c>
      <c r="U327" s="3" t="s">
        <v>1659</v>
      </c>
      <c r="V327" s="3" t="s">
        <v>2908</v>
      </c>
      <c r="W327" s="1">
        <v>2</v>
      </c>
      <c r="Y327" s="238">
        <v>325</v>
      </c>
      <c r="Z327" s="3" t="s">
        <v>1441</v>
      </c>
      <c r="AA327" s="3" t="s">
        <v>68</v>
      </c>
      <c r="AB327" s="1">
        <v>3</v>
      </c>
      <c r="AC327" s="30" t="s">
        <v>3687</v>
      </c>
      <c r="AD327" s="1">
        <v>0</v>
      </c>
      <c r="AE327" s="30" t="s">
        <v>3688</v>
      </c>
      <c r="AF327" s="1">
        <f t="shared" si="11"/>
        <v>3</v>
      </c>
      <c r="AH327" s="238">
        <v>325</v>
      </c>
      <c r="AI327" s="3" t="s">
        <v>773</v>
      </c>
      <c r="AJ327" s="3" t="s">
        <v>2655</v>
      </c>
      <c r="AK327" s="1">
        <v>3</v>
      </c>
    </row>
    <row r="328" spans="1:37" ht="15.6" x14ac:dyDescent="0.3">
      <c r="A328" s="238">
        <v>326</v>
      </c>
      <c r="B328" s="3" t="s">
        <v>2817</v>
      </c>
      <c r="C328" s="3" t="s">
        <v>2623</v>
      </c>
      <c r="D328" s="1">
        <v>7</v>
      </c>
      <c r="F328" s="238">
        <v>326</v>
      </c>
      <c r="G328" s="3" t="s">
        <v>1923</v>
      </c>
      <c r="H328" s="3" t="s">
        <v>3347</v>
      </c>
      <c r="I328" s="1">
        <v>0</v>
      </c>
      <c r="K328" s="238">
        <v>326</v>
      </c>
      <c r="L328" s="3" t="s">
        <v>1082</v>
      </c>
      <c r="M328" s="3" t="s">
        <v>66</v>
      </c>
      <c r="N328" s="1">
        <v>0</v>
      </c>
      <c r="O328" s="30" t="s">
        <v>3687</v>
      </c>
      <c r="P328" s="1">
        <v>1</v>
      </c>
      <c r="Q328" s="30" t="s">
        <v>3688</v>
      </c>
      <c r="R328" s="1">
        <f t="shared" si="10"/>
        <v>1</v>
      </c>
      <c r="T328" s="238">
        <v>326</v>
      </c>
      <c r="U328" s="3" t="s">
        <v>3591</v>
      </c>
      <c r="V328" s="3" t="s">
        <v>2598</v>
      </c>
      <c r="W328" s="1">
        <v>2</v>
      </c>
      <c r="Y328" s="238">
        <v>326</v>
      </c>
      <c r="Z328" s="2" t="s">
        <v>2107</v>
      </c>
      <c r="AA328" s="2" t="s">
        <v>3276</v>
      </c>
      <c r="AB328" s="1">
        <v>3</v>
      </c>
      <c r="AC328" s="30" t="s">
        <v>3687</v>
      </c>
      <c r="AD328" s="1">
        <v>0</v>
      </c>
      <c r="AE328" s="30" t="s">
        <v>3688</v>
      </c>
      <c r="AF328" s="1">
        <f t="shared" si="11"/>
        <v>3</v>
      </c>
      <c r="AH328" s="238">
        <v>326</v>
      </c>
      <c r="AI328" s="3" t="s">
        <v>1650</v>
      </c>
      <c r="AJ328" s="3" t="s">
        <v>2620</v>
      </c>
      <c r="AK328" s="1">
        <v>3</v>
      </c>
    </row>
    <row r="329" spans="1:37" ht="15.6" x14ac:dyDescent="0.3">
      <c r="A329" s="238">
        <v>327</v>
      </c>
      <c r="B329" s="3" t="s">
        <v>3553</v>
      </c>
      <c r="C329" s="3" t="s">
        <v>3554</v>
      </c>
      <c r="D329" s="1">
        <v>7</v>
      </c>
      <c r="F329" s="238">
        <v>327</v>
      </c>
      <c r="G329" s="3" t="s">
        <v>795</v>
      </c>
      <c r="H329" s="3" t="s">
        <v>44</v>
      </c>
      <c r="I329" s="1">
        <v>0</v>
      </c>
      <c r="K329" s="238">
        <v>327</v>
      </c>
      <c r="L329" s="3" t="s">
        <v>3254</v>
      </c>
      <c r="M329" s="3" t="s">
        <v>3347</v>
      </c>
      <c r="N329" s="1">
        <v>0</v>
      </c>
      <c r="O329" s="30" t="s">
        <v>3687</v>
      </c>
      <c r="P329" s="1">
        <v>1</v>
      </c>
      <c r="Q329" s="30" t="s">
        <v>3688</v>
      </c>
      <c r="R329" s="1">
        <f t="shared" si="10"/>
        <v>1</v>
      </c>
      <c r="T329" s="238">
        <v>327</v>
      </c>
      <c r="U329" s="3" t="s">
        <v>3595</v>
      </c>
      <c r="V329" s="3" t="s">
        <v>2690</v>
      </c>
      <c r="W329" s="1">
        <v>2</v>
      </c>
      <c r="Y329" s="238">
        <v>327</v>
      </c>
      <c r="Z329" s="3" t="s">
        <v>3256</v>
      </c>
      <c r="AA329" s="3" t="s">
        <v>2623</v>
      </c>
      <c r="AB329" s="1">
        <v>3</v>
      </c>
      <c r="AC329" s="30" t="s">
        <v>3687</v>
      </c>
      <c r="AD329" s="1">
        <v>0</v>
      </c>
      <c r="AE329" s="30" t="s">
        <v>3688</v>
      </c>
      <c r="AF329" s="1">
        <f t="shared" si="11"/>
        <v>3</v>
      </c>
      <c r="AH329" s="238">
        <v>327</v>
      </c>
      <c r="AI329" s="3" t="s">
        <v>1273</v>
      </c>
      <c r="AJ329" s="3" t="s">
        <v>66</v>
      </c>
      <c r="AK329" s="1">
        <v>3</v>
      </c>
    </row>
    <row r="330" spans="1:37" ht="15.6" x14ac:dyDescent="0.3">
      <c r="A330" s="238">
        <v>328</v>
      </c>
      <c r="B330" s="3" t="s">
        <v>1784</v>
      </c>
      <c r="C330" s="3" t="s">
        <v>66</v>
      </c>
      <c r="D330" s="1">
        <v>7</v>
      </c>
      <c r="F330" s="238">
        <v>328</v>
      </c>
      <c r="G330" s="3" t="s">
        <v>764</v>
      </c>
      <c r="H330" s="3" t="s">
        <v>3453</v>
      </c>
      <c r="I330" s="1">
        <v>0</v>
      </c>
      <c r="K330" s="238">
        <v>328</v>
      </c>
      <c r="L330" s="3" t="s">
        <v>3270</v>
      </c>
      <c r="M330" s="3" t="s">
        <v>80</v>
      </c>
      <c r="N330" s="1">
        <v>0</v>
      </c>
      <c r="O330" s="30" t="s">
        <v>3687</v>
      </c>
      <c r="P330" s="1">
        <v>1</v>
      </c>
      <c r="Q330" s="30" t="s">
        <v>3688</v>
      </c>
      <c r="R330" s="1">
        <f t="shared" si="10"/>
        <v>1</v>
      </c>
      <c r="T330" s="238">
        <v>328</v>
      </c>
      <c r="U330" s="3" t="s">
        <v>3604</v>
      </c>
      <c r="V330" s="3" t="s">
        <v>2939</v>
      </c>
      <c r="W330" s="1">
        <v>2</v>
      </c>
      <c r="Y330" s="238">
        <v>328</v>
      </c>
      <c r="Z330" s="3" t="s">
        <v>1789</v>
      </c>
      <c r="AA330" s="3" t="s">
        <v>647</v>
      </c>
      <c r="AB330" s="1">
        <v>3</v>
      </c>
      <c r="AC330" s="30" t="s">
        <v>3687</v>
      </c>
      <c r="AD330" s="1">
        <v>0</v>
      </c>
      <c r="AE330" s="30" t="s">
        <v>3688</v>
      </c>
      <c r="AF330" s="1">
        <f t="shared" si="11"/>
        <v>3</v>
      </c>
      <c r="AH330" s="238">
        <v>328</v>
      </c>
      <c r="AI330" s="3" t="s">
        <v>3619</v>
      </c>
      <c r="AJ330" s="3" t="s">
        <v>2630</v>
      </c>
      <c r="AK330" s="1">
        <v>3</v>
      </c>
    </row>
    <row r="331" spans="1:37" ht="15.6" x14ac:dyDescent="0.3">
      <c r="A331" s="238">
        <v>329</v>
      </c>
      <c r="B331" s="3" t="s">
        <v>1352</v>
      </c>
      <c r="C331" s="3" t="s">
        <v>66</v>
      </c>
      <c r="D331" s="1">
        <v>7</v>
      </c>
      <c r="F331" s="238">
        <v>329</v>
      </c>
      <c r="G331" s="3" t="s">
        <v>3022</v>
      </c>
      <c r="H331" s="3" t="s">
        <v>2620</v>
      </c>
      <c r="I331" s="1">
        <v>0</v>
      </c>
      <c r="K331" s="238">
        <v>329</v>
      </c>
      <c r="L331" s="3" t="s">
        <v>795</v>
      </c>
      <c r="M331" s="3" t="s">
        <v>44</v>
      </c>
      <c r="N331" s="1">
        <v>0</v>
      </c>
      <c r="O331" s="30" t="s">
        <v>3687</v>
      </c>
      <c r="P331" s="1">
        <v>1</v>
      </c>
      <c r="Q331" s="30" t="s">
        <v>3688</v>
      </c>
      <c r="R331" s="1">
        <f t="shared" si="10"/>
        <v>1</v>
      </c>
      <c r="T331" s="238">
        <v>329</v>
      </c>
      <c r="U331" s="3" t="s">
        <v>3606</v>
      </c>
      <c r="V331" s="3" t="s">
        <v>80</v>
      </c>
      <c r="W331" s="1">
        <v>2</v>
      </c>
      <c r="Y331" s="238">
        <v>329</v>
      </c>
      <c r="Z331" s="3" t="s">
        <v>3543</v>
      </c>
      <c r="AA331" s="3" t="s">
        <v>647</v>
      </c>
      <c r="AB331" s="1">
        <v>2</v>
      </c>
      <c r="AC331" s="30" t="s">
        <v>3687</v>
      </c>
      <c r="AD331" s="1">
        <v>1</v>
      </c>
      <c r="AE331" s="30" t="s">
        <v>3688</v>
      </c>
      <c r="AF331" s="1">
        <f t="shared" si="11"/>
        <v>3</v>
      </c>
      <c r="AH331" s="238">
        <v>329</v>
      </c>
      <c r="AI331" s="3" t="s">
        <v>1257</v>
      </c>
      <c r="AJ331" s="3" t="s">
        <v>66</v>
      </c>
      <c r="AK331" s="1">
        <v>3</v>
      </c>
    </row>
    <row r="332" spans="1:37" ht="15.6" x14ac:dyDescent="0.3">
      <c r="A332" s="238">
        <v>330</v>
      </c>
      <c r="B332" s="3" t="s">
        <v>3592</v>
      </c>
      <c r="C332" s="3" t="s">
        <v>2603</v>
      </c>
      <c r="D332" s="1">
        <v>7</v>
      </c>
      <c r="F332" s="238">
        <v>330</v>
      </c>
      <c r="G332" s="3" t="s">
        <v>3053</v>
      </c>
      <c r="H332" s="3" t="s">
        <v>2623</v>
      </c>
      <c r="I332" s="1">
        <v>0</v>
      </c>
      <c r="K332" s="238">
        <v>330</v>
      </c>
      <c r="L332" s="2" t="s">
        <v>2053</v>
      </c>
      <c r="M332" s="2" t="s">
        <v>2657</v>
      </c>
      <c r="N332" s="1">
        <v>0</v>
      </c>
      <c r="O332" s="30" t="s">
        <v>3687</v>
      </c>
      <c r="P332" s="1">
        <v>1</v>
      </c>
      <c r="Q332" s="30" t="s">
        <v>3688</v>
      </c>
      <c r="R332" s="1">
        <f t="shared" si="10"/>
        <v>1</v>
      </c>
      <c r="T332" s="238">
        <v>330</v>
      </c>
      <c r="U332" s="3" t="s">
        <v>3610</v>
      </c>
      <c r="V332" s="3" t="s">
        <v>2630</v>
      </c>
      <c r="W332" s="1">
        <v>2</v>
      </c>
      <c r="Y332" s="238">
        <v>330</v>
      </c>
      <c r="Z332" s="3" t="s">
        <v>3557</v>
      </c>
      <c r="AA332" s="3" t="s">
        <v>3456</v>
      </c>
      <c r="AB332" s="1">
        <v>2</v>
      </c>
      <c r="AC332" s="30" t="s">
        <v>3687</v>
      </c>
      <c r="AD332" s="1">
        <v>1</v>
      </c>
      <c r="AE332" s="30" t="s">
        <v>3688</v>
      </c>
      <c r="AF332" s="1">
        <f t="shared" si="11"/>
        <v>3</v>
      </c>
      <c r="AH332" s="238">
        <v>330</v>
      </c>
      <c r="AI332" s="2" t="s">
        <v>1892</v>
      </c>
      <c r="AJ332" s="2" t="s">
        <v>68</v>
      </c>
      <c r="AK332" s="1">
        <v>3</v>
      </c>
    </row>
    <row r="333" spans="1:37" ht="15.6" x14ac:dyDescent="0.3">
      <c r="A333" s="238">
        <v>331</v>
      </c>
      <c r="B333" s="3" t="s">
        <v>746</v>
      </c>
      <c r="C333" s="3" t="s">
        <v>2598</v>
      </c>
      <c r="D333" s="1">
        <v>7</v>
      </c>
      <c r="F333" s="238">
        <v>331</v>
      </c>
      <c r="G333" s="3" t="s">
        <v>1074</v>
      </c>
      <c r="H333" s="3" t="s">
        <v>2865</v>
      </c>
      <c r="I333" s="1">
        <v>0</v>
      </c>
      <c r="K333" s="238">
        <v>331</v>
      </c>
      <c r="L333" s="3" t="s">
        <v>1784</v>
      </c>
      <c r="M333" s="3" t="s">
        <v>66</v>
      </c>
      <c r="N333" s="1">
        <v>0</v>
      </c>
      <c r="O333" s="30" t="s">
        <v>3687</v>
      </c>
      <c r="P333" s="1">
        <v>1</v>
      </c>
      <c r="Q333" s="30" t="s">
        <v>3688</v>
      </c>
      <c r="R333" s="1">
        <f t="shared" si="10"/>
        <v>1</v>
      </c>
      <c r="T333" s="238">
        <v>331</v>
      </c>
      <c r="U333" s="3" t="s">
        <v>3139</v>
      </c>
      <c r="V333" s="3" t="s">
        <v>3347</v>
      </c>
      <c r="W333" s="1">
        <v>2</v>
      </c>
      <c r="Y333" s="238">
        <v>331</v>
      </c>
      <c r="Z333" s="3" t="s">
        <v>3579</v>
      </c>
      <c r="AA333" s="3" t="s">
        <v>2620</v>
      </c>
      <c r="AB333" s="1">
        <v>2</v>
      </c>
      <c r="AC333" s="30" t="s">
        <v>3687</v>
      </c>
      <c r="AD333" s="1">
        <v>1</v>
      </c>
      <c r="AE333" s="30" t="s">
        <v>3688</v>
      </c>
      <c r="AF333" s="1">
        <f t="shared" si="11"/>
        <v>3</v>
      </c>
      <c r="AH333" s="238">
        <v>331</v>
      </c>
      <c r="AI333" s="3" t="s">
        <v>3643</v>
      </c>
      <c r="AJ333" s="3" t="s">
        <v>80</v>
      </c>
      <c r="AK333" s="1">
        <v>3</v>
      </c>
    </row>
    <row r="334" spans="1:37" ht="15.6" x14ac:dyDescent="0.3">
      <c r="A334" s="238">
        <v>332</v>
      </c>
      <c r="B334" s="3" t="s">
        <v>3386</v>
      </c>
      <c r="C334" s="3" t="s">
        <v>2939</v>
      </c>
      <c r="D334" s="1">
        <v>7</v>
      </c>
      <c r="F334" s="238">
        <v>332</v>
      </c>
      <c r="G334" s="3" t="s">
        <v>3559</v>
      </c>
      <c r="H334" s="3" t="s">
        <v>2988</v>
      </c>
      <c r="I334" s="1">
        <v>0</v>
      </c>
      <c r="K334" s="238">
        <v>332</v>
      </c>
      <c r="L334" s="3" t="s">
        <v>3570</v>
      </c>
      <c r="M334" s="3" t="s">
        <v>3463</v>
      </c>
      <c r="N334" s="1">
        <v>0</v>
      </c>
      <c r="O334" s="30" t="s">
        <v>3687</v>
      </c>
      <c r="P334" s="1">
        <v>1</v>
      </c>
      <c r="Q334" s="30" t="s">
        <v>3688</v>
      </c>
      <c r="R334" s="1">
        <f t="shared" si="10"/>
        <v>1</v>
      </c>
      <c r="T334" s="238">
        <v>332</v>
      </c>
      <c r="U334" s="3" t="s">
        <v>3613</v>
      </c>
      <c r="V334" s="3" t="s">
        <v>2603</v>
      </c>
      <c r="W334" s="1">
        <v>2</v>
      </c>
      <c r="Y334" s="238">
        <v>332</v>
      </c>
      <c r="Z334" s="3" t="s">
        <v>3600</v>
      </c>
      <c r="AA334" s="3" t="s">
        <v>3084</v>
      </c>
      <c r="AB334" s="1">
        <v>2</v>
      </c>
      <c r="AC334" s="30" t="s">
        <v>3687</v>
      </c>
      <c r="AD334" s="1">
        <v>1</v>
      </c>
      <c r="AE334" s="30" t="s">
        <v>3688</v>
      </c>
      <c r="AF334" s="1">
        <f t="shared" si="11"/>
        <v>3</v>
      </c>
      <c r="AH334" s="238">
        <v>332</v>
      </c>
      <c r="AI334" s="3" t="s">
        <v>3645</v>
      </c>
      <c r="AJ334" s="3" t="s">
        <v>2759</v>
      </c>
      <c r="AK334" s="1">
        <v>3</v>
      </c>
    </row>
    <row r="335" spans="1:37" ht="15.6" x14ac:dyDescent="0.3">
      <c r="A335" s="238">
        <v>333</v>
      </c>
      <c r="B335" s="3" t="s">
        <v>3601</v>
      </c>
      <c r="C335" s="3" t="s">
        <v>44</v>
      </c>
      <c r="D335" s="1">
        <v>7</v>
      </c>
      <c r="F335" s="238">
        <v>333</v>
      </c>
      <c r="G335" s="3" t="s">
        <v>708</v>
      </c>
      <c r="H335" s="3" t="s">
        <v>2620</v>
      </c>
      <c r="I335" s="1">
        <v>0</v>
      </c>
      <c r="K335" s="238">
        <v>333</v>
      </c>
      <c r="L335" s="3" t="s">
        <v>3573</v>
      </c>
      <c r="M335" s="3" t="s">
        <v>647</v>
      </c>
      <c r="N335" s="1">
        <v>0</v>
      </c>
      <c r="O335" s="30" t="s">
        <v>3687</v>
      </c>
      <c r="P335" s="1">
        <v>1</v>
      </c>
      <c r="Q335" s="30" t="s">
        <v>3688</v>
      </c>
      <c r="R335" s="1">
        <f t="shared" si="10"/>
        <v>1</v>
      </c>
      <c r="T335" s="238">
        <v>333</v>
      </c>
      <c r="U335" s="3" t="s">
        <v>3615</v>
      </c>
      <c r="V335" s="3" t="s">
        <v>2603</v>
      </c>
      <c r="W335" s="1">
        <v>2</v>
      </c>
      <c r="Y335" s="238">
        <v>333</v>
      </c>
      <c r="Z335" s="3" t="s">
        <v>1231</v>
      </c>
      <c r="AA335" s="3" t="s">
        <v>2919</v>
      </c>
      <c r="AB335" s="1">
        <v>2</v>
      </c>
      <c r="AC335" s="30" t="s">
        <v>3687</v>
      </c>
      <c r="AD335" s="1">
        <v>1</v>
      </c>
      <c r="AE335" s="30" t="s">
        <v>3688</v>
      </c>
      <c r="AF335" s="1">
        <f t="shared" si="11"/>
        <v>3</v>
      </c>
      <c r="AH335" s="238">
        <v>333</v>
      </c>
      <c r="AI335" s="3" t="s">
        <v>1541</v>
      </c>
      <c r="AJ335" s="3" t="s">
        <v>2623</v>
      </c>
      <c r="AK335" s="1">
        <v>3</v>
      </c>
    </row>
    <row r="336" spans="1:37" ht="15.6" x14ac:dyDescent="0.3">
      <c r="A336" s="238">
        <v>334</v>
      </c>
      <c r="B336" s="3" t="s">
        <v>3606</v>
      </c>
      <c r="C336" s="3" t="s">
        <v>80</v>
      </c>
      <c r="D336" s="1">
        <v>7</v>
      </c>
      <c r="F336" s="238">
        <v>334</v>
      </c>
      <c r="G336" s="3" t="s">
        <v>3560</v>
      </c>
      <c r="H336" s="3" t="s">
        <v>2655</v>
      </c>
      <c r="I336" s="1">
        <v>0</v>
      </c>
      <c r="K336" s="238">
        <v>334</v>
      </c>
      <c r="L336" s="3" t="s">
        <v>1443</v>
      </c>
      <c r="M336" s="3" t="s">
        <v>2957</v>
      </c>
      <c r="N336" s="1">
        <v>0</v>
      </c>
      <c r="O336" s="30" t="s">
        <v>3687</v>
      </c>
      <c r="P336" s="1">
        <v>1</v>
      </c>
      <c r="Q336" s="30" t="s">
        <v>3688</v>
      </c>
      <c r="R336" s="1">
        <f t="shared" si="10"/>
        <v>1</v>
      </c>
      <c r="T336" s="238">
        <v>334</v>
      </c>
      <c r="U336" s="3" t="s">
        <v>3617</v>
      </c>
      <c r="V336" s="3" t="s">
        <v>2613</v>
      </c>
      <c r="W336" s="1">
        <v>2</v>
      </c>
      <c r="Y336" s="238">
        <v>334</v>
      </c>
      <c r="Z336" s="3" t="s">
        <v>3612</v>
      </c>
      <c r="AA336" s="3" t="s">
        <v>2598</v>
      </c>
      <c r="AB336" s="1">
        <v>2</v>
      </c>
      <c r="AC336" s="30" t="s">
        <v>3687</v>
      </c>
      <c r="AD336" s="1">
        <v>1</v>
      </c>
      <c r="AE336" s="30" t="s">
        <v>3688</v>
      </c>
      <c r="AF336" s="1">
        <f t="shared" si="11"/>
        <v>3</v>
      </c>
      <c r="AH336" s="238">
        <v>334</v>
      </c>
      <c r="AI336" s="3" t="s">
        <v>1754</v>
      </c>
      <c r="AJ336" s="3" t="s">
        <v>3318</v>
      </c>
      <c r="AK336" s="1">
        <v>3</v>
      </c>
    </row>
    <row r="337" spans="1:37" ht="15.6" x14ac:dyDescent="0.3">
      <c r="A337" s="238">
        <v>335</v>
      </c>
      <c r="B337" s="3" t="s">
        <v>3607</v>
      </c>
      <c r="C337" s="3" t="s">
        <v>2598</v>
      </c>
      <c r="D337" s="1">
        <v>7</v>
      </c>
      <c r="F337" s="238">
        <v>335</v>
      </c>
      <c r="G337" s="3" t="s">
        <v>3562</v>
      </c>
      <c r="H337" s="3" t="s">
        <v>2630</v>
      </c>
      <c r="I337" s="1">
        <v>0</v>
      </c>
      <c r="K337" s="238">
        <v>335</v>
      </c>
      <c r="L337" s="3" t="s">
        <v>3576</v>
      </c>
      <c r="M337" s="3" t="s">
        <v>44</v>
      </c>
      <c r="N337" s="1">
        <v>0</v>
      </c>
      <c r="O337" s="30" t="s">
        <v>3687</v>
      </c>
      <c r="P337" s="1">
        <v>1</v>
      </c>
      <c r="Q337" s="30" t="s">
        <v>3688</v>
      </c>
      <c r="R337" s="1">
        <f t="shared" si="10"/>
        <v>1</v>
      </c>
      <c r="T337" s="238">
        <v>335</v>
      </c>
      <c r="U337" s="3" t="s">
        <v>1216</v>
      </c>
      <c r="V337" s="3" t="s">
        <v>68</v>
      </c>
      <c r="W337" s="1">
        <v>2</v>
      </c>
      <c r="Y337" s="238">
        <v>335</v>
      </c>
      <c r="Z337" s="2" t="s">
        <v>3603</v>
      </c>
      <c r="AA337" s="243" t="s">
        <v>647</v>
      </c>
      <c r="AB337" s="1">
        <v>2</v>
      </c>
      <c r="AC337" s="30" t="s">
        <v>3687</v>
      </c>
      <c r="AD337" s="1">
        <v>1</v>
      </c>
      <c r="AE337" s="30" t="s">
        <v>3688</v>
      </c>
      <c r="AF337" s="1">
        <f t="shared" si="11"/>
        <v>3</v>
      </c>
      <c r="AH337" s="238">
        <v>335</v>
      </c>
      <c r="AI337" s="3" t="s">
        <v>1888</v>
      </c>
      <c r="AJ337" s="3" t="s">
        <v>3221</v>
      </c>
      <c r="AK337" s="1">
        <v>3</v>
      </c>
    </row>
    <row r="338" spans="1:37" ht="15.6" x14ac:dyDescent="0.3">
      <c r="A338" s="238">
        <v>336</v>
      </c>
      <c r="B338" s="3" t="s">
        <v>3611</v>
      </c>
      <c r="C338" s="3" t="s">
        <v>3084</v>
      </c>
      <c r="D338" s="1">
        <v>7</v>
      </c>
      <c r="F338" s="238">
        <v>336</v>
      </c>
      <c r="G338" s="3" t="s">
        <v>3564</v>
      </c>
      <c r="H338" s="3" t="s">
        <v>2620</v>
      </c>
      <c r="I338" s="1">
        <v>0</v>
      </c>
      <c r="K338" s="238">
        <v>336</v>
      </c>
      <c r="L338" s="3" t="s">
        <v>3209</v>
      </c>
      <c r="M338" s="3" t="s">
        <v>80</v>
      </c>
      <c r="N338" s="1">
        <v>0</v>
      </c>
      <c r="O338" s="30" t="s">
        <v>3687</v>
      </c>
      <c r="P338" s="1">
        <v>1</v>
      </c>
      <c r="Q338" s="30" t="s">
        <v>3688</v>
      </c>
      <c r="R338" s="1">
        <f t="shared" si="10"/>
        <v>1</v>
      </c>
      <c r="T338" s="238">
        <v>336</v>
      </c>
      <c r="U338" s="3" t="s">
        <v>741</v>
      </c>
      <c r="V338" s="3" t="s">
        <v>2598</v>
      </c>
      <c r="W338" s="1">
        <v>2</v>
      </c>
      <c r="Y338" s="238">
        <v>336</v>
      </c>
      <c r="Z338" s="3" t="s">
        <v>942</v>
      </c>
      <c r="AA338" s="3" t="s">
        <v>2620</v>
      </c>
      <c r="AB338" s="1">
        <v>1</v>
      </c>
      <c r="AC338" s="30" t="s">
        <v>3687</v>
      </c>
      <c r="AD338" s="1">
        <v>2</v>
      </c>
      <c r="AE338" s="30" t="s">
        <v>3688</v>
      </c>
      <c r="AF338" s="1">
        <f t="shared" si="11"/>
        <v>3</v>
      </c>
      <c r="AH338" s="238">
        <v>336</v>
      </c>
      <c r="AI338" s="3" t="s">
        <v>1788</v>
      </c>
      <c r="AJ338" s="3" t="s">
        <v>68</v>
      </c>
      <c r="AK338" s="1">
        <v>3</v>
      </c>
    </row>
    <row r="339" spans="1:37" ht="15.6" x14ac:dyDescent="0.3">
      <c r="A339" s="238">
        <v>337</v>
      </c>
      <c r="B339" s="3" t="s">
        <v>3616</v>
      </c>
      <c r="C339" s="3" t="s">
        <v>2684</v>
      </c>
      <c r="D339" s="1">
        <v>7</v>
      </c>
      <c r="F339" s="238">
        <v>337</v>
      </c>
      <c r="G339" s="2" t="s">
        <v>2053</v>
      </c>
      <c r="H339" s="2" t="s">
        <v>2657</v>
      </c>
      <c r="I339" s="1">
        <v>0</v>
      </c>
      <c r="K339" s="238">
        <v>337</v>
      </c>
      <c r="L339" s="3" t="s">
        <v>1472</v>
      </c>
      <c r="M339" s="3" t="s">
        <v>2620</v>
      </c>
      <c r="N339" s="1">
        <v>0</v>
      </c>
      <c r="O339" s="30" t="s">
        <v>3687</v>
      </c>
      <c r="P339" s="1">
        <v>1</v>
      </c>
      <c r="Q339" s="30" t="s">
        <v>3688</v>
      </c>
      <c r="R339" s="1">
        <f t="shared" si="10"/>
        <v>1</v>
      </c>
      <c r="T339" s="238">
        <v>337</v>
      </c>
      <c r="U339" s="3" t="s">
        <v>3679</v>
      </c>
      <c r="V339" s="3" t="s">
        <v>2603</v>
      </c>
      <c r="W339" s="1">
        <v>2</v>
      </c>
      <c r="Y339" s="238">
        <v>337</v>
      </c>
      <c r="Z339" s="3" t="s">
        <v>2915</v>
      </c>
      <c r="AA339" s="3" t="s">
        <v>647</v>
      </c>
      <c r="AB339" s="1">
        <v>1</v>
      </c>
      <c r="AC339" s="30" t="s">
        <v>3687</v>
      </c>
      <c r="AD339" s="1">
        <v>2</v>
      </c>
      <c r="AE339" s="30" t="s">
        <v>3688</v>
      </c>
      <c r="AF339" s="1">
        <f t="shared" si="11"/>
        <v>3</v>
      </c>
      <c r="AH339" s="238">
        <v>337</v>
      </c>
      <c r="AI339" s="3" t="s">
        <v>3196</v>
      </c>
      <c r="AJ339" s="3" t="s">
        <v>2613</v>
      </c>
      <c r="AK339" s="1">
        <v>2</v>
      </c>
    </row>
    <row r="340" spans="1:37" ht="15.6" x14ac:dyDescent="0.3">
      <c r="A340" s="238">
        <v>338</v>
      </c>
      <c r="B340" s="3" t="s">
        <v>3622</v>
      </c>
      <c r="C340" s="3" t="s">
        <v>89</v>
      </c>
      <c r="D340" s="1">
        <v>7</v>
      </c>
      <c r="F340" s="238">
        <v>338</v>
      </c>
      <c r="G340" s="3" t="s">
        <v>1784</v>
      </c>
      <c r="H340" s="3" t="s">
        <v>66</v>
      </c>
      <c r="I340" s="1">
        <v>0</v>
      </c>
      <c r="K340" s="238">
        <v>338</v>
      </c>
      <c r="L340" s="3" t="s">
        <v>1352</v>
      </c>
      <c r="M340" s="3" t="s">
        <v>66</v>
      </c>
      <c r="N340" s="1">
        <v>0</v>
      </c>
      <c r="O340" s="1" t="s">
        <v>3687</v>
      </c>
      <c r="P340" s="1">
        <v>1</v>
      </c>
      <c r="Q340" s="30" t="s">
        <v>3688</v>
      </c>
      <c r="R340" s="1">
        <f t="shared" si="10"/>
        <v>1</v>
      </c>
      <c r="T340" s="238">
        <v>338</v>
      </c>
      <c r="U340" s="2" t="s">
        <v>3418</v>
      </c>
      <c r="V340" s="243" t="s">
        <v>647</v>
      </c>
      <c r="W340" s="1">
        <v>2</v>
      </c>
      <c r="Y340" s="238">
        <v>338</v>
      </c>
      <c r="Z340" s="3" t="s">
        <v>1544</v>
      </c>
      <c r="AA340" s="3" t="s">
        <v>68</v>
      </c>
      <c r="AB340" s="1">
        <v>1</v>
      </c>
      <c r="AC340" s="30" t="s">
        <v>3687</v>
      </c>
      <c r="AD340" s="1">
        <v>2</v>
      </c>
      <c r="AE340" s="30" t="s">
        <v>3688</v>
      </c>
      <c r="AF340" s="1">
        <f t="shared" si="11"/>
        <v>3</v>
      </c>
      <c r="AH340" s="238">
        <v>338</v>
      </c>
      <c r="AI340" s="3" t="s">
        <v>3153</v>
      </c>
      <c r="AJ340" s="3" t="s">
        <v>66</v>
      </c>
      <c r="AK340" s="1">
        <v>2</v>
      </c>
    </row>
    <row r="341" spans="1:37" ht="15.6" x14ac:dyDescent="0.3">
      <c r="A341" s="238">
        <v>339</v>
      </c>
      <c r="B341" s="2" t="s">
        <v>3603</v>
      </c>
      <c r="C341" s="243" t="s">
        <v>647</v>
      </c>
      <c r="D341" s="1">
        <v>7</v>
      </c>
      <c r="F341" s="238">
        <v>339</v>
      </c>
      <c r="G341" s="3" t="s">
        <v>3569</v>
      </c>
      <c r="H341" s="3" t="s">
        <v>2630</v>
      </c>
      <c r="I341" s="1">
        <v>0</v>
      </c>
      <c r="K341" s="238">
        <v>339</v>
      </c>
      <c r="L341" s="3" t="s">
        <v>3578</v>
      </c>
      <c r="M341" s="3" t="s">
        <v>2603</v>
      </c>
      <c r="N341" s="1">
        <v>0</v>
      </c>
      <c r="O341" s="1" t="s">
        <v>3687</v>
      </c>
      <c r="P341" s="1">
        <v>1</v>
      </c>
      <c r="Q341" s="30" t="s">
        <v>3688</v>
      </c>
      <c r="R341" s="1">
        <f t="shared" si="10"/>
        <v>1</v>
      </c>
      <c r="T341" s="238">
        <v>339</v>
      </c>
      <c r="U341" s="3" t="s">
        <v>2992</v>
      </c>
      <c r="V341" s="3" t="s">
        <v>2939</v>
      </c>
      <c r="W341" s="1">
        <v>1</v>
      </c>
      <c r="Y341" s="238">
        <v>339</v>
      </c>
      <c r="Z341" s="3" t="s">
        <v>1536</v>
      </c>
      <c r="AA341" s="3" t="s">
        <v>2623</v>
      </c>
      <c r="AB341" s="1">
        <v>1</v>
      </c>
      <c r="AC341" s="30" t="s">
        <v>3687</v>
      </c>
      <c r="AD341" s="1">
        <v>2</v>
      </c>
      <c r="AE341" s="30" t="s">
        <v>3688</v>
      </c>
      <c r="AF341" s="1">
        <f t="shared" si="11"/>
        <v>3</v>
      </c>
      <c r="AH341" s="238">
        <v>339</v>
      </c>
      <c r="AI341" s="3" t="s">
        <v>2934</v>
      </c>
      <c r="AJ341" s="3" t="s">
        <v>3453</v>
      </c>
      <c r="AK341" s="1">
        <v>2</v>
      </c>
    </row>
    <row r="342" spans="1:37" ht="15.6" x14ac:dyDescent="0.3">
      <c r="A342" s="238">
        <v>340</v>
      </c>
      <c r="B342" s="3" t="s">
        <v>1255</v>
      </c>
      <c r="C342" s="3" t="s">
        <v>2957</v>
      </c>
      <c r="D342" s="1">
        <v>6</v>
      </c>
      <c r="F342" s="238">
        <v>340</v>
      </c>
      <c r="G342" s="3" t="s">
        <v>3260</v>
      </c>
      <c r="H342" s="3" t="s">
        <v>89</v>
      </c>
      <c r="I342" s="1">
        <v>0</v>
      </c>
      <c r="K342" s="238">
        <v>340</v>
      </c>
      <c r="L342" s="3" t="s">
        <v>1650</v>
      </c>
      <c r="M342" s="3" t="s">
        <v>2620</v>
      </c>
      <c r="N342" s="1">
        <v>0</v>
      </c>
      <c r="O342" s="30" t="s">
        <v>3687</v>
      </c>
      <c r="P342" s="1">
        <v>1</v>
      </c>
      <c r="Q342" s="30" t="s">
        <v>3688</v>
      </c>
      <c r="R342" s="1">
        <f t="shared" si="10"/>
        <v>1</v>
      </c>
      <c r="T342" s="238">
        <v>340</v>
      </c>
      <c r="U342" s="3" t="s">
        <v>1147</v>
      </c>
      <c r="V342" s="3" t="s">
        <v>68</v>
      </c>
      <c r="W342" s="1">
        <v>1</v>
      </c>
      <c r="Y342" s="238">
        <v>340</v>
      </c>
      <c r="Z342" s="3" t="s">
        <v>1472</v>
      </c>
      <c r="AA342" s="3" t="s">
        <v>2620</v>
      </c>
      <c r="AB342" s="1">
        <v>1</v>
      </c>
      <c r="AC342" s="30" t="s">
        <v>3687</v>
      </c>
      <c r="AD342" s="1">
        <v>2</v>
      </c>
      <c r="AE342" s="30" t="s">
        <v>3688</v>
      </c>
      <c r="AF342" s="1">
        <f t="shared" si="11"/>
        <v>3</v>
      </c>
      <c r="AH342" s="238">
        <v>340</v>
      </c>
      <c r="AI342" s="3" t="s">
        <v>3254</v>
      </c>
      <c r="AJ342" s="3" t="s">
        <v>3347</v>
      </c>
      <c r="AK342" s="1">
        <v>2</v>
      </c>
    </row>
    <row r="343" spans="1:37" ht="15.6" x14ac:dyDescent="0.3">
      <c r="A343" s="238">
        <v>341</v>
      </c>
      <c r="B343" s="3" t="s">
        <v>1260</v>
      </c>
      <c r="C343" s="3" t="s">
        <v>66</v>
      </c>
      <c r="D343" s="1">
        <v>6</v>
      </c>
      <c r="F343" s="238">
        <v>341</v>
      </c>
      <c r="G343" s="3" t="s">
        <v>1012</v>
      </c>
      <c r="H343" s="3" t="s">
        <v>2630</v>
      </c>
      <c r="I343" s="1">
        <v>0</v>
      </c>
      <c r="K343" s="238">
        <v>341</v>
      </c>
      <c r="L343" s="3" t="s">
        <v>3580</v>
      </c>
      <c r="M343" s="3" t="s">
        <v>2826</v>
      </c>
      <c r="N343" s="1">
        <v>0</v>
      </c>
      <c r="O343" s="30" t="s">
        <v>3687</v>
      </c>
      <c r="P343" s="1">
        <v>1</v>
      </c>
      <c r="Q343" s="30" t="s">
        <v>3688</v>
      </c>
      <c r="R343" s="1">
        <f t="shared" si="10"/>
        <v>1</v>
      </c>
      <c r="T343" s="238">
        <v>341</v>
      </c>
      <c r="U343" s="3" t="s">
        <v>2836</v>
      </c>
      <c r="V343" s="3" t="s">
        <v>2623</v>
      </c>
      <c r="W343" s="1">
        <v>1</v>
      </c>
      <c r="Y343" s="238">
        <v>341</v>
      </c>
      <c r="Z343" s="3" t="s">
        <v>763</v>
      </c>
      <c r="AA343" s="3" t="s">
        <v>3453</v>
      </c>
      <c r="AB343" s="1">
        <v>1</v>
      </c>
      <c r="AC343" s="30" t="s">
        <v>3687</v>
      </c>
      <c r="AD343" s="1">
        <v>2</v>
      </c>
      <c r="AE343" s="30" t="s">
        <v>3688</v>
      </c>
      <c r="AF343" s="1">
        <f t="shared" si="11"/>
        <v>3</v>
      </c>
      <c r="AH343" s="238">
        <v>341</v>
      </c>
      <c r="AI343" s="3" t="s">
        <v>3270</v>
      </c>
      <c r="AJ343" s="3" t="s">
        <v>80</v>
      </c>
      <c r="AK343" s="1">
        <v>2</v>
      </c>
    </row>
    <row r="344" spans="1:37" ht="15.6" x14ac:dyDescent="0.3">
      <c r="A344" s="238">
        <v>342</v>
      </c>
      <c r="B344" s="3" t="s">
        <v>3538</v>
      </c>
      <c r="C344" s="3" t="s">
        <v>2592</v>
      </c>
      <c r="D344" s="1">
        <v>6</v>
      </c>
      <c r="F344" s="238">
        <v>342</v>
      </c>
      <c r="G344" s="3" t="s">
        <v>3570</v>
      </c>
      <c r="H344" s="3" t="s">
        <v>3463</v>
      </c>
      <c r="I344" s="1">
        <v>0</v>
      </c>
      <c r="K344" s="238">
        <v>342</v>
      </c>
      <c r="L344" s="3" t="s">
        <v>860</v>
      </c>
      <c r="M344" s="3" t="s">
        <v>2598</v>
      </c>
      <c r="N344" s="1">
        <v>0</v>
      </c>
      <c r="O344" s="30" t="s">
        <v>3687</v>
      </c>
      <c r="P344" s="1">
        <v>1</v>
      </c>
      <c r="Q344" s="30" t="s">
        <v>3688</v>
      </c>
      <c r="R344" s="1">
        <f t="shared" si="10"/>
        <v>1</v>
      </c>
      <c r="T344" s="238">
        <v>342</v>
      </c>
      <c r="U344" s="3" t="s">
        <v>707</v>
      </c>
      <c r="V344" s="3" t="s">
        <v>2620</v>
      </c>
      <c r="W344" s="1">
        <v>1</v>
      </c>
      <c r="Y344" s="238">
        <v>342</v>
      </c>
      <c r="Z344" s="3" t="s">
        <v>3595</v>
      </c>
      <c r="AA344" s="3" t="s">
        <v>2690</v>
      </c>
      <c r="AB344" s="1">
        <v>1</v>
      </c>
      <c r="AC344" s="30" t="s">
        <v>3687</v>
      </c>
      <c r="AD344" s="1">
        <v>2</v>
      </c>
      <c r="AE344" s="30" t="s">
        <v>3688</v>
      </c>
      <c r="AF344" s="1">
        <f t="shared" si="11"/>
        <v>3</v>
      </c>
      <c r="AH344" s="238">
        <v>342</v>
      </c>
      <c r="AI344" s="3" t="s">
        <v>1793</v>
      </c>
      <c r="AJ344" s="3" t="s">
        <v>66</v>
      </c>
      <c r="AK344" s="1">
        <v>2</v>
      </c>
    </row>
    <row r="345" spans="1:37" ht="15.6" x14ac:dyDescent="0.3">
      <c r="A345" s="238">
        <v>343</v>
      </c>
      <c r="B345" s="3" t="s">
        <v>3316</v>
      </c>
      <c r="C345" s="3" t="s">
        <v>66</v>
      </c>
      <c r="D345" s="1">
        <v>6</v>
      </c>
      <c r="F345" s="238">
        <v>343</v>
      </c>
      <c r="G345" s="3" t="s">
        <v>1850</v>
      </c>
      <c r="H345" s="3" t="s">
        <v>3276</v>
      </c>
      <c r="I345" s="1">
        <v>0</v>
      </c>
      <c r="K345" s="238">
        <v>343</v>
      </c>
      <c r="L345" s="3" t="s">
        <v>763</v>
      </c>
      <c r="M345" s="3" t="s">
        <v>3453</v>
      </c>
      <c r="N345" s="1">
        <v>0</v>
      </c>
      <c r="O345" s="30" t="s">
        <v>3687</v>
      </c>
      <c r="P345" s="1">
        <v>1</v>
      </c>
      <c r="Q345" s="30" t="s">
        <v>3688</v>
      </c>
      <c r="R345" s="1">
        <f t="shared" si="10"/>
        <v>1</v>
      </c>
      <c r="T345" s="238">
        <v>343</v>
      </c>
      <c r="U345" s="3" t="s">
        <v>2956</v>
      </c>
      <c r="V345" s="3" t="s">
        <v>2630</v>
      </c>
      <c r="W345" s="1">
        <v>1</v>
      </c>
      <c r="Y345" s="238">
        <v>343</v>
      </c>
      <c r="Z345" s="3" t="s">
        <v>3610</v>
      </c>
      <c r="AA345" s="3" t="s">
        <v>2630</v>
      </c>
      <c r="AB345" s="1">
        <v>1</v>
      </c>
      <c r="AC345" s="30" t="s">
        <v>3687</v>
      </c>
      <c r="AD345" s="1">
        <v>2</v>
      </c>
      <c r="AE345" s="30" t="s">
        <v>3688</v>
      </c>
      <c r="AF345" s="1">
        <f t="shared" si="11"/>
        <v>3</v>
      </c>
      <c r="AH345" s="238">
        <v>343</v>
      </c>
      <c r="AI345" s="3" t="s">
        <v>1480</v>
      </c>
      <c r="AJ345" s="3" t="s">
        <v>3084</v>
      </c>
      <c r="AK345" s="1">
        <v>2</v>
      </c>
    </row>
    <row r="346" spans="1:37" ht="15.6" x14ac:dyDescent="0.3">
      <c r="A346" s="238">
        <v>344</v>
      </c>
      <c r="B346" s="3" t="s">
        <v>3253</v>
      </c>
      <c r="C346" s="3" t="s">
        <v>80</v>
      </c>
      <c r="D346" s="1">
        <v>6</v>
      </c>
      <c r="F346" s="238">
        <v>344</v>
      </c>
      <c r="G346" s="3" t="s">
        <v>3571</v>
      </c>
      <c r="H346" s="3" t="s">
        <v>2598</v>
      </c>
      <c r="I346" s="1">
        <v>0</v>
      </c>
      <c r="K346" s="238">
        <v>344</v>
      </c>
      <c r="L346" s="3" t="s">
        <v>3584</v>
      </c>
      <c r="M346" s="3" t="s">
        <v>2630</v>
      </c>
      <c r="N346" s="1">
        <v>0</v>
      </c>
      <c r="O346" s="30" t="s">
        <v>3687</v>
      </c>
      <c r="P346" s="1">
        <v>1</v>
      </c>
      <c r="Q346" s="30" t="s">
        <v>3688</v>
      </c>
      <c r="R346" s="1">
        <f t="shared" si="10"/>
        <v>1</v>
      </c>
      <c r="T346" s="238">
        <v>344</v>
      </c>
      <c r="U346" s="3" t="s">
        <v>1792</v>
      </c>
      <c r="V346" s="3" t="s">
        <v>647</v>
      </c>
      <c r="W346" s="1">
        <v>1</v>
      </c>
      <c r="Y346" s="238">
        <v>344</v>
      </c>
      <c r="Z346" s="3" t="s">
        <v>3613</v>
      </c>
      <c r="AA346" s="3" t="s">
        <v>2603</v>
      </c>
      <c r="AB346" s="1">
        <v>1</v>
      </c>
      <c r="AC346" s="30" t="s">
        <v>3687</v>
      </c>
      <c r="AD346" s="1">
        <v>2</v>
      </c>
      <c r="AE346" s="30" t="s">
        <v>3688</v>
      </c>
      <c r="AF346" s="1">
        <f t="shared" si="11"/>
        <v>3</v>
      </c>
      <c r="AH346" s="238">
        <v>344</v>
      </c>
      <c r="AI346" s="3" t="s">
        <v>1662</v>
      </c>
      <c r="AJ346" s="3" t="s">
        <v>3276</v>
      </c>
      <c r="AK346" s="1">
        <v>2</v>
      </c>
    </row>
    <row r="347" spans="1:37" ht="15.6" x14ac:dyDescent="0.3">
      <c r="A347" s="238">
        <v>345</v>
      </c>
      <c r="B347" s="3" t="s">
        <v>3586</v>
      </c>
      <c r="C347" s="3" t="s">
        <v>2630</v>
      </c>
      <c r="D347" s="1">
        <v>6</v>
      </c>
      <c r="F347" s="238">
        <v>345</v>
      </c>
      <c r="G347" s="3" t="s">
        <v>805</v>
      </c>
      <c r="H347" s="3" t="s">
        <v>2759</v>
      </c>
      <c r="I347" s="1">
        <v>0</v>
      </c>
      <c r="K347" s="238">
        <v>345</v>
      </c>
      <c r="L347" s="3" t="s">
        <v>3587</v>
      </c>
      <c r="M347" s="3" t="s">
        <v>2606</v>
      </c>
      <c r="N347" s="1">
        <v>0</v>
      </c>
      <c r="O347" s="30" t="s">
        <v>3687</v>
      </c>
      <c r="P347" s="1">
        <v>1</v>
      </c>
      <c r="Q347" s="30" t="s">
        <v>3688</v>
      </c>
      <c r="R347" s="1">
        <f t="shared" si="10"/>
        <v>1</v>
      </c>
      <c r="T347" s="238">
        <v>345</v>
      </c>
      <c r="U347" s="3" t="s">
        <v>3204</v>
      </c>
      <c r="V347" s="3" t="s">
        <v>3347</v>
      </c>
      <c r="W347" s="1">
        <v>1</v>
      </c>
      <c r="Y347" s="238">
        <v>345</v>
      </c>
      <c r="Z347" s="3" t="s">
        <v>3615</v>
      </c>
      <c r="AA347" s="3" t="s">
        <v>2603</v>
      </c>
      <c r="AB347" s="1">
        <v>1</v>
      </c>
      <c r="AC347" s="30" t="s">
        <v>3687</v>
      </c>
      <c r="AD347" s="1">
        <v>2</v>
      </c>
      <c r="AE347" s="30" t="s">
        <v>3688</v>
      </c>
      <c r="AF347" s="1">
        <f t="shared" si="11"/>
        <v>3</v>
      </c>
      <c r="AH347" s="238">
        <v>345</v>
      </c>
      <c r="AI347" s="3" t="s">
        <v>3636</v>
      </c>
      <c r="AJ347" s="3" t="s">
        <v>2623</v>
      </c>
      <c r="AK347" s="1">
        <v>2</v>
      </c>
    </row>
    <row r="348" spans="1:37" ht="15.6" x14ac:dyDescent="0.3">
      <c r="A348" s="238">
        <v>346</v>
      </c>
      <c r="B348" s="3" t="s">
        <v>3594</v>
      </c>
      <c r="C348" s="3" t="s">
        <v>2630</v>
      </c>
      <c r="D348" s="1">
        <v>6</v>
      </c>
      <c r="F348" s="238">
        <v>346</v>
      </c>
      <c r="G348" s="3" t="s">
        <v>3572</v>
      </c>
      <c r="H348" s="3" t="s">
        <v>347</v>
      </c>
      <c r="I348" s="1">
        <v>0</v>
      </c>
      <c r="K348" s="238">
        <v>346</v>
      </c>
      <c r="L348" s="3" t="s">
        <v>3588</v>
      </c>
      <c r="M348" s="3" t="s">
        <v>2939</v>
      </c>
      <c r="N348" s="1">
        <v>0</v>
      </c>
      <c r="O348" s="30" t="s">
        <v>3687</v>
      </c>
      <c r="P348" s="1">
        <v>1</v>
      </c>
      <c r="Q348" s="30" t="s">
        <v>3688</v>
      </c>
      <c r="R348" s="1">
        <f t="shared" si="10"/>
        <v>1</v>
      </c>
      <c r="T348" s="238">
        <v>346</v>
      </c>
      <c r="U348" s="3" t="s">
        <v>1747</v>
      </c>
      <c r="V348" s="3" t="s">
        <v>68</v>
      </c>
      <c r="W348" s="1">
        <v>1</v>
      </c>
      <c r="Y348" s="238">
        <v>346</v>
      </c>
      <c r="Z348" s="3" t="s">
        <v>741</v>
      </c>
      <c r="AA348" s="3" t="s">
        <v>2598</v>
      </c>
      <c r="AB348" s="1">
        <v>1</v>
      </c>
      <c r="AC348" s="30" t="s">
        <v>3687</v>
      </c>
      <c r="AD348" s="1">
        <v>2</v>
      </c>
      <c r="AE348" s="30" t="s">
        <v>3688</v>
      </c>
      <c r="AF348" s="1">
        <f t="shared" si="11"/>
        <v>3</v>
      </c>
      <c r="AH348" s="238">
        <v>346</v>
      </c>
      <c r="AI348" s="3" t="s">
        <v>3637</v>
      </c>
      <c r="AJ348" s="3" t="s">
        <v>2865</v>
      </c>
      <c r="AK348" s="1">
        <v>2</v>
      </c>
    </row>
    <row r="349" spans="1:37" ht="15.6" x14ac:dyDescent="0.3">
      <c r="A349" s="238">
        <v>347</v>
      </c>
      <c r="B349" s="3" t="s">
        <v>1194</v>
      </c>
      <c r="C349" s="3" t="s">
        <v>3599</v>
      </c>
      <c r="D349" s="1">
        <v>6</v>
      </c>
      <c r="F349" s="238">
        <v>347</v>
      </c>
      <c r="G349" s="3" t="s">
        <v>1793</v>
      </c>
      <c r="H349" s="3" t="s">
        <v>66</v>
      </c>
      <c r="I349" s="1">
        <v>0</v>
      </c>
      <c r="K349" s="238">
        <v>347</v>
      </c>
      <c r="L349" s="3" t="s">
        <v>3590</v>
      </c>
      <c r="M349" s="3" t="s">
        <v>2630</v>
      </c>
      <c r="N349" s="1">
        <v>0</v>
      </c>
      <c r="O349" s="30" t="s">
        <v>3687</v>
      </c>
      <c r="P349" s="1">
        <v>1</v>
      </c>
      <c r="Q349" s="30" t="s">
        <v>3688</v>
      </c>
      <c r="R349" s="1">
        <f t="shared" si="10"/>
        <v>1</v>
      </c>
      <c r="T349" s="238">
        <v>347</v>
      </c>
      <c r="U349" s="3" t="s">
        <v>1212</v>
      </c>
      <c r="V349" s="3" t="s">
        <v>3152</v>
      </c>
      <c r="W349" s="1">
        <v>1</v>
      </c>
      <c r="Y349" s="238">
        <v>347</v>
      </c>
      <c r="Z349" s="3" t="s">
        <v>1260</v>
      </c>
      <c r="AA349" s="3" t="s">
        <v>66</v>
      </c>
      <c r="AB349" s="1">
        <v>0</v>
      </c>
      <c r="AC349" s="30" t="s">
        <v>3687</v>
      </c>
      <c r="AD349" s="1">
        <v>3</v>
      </c>
      <c r="AE349" s="30" t="s">
        <v>3688</v>
      </c>
      <c r="AF349" s="1">
        <f t="shared" si="11"/>
        <v>3</v>
      </c>
      <c r="AH349" s="238">
        <v>347</v>
      </c>
      <c r="AI349" s="3" t="s">
        <v>1516</v>
      </c>
      <c r="AJ349" s="3" t="s">
        <v>68</v>
      </c>
      <c r="AK349" s="1">
        <v>2</v>
      </c>
    </row>
    <row r="350" spans="1:37" ht="15.6" x14ac:dyDescent="0.3">
      <c r="A350" s="238">
        <v>348</v>
      </c>
      <c r="B350" s="3" t="s">
        <v>1890</v>
      </c>
      <c r="C350" s="3" t="s">
        <v>80</v>
      </c>
      <c r="D350" s="1">
        <v>6</v>
      </c>
      <c r="F350" s="238">
        <v>348</v>
      </c>
      <c r="G350" s="3" t="s">
        <v>3573</v>
      </c>
      <c r="H350" s="3" t="s">
        <v>647</v>
      </c>
      <c r="I350" s="1">
        <v>0</v>
      </c>
      <c r="K350" s="238">
        <v>348</v>
      </c>
      <c r="L350" s="3" t="s">
        <v>3594</v>
      </c>
      <c r="M350" s="3" t="s">
        <v>2630</v>
      </c>
      <c r="N350" s="1">
        <v>0</v>
      </c>
      <c r="O350" s="30" t="s">
        <v>3687</v>
      </c>
      <c r="P350" s="1">
        <v>1</v>
      </c>
      <c r="Q350" s="30" t="s">
        <v>3688</v>
      </c>
      <c r="R350" s="1">
        <f t="shared" si="10"/>
        <v>1</v>
      </c>
      <c r="T350" s="238">
        <v>348</v>
      </c>
      <c r="U350" s="3" t="s">
        <v>3543</v>
      </c>
      <c r="V350" s="3" t="s">
        <v>647</v>
      </c>
      <c r="W350" s="1">
        <v>1</v>
      </c>
      <c r="Y350" s="238">
        <v>348</v>
      </c>
      <c r="Z350" s="3" t="s">
        <v>3089</v>
      </c>
      <c r="AA350" s="3" t="s">
        <v>647</v>
      </c>
      <c r="AB350" s="1">
        <v>0</v>
      </c>
      <c r="AC350" s="30" t="s">
        <v>3687</v>
      </c>
      <c r="AD350" s="1">
        <v>3</v>
      </c>
      <c r="AE350" s="30" t="s">
        <v>3688</v>
      </c>
      <c r="AF350" s="1">
        <f t="shared" si="11"/>
        <v>3</v>
      </c>
      <c r="AH350" s="238">
        <v>348</v>
      </c>
      <c r="AI350" s="3" t="s">
        <v>1554</v>
      </c>
      <c r="AJ350" s="3" t="s">
        <v>2623</v>
      </c>
      <c r="AK350" s="1">
        <v>2</v>
      </c>
    </row>
    <row r="351" spans="1:37" ht="15.6" x14ac:dyDescent="0.3">
      <c r="A351" s="238">
        <v>349</v>
      </c>
      <c r="B351" s="3" t="s">
        <v>3609</v>
      </c>
      <c r="C351" s="3" t="s">
        <v>2988</v>
      </c>
      <c r="D351" s="1">
        <v>6</v>
      </c>
      <c r="F351" s="238">
        <v>349</v>
      </c>
      <c r="G351" s="3" t="s">
        <v>3301</v>
      </c>
      <c r="H351" s="3" t="s">
        <v>3276</v>
      </c>
      <c r="I351" s="1">
        <v>0</v>
      </c>
      <c r="K351" s="238">
        <v>349</v>
      </c>
      <c r="L351" s="3" t="s">
        <v>3595</v>
      </c>
      <c r="M351" s="3" t="s">
        <v>2690</v>
      </c>
      <c r="N351" s="1">
        <v>0</v>
      </c>
      <c r="O351" s="30" t="s">
        <v>3687</v>
      </c>
      <c r="P351" s="1">
        <v>1</v>
      </c>
      <c r="Q351" s="30" t="s">
        <v>3688</v>
      </c>
      <c r="R351" s="1">
        <f t="shared" si="10"/>
        <v>1</v>
      </c>
      <c r="T351" s="238">
        <v>349</v>
      </c>
      <c r="U351" s="3" t="s">
        <v>3316</v>
      </c>
      <c r="V351" s="3" t="s">
        <v>66</v>
      </c>
      <c r="W351" s="1">
        <v>1</v>
      </c>
      <c r="Y351" s="238">
        <v>349</v>
      </c>
      <c r="Z351" s="3" t="s">
        <v>1664</v>
      </c>
      <c r="AA351" s="3" t="s">
        <v>3318</v>
      </c>
      <c r="AB351" s="1">
        <v>0</v>
      </c>
      <c r="AC351" s="30" t="s">
        <v>3687</v>
      </c>
      <c r="AD351" s="1">
        <v>3</v>
      </c>
      <c r="AE351" s="30" t="s">
        <v>3688</v>
      </c>
      <c r="AF351" s="1">
        <f t="shared" si="11"/>
        <v>3</v>
      </c>
      <c r="AH351" s="238">
        <v>349</v>
      </c>
      <c r="AI351" s="3" t="s">
        <v>1300</v>
      </c>
      <c r="AJ351" s="3" t="s">
        <v>347</v>
      </c>
      <c r="AK351" s="1">
        <v>2</v>
      </c>
    </row>
    <row r="352" spans="1:37" ht="15.6" x14ac:dyDescent="0.3">
      <c r="A352" s="238">
        <v>350</v>
      </c>
      <c r="B352" s="3" t="s">
        <v>3610</v>
      </c>
      <c r="C352" s="3" t="s">
        <v>2630</v>
      </c>
      <c r="D352" s="1">
        <v>6</v>
      </c>
      <c r="F352" s="238">
        <v>350</v>
      </c>
      <c r="G352" s="3" t="s">
        <v>3574</v>
      </c>
      <c r="H352" s="3" t="s">
        <v>80</v>
      </c>
      <c r="I352" s="1">
        <v>0</v>
      </c>
      <c r="K352" s="238">
        <v>350</v>
      </c>
      <c r="L352" s="3" t="s">
        <v>3596</v>
      </c>
      <c r="M352" s="3" t="s">
        <v>2630</v>
      </c>
      <c r="N352" s="1">
        <v>0</v>
      </c>
      <c r="O352" s="30" t="s">
        <v>3687</v>
      </c>
      <c r="P352" s="1">
        <v>1</v>
      </c>
      <c r="Q352" s="30" t="s">
        <v>3688</v>
      </c>
      <c r="R352" s="1">
        <f t="shared" si="10"/>
        <v>1</v>
      </c>
      <c r="T352" s="238">
        <v>350</v>
      </c>
      <c r="U352" s="3" t="s">
        <v>3253</v>
      </c>
      <c r="V352" s="3" t="s">
        <v>80</v>
      </c>
      <c r="W352" s="1">
        <v>1</v>
      </c>
      <c r="Y352" s="238">
        <v>350</v>
      </c>
      <c r="Z352" s="3" t="s">
        <v>2859</v>
      </c>
      <c r="AA352" s="3" t="s">
        <v>2661</v>
      </c>
      <c r="AB352" s="1">
        <v>0</v>
      </c>
      <c r="AC352" s="30" t="s">
        <v>3687</v>
      </c>
      <c r="AD352" s="1">
        <v>3</v>
      </c>
      <c r="AE352" s="30" t="s">
        <v>3688</v>
      </c>
      <c r="AF352" s="1">
        <f t="shared" si="11"/>
        <v>3</v>
      </c>
      <c r="AH352" s="238">
        <v>350</v>
      </c>
      <c r="AI352" s="3" t="s">
        <v>1079</v>
      </c>
      <c r="AJ352" s="3" t="s">
        <v>2865</v>
      </c>
      <c r="AK352" s="1">
        <v>2</v>
      </c>
    </row>
    <row r="353" spans="1:37" ht="15.6" x14ac:dyDescent="0.3">
      <c r="A353" s="238">
        <v>351</v>
      </c>
      <c r="B353" s="3" t="s">
        <v>1089</v>
      </c>
      <c r="C353" s="3" t="s">
        <v>68</v>
      </c>
      <c r="D353" s="1">
        <v>6</v>
      </c>
      <c r="F353" s="238">
        <v>351</v>
      </c>
      <c r="G353" s="3" t="s">
        <v>1443</v>
      </c>
      <c r="H353" s="3" t="s">
        <v>2957</v>
      </c>
      <c r="I353" s="1">
        <v>0</v>
      </c>
      <c r="K353" s="238">
        <v>351</v>
      </c>
      <c r="L353" s="3" t="s">
        <v>1194</v>
      </c>
      <c r="M353" s="3" t="s">
        <v>3599</v>
      </c>
      <c r="N353" s="1">
        <v>0</v>
      </c>
      <c r="O353" s="30" t="s">
        <v>3687</v>
      </c>
      <c r="P353" s="1">
        <v>1</v>
      </c>
      <c r="Q353" s="30" t="s">
        <v>3688</v>
      </c>
      <c r="R353" s="1">
        <f t="shared" si="10"/>
        <v>1</v>
      </c>
      <c r="T353" s="238">
        <v>351</v>
      </c>
      <c r="U353" s="3" t="s">
        <v>1844</v>
      </c>
      <c r="V353" s="3" t="s">
        <v>647</v>
      </c>
      <c r="W353" s="1">
        <v>1</v>
      </c>
      <c r="Y353" s="238">
        <v>351</v>
      </c>
      <c r="Z353" s="2" t="s">
        <v>3598</v>
      </c>
      <c r="AA353" s="2" t="s">
        <v>2598</v>
      </c>
      <c r="AB353" s="1">
        <v>0</v>
      </c>
      <c r="AC353" s="30" t="s">
        <v>3687</v>
      </c>
      <c r="AD353" s="1">
        <v>3</v>
      </c>
      <c r="AE353" s="30" t="s">
        <v>3688</v>
      </c>
      <c r="AF353" s="1">
        <f t="shared" si="11"/>
        <v>3</v>
      </c>
      <c r="AH353" s="238">
        <v>351</v>
      </c>
      <c r="AI353" s="3" t="s">
        <v>1555</v>
      </c>
      <c r="AJ353" s="3" t="s">
        <v>2623</v>
      </c>
      <c r="AK353" s="1">
        <v>2</v>
      </c>
    </row>
    <row r="354" spans="1:37" ht="15.6" x14ac:dyDescent="0.3">
      <c r="A354" s="238">
        <v>352</v>
      </c>
      <c r="B354" s="3" t="s">
        <v>3624</v>
      </c>
      <c r="C354" s="3" t="s">
        <v>3232</v>
      </c>
      <c r="D354" s="1">
        <v>6</v>
      </c>
      <c r="F354" s="238">
        <v>352</v>
      </c>
      <c r="G354" s="3" t="s">
        <v>892</v>
      </c>
      <c r="H354" s="3" t="s">
        <v>2598</v>
      </c>
      <c r="I354" s="1">
        <v>0</v>
      </c>
      <c r="K354" s="238">
        <v>352</v>
      </c>
      <c r="L354" s="3" t="s">
        <v>3605</v>
      </c>
      <c r="M354" s="3" t="s">
        <v>2655</v>
      </c>
      <c r="N354" s="1">
        <v>0</v>
      </c>
      <c r="O354" s="30" t="s">
        <v>3687</v>
      </c>
      <c r="P354" s="1">
        <v>1</v>
      </c>
      <c r="Q354" s="30" t="s">
        <v>3688</v>
      </c>
      <c r="R354" s="1">
        <f t="shared" si="10"/>
        <v>1</v>
      </c>
      <c r="T354" s="238">
        <v>352</v>
      </c>
      <c r="U354" s="3" t="s">
        <v>1408</v>
      </c>
      <c r="V354" s="3" t="s">
        <v>68</v>
      </c>
      <c r="W354" s="1">
        <v>1</v>
      </c>
      <c r="Y354" s="238">
        <v>352</v>
      </c>
      <c r="Z354" s="3" t="s">
        <v>3607</v>
      </c>
      <c r="AA354" s="3" t="s">
        <v>2598</v>
      </c>
      <c r="AB354" s="1">
        <v>0</v>
      </c>
      <c r="AC354" s="30" t="s">
        <v>3687</v>
      </c>
      <c r="AD354" s="1">
        <v>3</v>
      </c>
      <c r="AE354" s="30" t="s">
        <v>3688</v>
      </c>
      <c r="AF354" s="1">
        <f t="shared" si="11"/>
        <v>3</v>
      </c>
      <c r="AH354" s="238">
        <v>352</v>
      </c>
      <c r="AI354" s="3" t="s">
        <v>3651</v>
      </c>
      <c r="AJ354" s="3" t="s">
        <v>3276</v>
      </c>
      <c r="AK354" s="1">
        <v>2</v>
      </c>
    </row>
    <row r="355" spans="1:37" ht="15.6" x14ac:dyDescent="0.3">
      <c r="A355" s="238">
        <v>353</v>
      </c>
      <c r="B355" s="3" t="s">
        <v>1480</v>
      </c>
      <c r="C355" s="3" t="s">
        <v>3084</v>
      </c>
      <c r="D355" s="1">
        <v>6</v>
      </c>
      <c r="F355" s="238">
        <v>353</v>
      </c>
      <c r="G355" s="3" t="s">
        <v>3575</v>
      </c>
      <c r="H355" s="3" t="s">
        <v>2592</v>
      </c>
      <c r="I355" s="1">
        <v>0</v>
      </c>
      <c r="K355" s="238">
        <v>353</v>
      </c>
      <c r="L355" s="3" t="s">
        <v>3610</v>
      </c>
      <c r="M355" s="3" t="s">
        <v>2630</v>
      </c>
      <c r="N355" s="1">
        <v>0</v>
      </c>
      <c r="O355" s="30" t="s">
        <v>3687</v>
      </c>
      <c r="P355" s="1">
        <v>1</v>
      </c>
      <c r="Q355" s="30" t="s">
        <v>3688</v>
      </c>
      <c r="R355" s="1">
        <f t="shared" si="10"/>
        <v>1</v>
      </c>
      <c r="T355" s="238">
        <v>353</v>
      </c>
      <c r="U355" s="3" t="s">
        <v>1719</v>
      </c>
      <c r="V355" s="3" t="s">
        <v>3276</v>
      </c>
      <c r="W355" s="1">
        <v>1</v>
      </c>
      <c r="Y355" s="238">
        <v>353</v>
      </c>
      <c r="Z355" s="3" t="s">
        <v>3619</v>
      </c>
      <c r="AA355" s="3" t="s">
        <v>2630</v>
      </c>
      <c r="AB355" s="1">
        <v>0</v>
      </c>
      <c r="AC355" s="30" t="s">
        <v>3687</v>
      </c>
      <c r="AD355" s="1">
        <v>3</v>
      </c>
      <c r="AE355" s="30" t="s">
        <v>3688</v>
      </c>
      <c r="AF355" s="1">
        <f t="shared" si="11"/>
        <v>3</v>
      </c>
      <c r="AH355" s="238">
        <v>353</v>
      </c>
      <c r="AI355" s="3" t="s">
        <v>1853</v>
      </c>
      <c r="AJ355" s="3" t="s">
        <v>3276</v>
      </c>
      <c r="AK355" s="1">
        <v>2</v>
      </c>
    </row>
    <row r="356" spans="1:37" ht="15.6" x14ac:dyDescent="0.3">
      <c r="A356" s="238">
        <v>354</v>
      </c>
      <c r="B356" s="3" t="s">
        <v>3630</v>
      </c>
      <c r="C356" s="3" t="s">
        <v>3631</v>
      </c>
      <c r="D356" s="1">
        <v>6</v>
      </c>
      <c r="F356" s="238">
        <v>354</v>
      </c>
      <c r="G356" s="3" t="s">
        <v>3576</v>
      </c>
      <c r="H356" s="3" t="s">
        <v>44</v>
      </c>
      <c r="I356" s="1">
        <v>0</v>
      </c>
      <c r="K356" s="238">
        <v>354</v>
      </c>
      <c r="L356" s="3" t="s">
        <v>3613</v>
      </c>
      <c r="M356" s="3" t="s">
        <v>2603</v>
      </c>
      <c r="N356" s="1">
        <v>0</v>
      </c>
      <c r="O356" s="30" t="s">
        <v>3687</v>
      </c>
      <c r="P356" s="1">
        <v>1</v>
      </c>
      <c r="Q356" s="30" t="s">
        <v>3688</v>
      </c>
      <c r="R356" s="1">
        <f t="shared" si="10"/>
        <v>1</v>
      </c>
      <c r="T356" s="238">
        <v>354</v>
      </c>
      <c r="U356" s="2" t="s">
        <v>3397</v>
      </c>
      <c r="V356" s="2" t="s">
        <v>2657</v>
      </c>
      <c r="W356" s="1">
        <v>1</v>
      </c>
      <c r="Y356" s="238">
        <v>354</v>
      </c>
      <c r="Z356" s="2" t="s">
        <v>2055</v>
      </c>
      <c r="AA356" s="243" t="s">
        <v>2657</v>
      </c>
      <c r="AB356" s="1">
        <v>0</v>
      </c>
      <c r="AC356" s="30" t="s">
        <v>3687</v>
      </c>
      <c r="AD356" s="1">
        <v>3</v>
      </c>
      <c r="AE356" s="30" t="s">
        <v>3688</v>
      </c>
      <c r="AF356" s="1">
        <f t="shared" si="11"/>
        <v>3</v>
      </c>
      <c r="AH356" s="238">
        <v>354</v>
      </c>
      <c r="AI356" s="3" t="s">
        <v>1303</v>
      </c>
      <c r="AJ356" s="3" t="s">
        <v>2620</v>
      </c>
      <c r="AK356" s="1">
        <v>2</v>
      </c>
    </row>
    <row r="357" spans="1:37" ht="15.6" x14ac:dyDescent="0.3">
      <c r="A357" s="238">
        <v>355</v>
      </c>
      <c r="B357" s="3" t="s">
        <v>3633</v>
      </c>
      <c r="C357" s="3" t="s">
        <v>80</v>
      </c>
      <c r="D357" s="1">
        <v>6</v>
      </c>
      <c r="F357" s="238">
        <v>355</v>
      </c>
      <c r="G357" s="3" t="s">
        <v>3209</v>
      </c>
      <c r="H357" s="3" t="s">
        <v>80</v>
      </c>
      <c r="I357" s="1">
        <v>0</v>
      </c>
      <c r="K357" s="238">
        <v>355</v>
      </c>
      <c r="L357" s="3" t="s">
        <v>3616</v>
      </c>
      <c r="M357" s="3" t="s">
        <v>2684</v>
      </c>
      <c r="N357" s="1">
        <v>0</v>
      </c>
      <c r="O357" s="30" t="s">
        <v>3687</v>
      </c>
      <c r="P357" s="1">
        <v>1</v>
      </c>
      <c r="Q357" s="30" t="s">
        <v>3688</v>
      </c>
      <c r="R357" s="1">
        <f t="shared" si="10"/>
        <v>1</v>
      </c>
      <c r="T357" s="238">
        <v>355</v>
      </c>
      <c r="U357" s="3" t="s">
        <v>3550</v>
      </c>
      <c r="V357" s="3" t="s">
        <v>2630</v>
      </c>
      <c r="W357" s="1">
        <v>1</v>
      </c>
      <c r="Y357" s="238">
        <v>355</v>
      </c>
      <c r="Z357" s="3" t="s">
        <v>733</v>
      </c>
      <c r="AA357" s="3" t="s">
        <v>2598</v>
      </c>
      <c r="AB357" s="1">
        <v>2</v>
      </c>
      <c r="AC357" s="30" t="s">
        <v>3687</v>
      </c>
      <c r="AD357" s="1">
        <v>0</v>
      </c>
      <c r="AE357" s="30" t="s">
        <v>3688</v>
      </c>
      <c r="AF357" s="1">
        <f t="shared" si="11"/>
        <v>2</v>
      </c>
      <c r="AH357" s="238">
        <v>355</v>
      </c>
      <c r="AI357" s="3" t="s">
        <v>1806</v>
      </c>
      <c r="AJ357" s="3" t="s">
        <v>66</v>
      </c>
      <c r="AK357" s="1">
        <v>2</v>
      </c>
    </row>
    <row r="358" spans="1:37" ht="15.6" x14ac:dyDescent="0.3">
      <c r="A358" s="238">
        <v>356</v>
      </c>
      <c r="B358" s="3" t="s">
        <v>3149</v>
      </c>
      <c r="C358" s="3" t="s">
        <v>3064</v>
      </c>
      <c r="D358" s="1">
        <v>5</v>
      </c>
      <c r="F358" s="238">
        <v>356</v>
      </c>
      <c r="G358" s="3" t="s">
        <v>3577</v>
      </c>
      <c r="H358" s="3" t="s">
        <v>2598</v>
      </c>
      <c r="I358" s="1">
        <v>0</v>
      </c>
      <c r="K358" s="238">
        <v>356</v>
      </c>
      <c r="L358" s="3" t="s">
        <v>1453</v>
      </c>
      <c r="M358" s="3" t="s">
        <v>68</v>
      </c>
      <c r="N358" s="1">
        <v>0</v>
      </c>
      <c r="O358" s="1" t="s">
        <v>3687</v>
      </c>
      <c r="P358" s="1">
        <v>1</v>
      </c>
      <c r="Q358" s="30" t="s">
        <v>3688</v>
      </c>
      <c r="R358" s="1">
        <f t="shared" si="10"/>
        <v>1</v>
      </c>
      <c r="T358" s="238">
        <v>356</v>
      </c>
      <c r="U358" s="3" t="s">
        <v>3319</v>
      </c>
      <c r="V358" s="3" t="s">
        <v>66</v>
      </c>
      <c r="W358" s="1">
        <v>1</v>
      </c>
      <c r="Y358" s="238">
        <v>356</v>
      </c>
      <c r="Z358" s="3" t="s">
        <v>1584</v>
      </c>
      <c r="AA358" s="3" t="s">
        <v>3347</v>
      </c>
      <c r="AB358" s="1">
        <v>2</v>
      </c>
      <c r="AC358" s="30" t="s">
        <v>3687</v>
      </c>
      <c r="AD358" s="1">
        <v>0</v>
      </c>
      <c r="AE358" s="30" t="s">
        <v>3688</v>
      </c>
      <c r="AF358" s="1">
        <f t="shared" si="11"/>
        <v>2</v>
      </c>
      <c r="AH358" s="238">
        <v>356</v>
      </c>
      <c r="AI358" s="3" t="s">
        <v>3652</v>
      </c>
      <c r="AJ358" s="3" t="s">
        <v>647</v>
      </c>
      <c r="AK358" s="1">
        <v>2</v>
      </c>
    </row>
    <row r="359" spans="1:37" ht="15.6" x14ac:dyDescent="0.3">
      <c r="A359" s="238">
        <v>357</v>
      </c>
      <c r="B359" s="3" t="s">
        <v>2674</v>
      </c>
      <c r="C359" s="3" t="s">
        <v>2603</v>
      </c>
      <c r="D359" s="1">
        <v>5</v>
      </c>
      <c r="F359" s="238">
        <v>357</v>
      </c>
      <c r="G359" s="3" t="s">
        <v>1472</v>
      </c>
      <c r="H359" s="3" t="s">
        <v>2620</v>
      </c>
      <c r="I359" s="1">
        <v>0</v>
      </c>
      <c r="K359" s="238">
        <v>357</v>
      </c>
      <c r="L359" s="3" t="s">
        <v>1089</v>
      </c>
      <c r="M359" s="3" t="s">
        <v>68</v>
      </c>
      <c r="N359" s="1">
        <v>0</v>
      </c>
      <c r="O359" s="30" t="s">
        <v>3687</v>
      </c>
      <c r="P359" s="1">
        <v>1</v>
      </c>
      <c r="Q359" s="30" t="s">
        <v>3688</v>
      </c>
      <c r="R359" s="1">
        <f t="shared" si="10"/>
        <v>1</v>
      </c>
      <c r="T359" s="238">
        <v>357</v>
      </c>
      <c r="U359" s="3" t="s">
        <v>2934</v>
      </c>
      <c r="V359" s="3" t="s">
        <v>3453</v>
      </c>
      <c r="W359" s="1">
        <v>1</v>
      </c>
      <c r="Y359" s="238">
        <v>357</v>
      </c>
      <c r="Z359" s="3" t="s">
        <v>2668</v>
      </c>
      <c r="AA359" s="3" t="s">
        <v>2592</v>
      </c>
      <c r="AB359" s="1">
        <v>2</v>
      </c>
      <c r="AC359" s="30" t="s">
        <v>3687</v>
      </c>
      <c r="AD359" s="1">
        <v>0</v>
      </c>
      <c r="AE359" s="30" t="s">
        <v>3688</v>
      </c>
      <c r="AF359" s="1">
        <f t="shared" si="11"/>
        <v>2</v>
      </c>
      <c r="AH359" s="238">
        <v>357</v>
      </c>
      <c r="AI359" s="3" t="s">
        <v>3313</v>
      </c>
      <c r="AJ359" s="3" t="s">
        <v>2908</v>
      </c>
      <c r="AK359" s="1">
        <v>2</v>
      </c>
    </row>
    <row r="360" spans="1:37" ht="15.6" x14ac:dyDescent="0.3">
      <c r="A360" s="238">
        <v>358</v>
      </c>
      <c r="B360" s="3" t="s">
        <v>2807</v>
      </c>
      <c r="C360" s="3" t="s">
        <v>2613</v>
      </c>
      <c r="D360" s="1">
        <v>5</v>
      </c>
      <c r="F360" s="238">
        <v>358</v>
      </c>
      <c r="G360" s="3" t="s">
        <v>1352</v>
      </c>
      <c r="H360" s="3" t="s">
        <v>66</v>
      </c>
      <c r="I360" s="1">
        <v>0</v>
      </c>
      <c r="K360" s="238">
        <v>358</v>
      </c>
      <c r="L360" s="3" t="s">
        <v>1189</v>
      </c>
      <c r="M360" s="3" t="s">
        <v>3027</v>
      </c>
      <c r="N360" s="1">
        <v>0</v>
      </c>
      <c r="O360" s="30" t="s">
        <v>3687</v>
      </c>
      <c r="P360" s="1">
        <v>1</v>
      </c>
      <c r="Q360" s="30" t="s">
        <v>3688</v>
      </c>
      <c r="R360" s="1">
        <f t="shared" si="10"/>
        <v>1</v>
      </c>
      <c r="T360" s="238">
        <v>358</v>
      </c>
      <c r="U360" s="3" t="s">
        <v>1096</v>
      </c>
      <c r="V360" s="3" t="s">
        <v>68</v>
      </c>
      <c r="W360" s="1">
        <v>1</v>
      </c>
      <c r="Y360" s="238">
        <v>358</v>
      </c>
      <c r="Z360" s="3" t="s">
        <v>3301</v>
      </c>
      <c r="AA360" s="3" t="s">
        <v>3276</v>
      </c>
      <c r="AB360" s="1">
        <v>2</v>
      </c>
      <c r="AC360" s="30" t="s">
        <v>3687</v>
      </c>
      <c r="AD360" s="1">
        <v>0</v>
      </c>
      <c r="AE360" s="30" t="s">
        <v>3688</v>
      </c>
      <c r="AF360" s="1">
        <f t="shared" si="11"/>
        <v>2</v>
      </c>
      <c r="AH360" s="238">
        <v>358</v>
      </c>
      <c r="AI360" s="2" t="s">
        <v>2114</v>
      </c>
      <c r="AJ360" s="243" t="s">
        <v>2690</v>
      </c>
      <c r="AK360" s="1">
        <v>2</v>
      </c>
    </row>
    <row r="361" spans="1:37" ht="15.6" x14ac:dyDescent="0.3">
      <c r="A361" s="238">
        <v>359</v>
      </c>
      <c r="B361" s="3" t="s">
        <v>1544</v>
      </c>
      <c r="C361" s="3" t="s">
        <v>68</v>
      </c>
      <c r="D361" s="1">
        <v>5</v>
      </c>
      <c r="F361" s="238">
        <v>359</v>
      </c>
      <c r="G361" s="3" t="s">
        <v>3578</v>
      </c>
      <c r="H361" s="3" t="s">
        <v>2603</v>
      </c>
      <c r="I361" s="1">
        <v>0</v>
      </c>
      <c r="K361" s="238">
        <v>359</v>
      </c>
      <c r="L361" s="3" t="s">
        <v>3625</v>
      </c>
      <c r="M361" s="3" t="s">
        <v>2592</v>
      </c>
      <c r="N361" s="1">
        <v>0</v>
      </c>
      <c r="O361" s="30" t="s">
        <v>3687</v>
      </c>
      <c r="P361" s="1">
        <v>1</v>
      </c>
      <c r="Q361" s="30" t="s">
        <v>3688</v>
      </c>
      <c r="R361" s="1">
        <f t="shared" si="10"/>
        <v>1</v>
      </c>
      <c r="T361" s="238">
        <v>359</v>
      </c>
      <c r="U361" s="3" t="s">
        <v>3557</v>
      </c>
      <c r="V361" s="3" t="s">
        <v>3456</v>
      </c>
      <c r="W361" s="1">
        <v>1</v>
      </c>
      <c r="Y361" s="238">
        <v>359</v>
      </c>
      <c r="Z361" s="3" t="s">
        <v>3609</v>
      </c>
      <c r="AA361" s="3" t="s">
        <v>2988</v>
      </c>
      <c r="AB361" s="1">
        <v>2</v>
      </c>
      <c r="AC361" s="30" t="s">
        <v>3687</v>
      </c>
      <c r="AD361" s="1">
        <v>0</v>
      </c>
      <c r="AE361" s="30" t="s">
        <v>3688</v>
      </c>
      <c r="AF361" s="1">
        <f t="shared" si="11"/>
        <v>2</v>
      </c>
      <c r="AH361" s="238">
        <v>359</v>
      </c>
      <c r="AI361" s="3" t="s">
        <v>3204</v>
      </c>
      <c r="AJ361" s="3" t="s">
        <v>3347</v>
      </c>
      <c r="AK361" s="1">
        <v>1</v>
      </c>
    </row>
    <row r="362" spans="1:37" ht="15.6" x14ac:dyDescent="0.3">
      <c r="A362" s="238">
        <v>360</v>
      </c>
      <c r="B362" s="3" t="s">
        <v>2859</v>
      </c>
      <c r="C362" s="3" t="s">
        <v>2661</v>
      </c>
      <c r="D362" s="1">
        <v>5</v>
      </c>
      <c r="F362" s="238">
        <v>360</v>
      </c>
      <c r="G362" s="3" t="s">
        <v>1964</v>
      </c>
      <c r="H362" s="3" t="s">
        <v>66</v>
      </c>
      <c r="I362" s="1">
        <v>0</v>
      </c>
      <c r="K362" s="238">
        <v>360</v>
      </c>
      <c r="L362" s="3" t="s">
        <v>741</v>
      </c>
      <c r="M362" s="3" t="s">
        <v>2598</v>
      </c>
      <c r="N362" s="1">
        <v>0</v>
      </c>
      <c r="O362" s="30" t="s">
        <v>3687</v>
      </c>
      <c r="P362" s="1">
        <v>1</v>
      </c>
      <c r="Q362" s="30" t="s">
        <v>3688</v>
      </c>
      <c r="R362" s="1">
        <f t="shared" si="10"/>
        <v>1</v>
      </c>
      <c r="T362" s="238">
        <v>360</v>
      </c>
      <c r="U362" s="3" t="s">
        <v>795</v>
      </c>
      <c r="V362" s="3" t="s">
        <v>44</v>
      </c>
      <c r="W362" s="1">
        <v>1</v>
      </c>
      <c r="Y362" s="238">
        <v>360</v>
      </c>
      <c r="Z362" s="3" t="s">
        <v>3190</v>
      </c>
      <c r="AA362" s="3" t="s">
        <v>80</v>
      </c>
      <c r="AB362" s="1">
        <v>2</v>
      </c>
      <c r="AC362" s="30" t="s">
        <v>3687</v>
      </c>
      <c r="AD362" s="1">
        <v>0</v>
      </c>
      <c r="AE362" s="30" t="s">
        <v>3688</v>
      </c>
      <c r="AF362" s="1">
        <f t="shared" si="11"/>
        <v>2</v>
      </c>
      <c r="AH362" s="238">
        <v>360</v>
      </c>
      <c r="AI362" s="3" t="s">
        <v>3014</v>
      </c>
      <c r="AJ362" s="3" t="s">
        <v>44</v>
      </c>
      <c r="AK362" s="1">
        <v>1</v>
      </c>
    </row>
    <row r="363" spans="1:37" ht="15.6" x14ac:dyDescent="0.3">
      <c r="A363" s="238">
        <v>361</v>
      </c>
      <c r="B363" s="3" t="s">
        <v>1844</v>
      </c>
      <c r="C363" s="3" t="s">
        <v>647</v>
      </c>
      <c r="D363" s="1">
        <v>5</v>
      </c>
      <c r="F363" s="238">
        <v>361</v>
      </c>
      <c r="G363" s="3" t="s">
        <v>1441</v>
      </c>
      <c r="H363" s="3" t="s">
        <v>68</v>
      </c>
      <c r="I363" s="1">
        <v>0</v>
      </c>
      <c r="K363" s="238">
        <v>361</v>
      </c>
      <c r="L363" s="3" t="s">
        <v>1480</v>
      </c>
      <c r="M363" s="3" t="s">
        <v>3084</v>
      </c>
      <c r="N363" s="1">
        <v>0</v>
      </c>
      <c r="O363" s="30" t="s">
        <v>3687</v>
      </c>
      <c r="P363" s="1">
        <v>1</v>
      </c>
      <c r="Q363" s="30" t="s">
        <v>3688</v>
      </c>
      <c r="R363" s="1">
        <f t="shared" si="10"/>
        <v>1</v>
      </c>
      <c r="T363" s="238">
        <v>361</v>
      </c>
      <c r="U363" s="3" t="s">
        <v>3563</v>
      </c>
      <c r="V363" s="3" t="s">
        <v>2620</v>
      </c>
      <c r="W363" s="1">
        <v>1</v>
      </c>
      <c r="Y363" s="238">
        <v>361</v>
      </c>
      <c r="Z363" s="3" t="s">
        <v>3628</v>
      </c>
      <c r="AA363" s="3" t="s">
        <v>2620</v>
      </c>
      <c r="AB363" s="1">
        <v>2</v>
      </c>
      <c r="AC363" s="30" t="s">
        <v>3687</v>
      </c>
      <c r="AD363" s="1">
        <v>0</v>
      </c>
      <c r="AE363" s="30" t="s">
        <v>3688</v>
      </c>
      <c r="AF363" s="1">
        <f t="shared" si="11"/>
        <v>2</v>
      </c>
      <c r="AH363" s="238">
        <v>361</v>
      </c>
      <c r="AI363" s="3" t="s">
        <v>3558</v>
      </c>
      <c r="AJ363" s="3" t="s">
        <v>2630</v>
      </c>
      <c r="AK363" s="1">
        <v>1</v>
      </c>
    </row>
    <row r="364" spans="1:37" ht="15.6" x14ac:dyDescent="0.3">
      <c r="A364" s="238">
        <v>362</v>
      </c>
      <c r="B364" s="3" t="s">
        <v>3555</v>
      </c>
      <c r="C364" s="3" t="s">
        <v>3461</v>
      </c>
      <c r="D364" s="1">
        <v>5</v>
      </c>
      <c r="F364" s="238">
        <v>362</v>
      </c>
      <c r="G364" s="3" t="s">
        <v>1879</v>
      </c>
      <c r="H364" s="3" t="s">
        <v>68</v>
      </c>
      <c r="I364" s="1">
        <v>0</v>
      </c>
      <c r="K364" s="238">
        <v>362</v>
      </c>
      <c r="L364" s="3" t="s">
        <v>3629</v>
      </c>
      <c r="M364" s="3" t="s">
        <v>2657</v>
      </c>
      <c r="N364" s="1">
        <v>0</v>
      </c>
      <c r="O364" s="30" t="s">
        <v>3687</v>
      </c>
      <c r="P364" s="1">
        <v>1</v>
      </c>
      <c r="Q364" s="30" t="s">
        <v>3688</v>
      </c>
      <c r="R364" s="1">
        <f t="shared" si="10"/>
        <v>1</v>
      </c>
      <c r="T364" s="238">
        <v>362</v>
      </c>
      <c r="U364" s="3" t="s">
        <v>1012</v>
      </c>
      <c r="V364" s="3" t="s">
        <v>2630</v>
      </c>
      <c r="W364" s="1">
        <v>1</v>
      </c>
      <c r="Y364" s="238">
        <v>362</v>
      </c>
      <c r="Z364" s="2" t="s">
        <v>1977</v>
      </c>
      <c r="AA364" s="243" t="s">
        <v>68</v>
      </c>
      <c r="AB364" s="1">
        <v>2</v>
      </c>
      <c r="AC364" s="30" t="s">
        <v>3687</v>
      </c>
      <c r="AD364" s="1">
        <v>0</v>
      </c>
      <c r="AE364" s="30" t="s">
        <v>3688</v>
      </c>
      <c r="AF364" s="1">
        <f t="shared" si="11"/>
        <v>2</v>
      </c>
      <c r="AH364" s="238">
        <v>362</v>
      </c>
      <c r="AI364" s="3" t="s">
        <v>1012</v>
      </c>
      <c r="AJ364" s="3" t="s">
        <v>2630</v>
      </c>
      <c r="AK364" s="1">
        <v>1</v>
      </c>
    </row>
    <row r="365" spans="1:37" ht="15.6" x14ac:dyDescent="0.3">
      <c r="A365" s="238">
        <v>363</v>
      </c>
      <c r="B365" s="3" t="s">
        <v>1879</v>
      </c>
      <c r="C365" s="3" t="s">
        <v>68</v>
      </c>
      <c r="D365" s="1">
        <v>5</v>
      </c>
      <c r="F365" s="238">
        <v>363</v>
      </c>
      <c r="G365" s="3" t="s">
        <v>1650</v>
      </c>
      <c r="H365" s="3" t="s">
        <v>2620</v>
      </c>
      <c r="I365" s="1">
        <v>0</v>
      </c>
      <c r="K365" s="238">
        <v>363</v>
      </c>
      <c r="L365" s="3" t="s">
        <v>3255</v>
      </c>
      <c r="M365" s="3" t="s">
        <v>2690</v>
      </c>
      <c r="N365" s="1">
        <v>0</v>
      </c>
      <c r="O365" s="30" t="s">
        <v>3687</v>
      </c>
      <c r="P365" s="1">
        <v>1</v>
      </c>
      <c r="Q365" s="30" t="s">
        <v>3688</v>
      </c>
      <c r="R365" s="1">
        <f t="shared" si="10"/>
        <v>1</v>
      </c>
      <c r="T365" s="238">
        <v>363</v>
      </c>
      <c r="U365" s="3" t="s">
        <v>3579</v>
      </c>
      <c r="V365" s="3" t="s">
        <v>2620</v>
      </c>
      <c r="W365" s="1">
        <v>1</v>
      </c>
      <c r="Y365" s="238">
        <v>363</v>
      </c>
      <c r="Z365" s="3" t="s">
        <v>707</v>
      </c>
      <c r="AA365" s="3" t="s">
        <v>2620</v>
      </c>
      <c r="AB365" s="1">
        <v>1</v>
      </c>
      <c r="AC365" s="30" t="s">
        <v>3687</v>
      </c>
      <c r="AD365" s="1">
        <v>1</v>
      </c>
      <c r="AE365" s="30" t="s">
        <v>3688</v>
      </c>
      <c r="AF365" s="1">
        <f t="shared" si="11"/>
        <v>2</v>
      </c>
      <c r="AH365" s="238">
        <v>363</v>
      </c>
      <c r="AI365" s="3" t="s">
        <v>1790</v>
      </c>
      <c r="AJ365" s="3" t="s">
        <v>66</v>
      </c>
      <c r="AK365" s="1">
        <v>1</v>
      </c>
    </row>
    <row r="366" spans="1:37" ht="15.6" x14ac:dyDescent="0.3">
      <c r="A366" s="238">
        <v>364</v>
      </c>
      <c r="B366" s="3" t="s">
        <v>3605</v>
      </c>
      <c r="C366" s="3" t="s">
        <v>2655</v>
      </c>
      <c r="D366" s="1">
        <v>5</v>
      </c>
      <c r="F366" s="238">
        <v>364</v>
      </c>
      <c r="G366" s="3" t="s">
        <v>3579</v>
      </c>
      <c r="H366" s="3" t="s">
        <v>2620</v>
      </c>
      <c r="I366" s="1">
        <v>0</v>
      </c>
      <c r="K366" s="238">
        <v>364</v>
      </c>
      <c r="L366" s="3" t="s">
        <v>1662</v>
      </c>
      <c r="M366" s="3" t="s">
        <v>3276</v>
      </c>
      <c r="N366" s="1">
        <v>0</v>
      </c>
      <c r="O366" s="30" t="s">
        <v>3687</v>
      </c>
      <c r="P366" s="1">
        <v>1</v>
      </c>
      <c r="Q366" s="30" t="s">
        <v>3688</v>
      </c>
      <c r="R366" s="1">
        <f t="shared" si="10"/>
        <v>1</v>
      </c>
      <c r="T366" s="238">
        <v>364</v>
      </c>
      <c r="U366" s="3" t="s">
        <v>3597</v>
      </c>
      <c r="V366" s="3" t="s">
        <v>2655</v>
      </c>
      <c r="W366" s="1">
        <v>1</v>
      </c>
      <c r="Y366" s="238">
        <v>364</v>
      </c>
      <c r="Z366" s="3" t="s">
        <v>1212</v>
      </c>
      <c r="AA366" s="3" t="s">
        <v>3152</v>
      </c>
      <c r="AB366" s="1">
        <v>1</v>
      </c>
      <c r="AC366" s="30" t="s">
        <v>3687</v>
      </c>
      <c r="AD366" s="1">
        <v>1</v>
      </c>
      <c r="AE366" s="30" t="s">
        <v>3688</v>
      </c>
      <c r="AF366" s="1">
        <f t="shared" si="11"/>
        <v>2</v>
      </c>
      <c r="AH366" s="238">
        <v>364</v>
      </c>
      <c r="AI366" s="3" t="s">
        <v>3644</v>
      </c>
      <c r="AJ366" s="3" t="s">
        <v>2630</v>
      </c>
      <c r="AK366" s="1">
        <v>1</v>
      </c>
    </row>
    <row r="367" spans="1:37" ht="15.6" x14ac:dyDescent="0.3">
      <c r="A367" s="238">
        <v>365</v>
      </c>
      <c r="B367" s="3" t="s">
        <v>1789</v>
      </c>
      <c r="C367" s="3" t="s">
        <v>647</v>
      </c>
      <c r="D367" s="1">
        <v>5</v>
      </c>
      <c r="F367" s="238">
        <v>365</v>
      </c>
      <c r="G367" s="3" t="s">
        <v>3580</v>
      </c>
      <c r="H367" s="3" t="s">
        <v>2826</v>
      </c>
      <c r="I367" s="1">
        <v>0</v>
      </c>
      <c r="K367" s="238">
        <v>365</v>
      </c>
      <c r="L367" s="3" t="s">
        <v>3636</v>
      </c>
      <c r="M367" s="3" t="s">
        <v>2623</v>
      </c>
      <c r="N367" s="1">
        <v>0</v>
      </c>
      <c r="O367" s="30" t="s">
        <v>3687</v>
      </c>
      <c r="P367" s="1">
        <v>1</v>
      </c>
      <c r="Q367" s="30" t="s">
        <v>3688</v>
      </c>
      <c r="R367" s="1">
        <f t="shared" si="10"/>
        <v>1</v>
      </c>
      <c r="T367" s="238">
        <v>365</v>
      </c>
      <c r="U367" s="3" t="s">
        <v>3600</v>
      </c>
      <c r="V367" s="3" t="s">
        <v>3084</v>
      </c>
      <c r="W367" s="1">
        <v>1</v>
      </c>
      <c r="Y367" s="238">
        <v>365</v>
      </c>
      <c r="Z367" s="3" t="s">
        <v>3253</v>
      </c>
      <c r="AA367" s="3" t="s">
        <v>80</v>
      </c>
      <c r="AB367" s="1">
        <v>1</v>
      </c>
      <c r="AC367" s="30" t="s">
        <v>3687</v>
      </c>
      <c r="AD367" s="1">
        <v>1</v>
      </c>
      <c r="AE367" s="30" t="s">
        <v>3688</v>
      </c>
      <c r="AF367" s="1">
        <f t="shared" si="11"/>
        <v>2</v>
      </c>
      <c r="AH367" s="238">
        <v>365</v>
      </c>
      <c r="AI367" s="3" t="s">
        <v>3647</v>
      </c>
      <c r="AJ367" s="3" t="s">
        <v>3084</v>
      </c>
      <c r="AK367" s="1">
        <v>1</v>
      </c>
    </row>
    <row r="368" spans="1:37" ht="15.6" x14ac:dyDescent="0.3">
      <c r="A368" s="238">
        <v>366</v>
      </c>
      <c r="B368" s="3" t="s">
        <v>3613</v>
      </c>
      <c r="C368" s="3" t="s">
        <v>2603</v>
      </c>
      <c r="D368" s="1">
        <v>5</v>
      </c>
      <c r="F368" s="238">
        <v>366</v>
      </c>
      <c r="G368" s="3" t="s">
        <v>1590</v>
      </c>
      <c r="H368" s="3" t="s">
        <v>3347</v>
      </c>
      <c r="I368" s="1">
        <v>0</v>
      </c>
      <c r="K368" s="238">
        <v>366</v>
      </c>
      <c r="L368" s="3" t="s">
        <v>3637</v>
      </c>
      <c r="M368" s="3" t="s">
        <v>2865</v>
      </c>
      <c r="N368" s="1">
        <v>0</v>
      </c>
      <c r="O368" s="30" t="s">
        <v>3687</v>
      </c>
      <c r="P368" s="1">
        <v>1</v>
      </c>
      <c r="Q368" s="30" t="s">
        <v>3688</v>
      </c>
      <c r="R368" s="1">
        <f t="shared" si="10"/>
        <v>1</v>
      </c>
      <c r="T368" s="238">
        <v>366</v>
      </c>
      <c r="U368" s="3" t="s">
        <v>1890</v>
      </c>
      <c r="V368" s="3" t="s">
        <v>80</v>
      </c>
      <c r="W368" s="1">
        <v>1</v>
      </c>
      <c r="Y368" s="238">
        <v>366</v>
      </c>
      <c r="Z368" s="3" t="s">
        <v>3550</v>
      </c>
      <c r="AA368" s="3" t="s">
        <v>2630</v>
      </c>
      <c r="AB368" s="1">
        <v>1</v>
      </c>
      <c r="AC368" s="30" t="s">
        <v>3687</v>
      </c>
      <c r="AD368" s="1">
        <v>1</v>
      </c>
      <c r="AE368" s="30" t="s">
        <v>3688</v>
      </c>
      <c r="AF368" s="1">
        <f t="shared" si="11"/>
        <v>2</v>
      </c>
      <c r="AH368" s="238">
        <v>366</v>
      </c>
      <c r="AI368" s="3" t="s">
        <v>791</v>
      </c>
      <c r="AJ368" s="3" t="s">
        <v>44</v>
      </c>
      <c r="AK368" s="1">
        <v>1</v>
      </c>
    </row>
    <row r="369" spans="1:37" ht="15.6" x14ac:dyDescent="0.3">
      <c r="A369" s="238">
        <v>367</v>
      </c>
      <c r="B369" s="3" t="s">
        <v>1453</v>
      </c>
      <c r="C369" s="3" t="s">
        <v>68</v>
      </c>
      <c r="D369" s="1">
        <v>5</v>
      </c>
      <c r="F369" s="238">
        <v>367</v>
      </c>
      <c r="G369" s="3" t="s">
        <v>1273</v>
      </c>
      <c r="H369" s="3" t="s">
        <v>66</v>
      </c>
      <c r="I369" s="1">
        <v>0</v>
      </c>
      <c r="K369" s="238">
        <v>367</v>
      </c>
      <c r="L369" s="3" t="s">
        <v>1516</v>
      </c>
      <c r="M369" s="3" t="s">
        <v>68</v>
      </c>
      <c r="N369" s="1">
        <v>0</v>
      </c>
      <c r="O369" s="30" t="s">
        <v>3687</v>
      </c>
      <c r="P369" s="1">
        <v>1</v>
      </c>
      <c r="Q369" s="30" t="s">
        <v>3688</v>
      </c>
      <c r="R369" s="1">
        <f t="shared" si="10"/>
        <v>1</v>
      </c>
      <c r="T369" s="238">
        <v>367</v>
      </c>
      <c r="U369" s="3" t="s">
        <v>3601</v>
      </c>
      <c r="V369" s="3" t="s">
        <v>44</v>
      </c>
      <c r="W369" s="1">
        <v>1</v>
      </c>
      <c r="Y369" s="238">
        <v>367</v>
      </c>
      <c r="Z369" s="3" t="s">
        <v>3319</v>
      </c>
      <c r="AA369" s="3" t="s">
        <v>66</v>
      </c>
      <c r="AB369" s="1">
        <v>1</v>
      </c>
      <c r="AC369" s="30" t="s">
        <v>3687</v>
      </c>
      <c r="AD369" s="1">
        <v>1</v>
      </c>
      <c r="AE369" s="30" t="s">
        <v>3688</v>
      </c>
      <c r="AF369" s="1">
        <f t="shared" si="11"/>
        <v>2</v>
      </c>
      <c r="AH369" s="238">
        <v>367</v>
      </c>
      <c r="AI369" s="3" t="s">
        <v>3650</v>
      </c>
      <c r="AJ369" s="3" t="s">
        <v>2620</v>
      </c>
      <c r="AK369" s="1">
        <v>1</v>
      </c>
    </row>
    <row r="370" spans="1:37" ht="15.6" x14ac:dyDescent="0.3">
      <c r="A370" s="238">
        <v>368</v>
      </c>
      <c r="B370" s="3" t="s">
        <v>3619</v>
      </c>
      <c r="C370" s="3" t="s">
        <v>2630</v>
      </c>
      <c r="D370" s="1">
        <v>5</v>
      </c>
      <c r="F370" s="238">
        <v>368</v>
      </c>
      <c r="G370" s="3" t="s">
        <v>1790</v>
      </c>
      <c r="H370" s="3" t="s">
        <v>66</v>
      </c>
      <c r="I370" s="1">
        <v>0</v>
      </c>
      <c r="K370" s="238">
        <v>368</v>
      </c>
      <c r="L370" s="3" t="s">
        <v>1442</v>
      </c>
      <c r="M370" s="3" t="s">
        <v>347</v>
      </c>
      <c r="N370" s="1">
        <v>0</v>
      </c>
      <c r="O370" s="30" t="s">
        <v>3687</v>
      </c>
      <c r="P370" s="1">
        <v>1</v>
      </c>
      <c r="Q370" s="30" t="s">
        <v>3688</v>
      </c>
      <c r="R370" s="1">
        <f t="shared" si="10"/>
        <v>1</v>
      </c>
      <c r="T370" s="238">
        <v>368</v>
      </c>
      <c r="U370" s="3" t="s">
        <v>3602</v>
      </c>
      <c r="V370" s="3" t="s">
        <v>2759</v>
      </c>
      <c r="W370" s="1">
        <v>1</v>
      </c>
      <c r="Y370" s="238">
        <v>368</v>
      </c>
      <c r="Z370" s="3" t="s">
        <v>2934</v>
      </c>
      <c r="AA370" s="3" t="s">
        <v>3453</v>
      </c>
      <c r="AB370" s="1">
        <v>1</v>
      </c>
      <c r="AC370" s="30" t="s">
        <v>3687</v>
      </c>
      <c r="AD370" s="1">
        <v>1</v>
      </c>
      <c r="AE370" s="30" t="s">
        <v>3688</v>
      </c>
      <c r="AF370" s="1">
        <f t="shared" si="11"/>
        <v>2</v>
      </c>
      <c r="AH370" s="238">
        <v>368</v>
      </c>
      <c r="AI370" s="3" t="s">
        <v>1405</v>
      </c>
      <c r="AJ370" s="3" t="s">
        <v>68</v>
      </c>
      <c r="AK370" s="1">
        <v>1</v>
      </c>
    </row>
    <row r="371" spans="1:37" ht="15.6" x14ac:dyDescent="0.3">
      <c r="A371" s="238">
        <v>369</v>
      </c>
      <c r="B371" s="3" t="s">
        <v>3623</v>
      </c>
      <c r="C371" s="3" t="s">
        <v>3084</v>
      </c>
      <c r="D371" s="1">
        <v>5</v>
      </c>
      <c r="F371" s="238">
        <v>369</v>
      </c>
      <c r="G371" s="3" t="s">
        <v>3581</v>
      </c>
      <c r="H371" s="3" t="s">
        <v>2988</v>
      </c>
      <c r="I371" s="1">
        <v>0</v>
      </c>
      <c r="K371" s="238">
        <v>369</v>
      </c>
      <c r="L371" s="2" t="s">
        <v>1892</v>
      </c>
      <c r="M371" s="2" t="s">
        <v>68</v>
      </c>
      <c r="N371" s="1">
        <v>0</v>
      </c>
      <c r="O371" s="30" t="s">
        <v>3687</v>
      </c>
      <c r="P371" s="1">
        <v>1</v>
      </c>
      <c r="Q371" s="30" t="s">
        <v>3688</v>
      </c>
      <c r="R371" s="1">
        <f t="shared" si="10"/>
        <v>1</v>
      </c>
      <c r="T371" s="238">
        <v>369</v>
      </c>
      <c r="U371" s="3" t="s">
        <v>1231</v>
      </c>
      <c r="V371" s="3" t="s">
        <v>2919</v>
      </c>
      <c r="W371" s="1">
        <v>1</v>
      </c>
      <c r="Y371" s="238">
        <v>369</v>
      </c>
      <c r="Z371" s="3" t="s">
        <v>795</v>
      </c>
      <c r="AA371" s="3" t="s">
        <v>44</v>
      </c>
      <c r="AB371" s="1">
        <v>1</v>
      </c>
      <c r="AC371" s="30" t="s">
        <v>3687</v>
      </c>
      <c r="AD371" s="1">
        <v>1</v>
      </c>
      <c r="AE371" s="30" t="s">
        <v>3688</v>
      </c>
      <c r="AF371" s="1">
        <f t="shared" si="11"/>
        <v>2</v>
      </c>
      <c r="AH371" s="238">
        <v>369</v>
      </c>
      <c r="AI371" s="3" t="s">
        <v>3653</v>
      </c>
      <c r="AJ371" s="3" t="s">
        <v>66</v>
      </c>
      <c r="AK371" s="1">
        <v>1</v>
      </c>
    </row>
    <row r="372" spans="1:37" ht="15.6" x14ac:dyDescent="0.3">
      <c r="A372" s="238">
        <v>370</v>
      </c>
      <c r="B372" s="3" t="s">
        <v>3626</v>
      </c>
      <c r="C372" s="3" t="s">
        <v>2865</v>
      </c>
      <c r="D372" s="1">
        <v>5</v>
      </c>
      <c r="F372" s="238">
        <v>370</v>
      </c>
      <c r="G372" s="3" t="s">
        <v>3582</v>
      </c>
      <c r="H372" s="3" t="s">
        <v>2865</v>
      </c>
      <c r="I372" s="1">
        <v>0</v>
      </c>
      <c r="K372" s="238">
        <v>370</v>
      </c>
      <c r="L372" s="3" t="s">
        <v>3644</v>
      </c>
      <c r="M372" s="3" t="s">
        <v>2630</v>
      </c>
      <c r="N372" s="1">
        <v>0</v>
      </c>
      <c r="O372" s="30" t="s">
        <v>3687</v>
      </c>
      <c r="P372" s="1">
        <v>1</v>
      </c>
      <c r="Q372" s="30" t="s">
        <v>3688</v>
      </c>
      <c r="R372" s="1">
        <f t="shared" si="10"/>
        <v>1</v>
      </c>
      <c r="T372" s="238">
        <v>370</v>
      </c>
      <c r="U372" s="3" t="s">
        <v>3608</v>
      </c>
      <c r="V372" s="3" t="s">
        <v>2939</v>
      </c>
      <c r="W372" s="1">
        <v>1</v>
      </c>
      <c r="Y372" s="238">
        <v>370</v>
      </c>
      <c r="Z372" s="3" t="s">
        <v>3616</v>
      </c>
      <c r="AA372" s="3" t="s">
        <v>2684</v>
      </c>
      <c r="AB372" s="1">
        <v>1</v>
      </c>
      <c r="AC372" s="30" t="s">
        <v>3687</v>
      </c>
      <c r="AD372" s="1">
        <v>1</v>
      </c>
      <c r="AE372" s="30" t="s">
        <v>3688</v>
      </c>
      <c r="AF372" s="1">
        <f t="shared" si="11"/>
        <v>2</v>
      </c>
      <c r="AH372" s="238">
        <v>370</v>
      </c>
      <c r="AI372" s="3" t="s">
        <v>3234</v>
      </c>
      <c r="AJ372" s="3" t="s">
        <v>2623</v>
      </c>
      <c r="AK372" s="1">
        <v>1</v>
      </c>
    </row>
    <row r="373" spans="1:37" ht="15.6" x14ac:dyDescent="0.3">
      <c r="A373" s="238">
        <v>371</v>
      </c>
      <c r="B373" s="3" t="s">
        <v>3627</v>
      </c>
      <c r="C373" s="3" t="s">
        <v>2623</v>
      </c>
      <c r="D373" s="1">
        <v>5</v>
      </c>
      <c r="F373" s="238">
        <v>371</v>
      </c>
      <c r="G373" s="3" t="s">
        <v>860</v>
      </c>
      <c r="H373" s="3" t="s">
        <v>2598</v>
      </c>
      <c r="I373" s="1">
        <v>0</v>
      </c>
      <c r="K373" s="238">
        <v>371</v>
      </c>
      <c r="L373" s="3" t="s">
        <v>3645</v>
      </c>
      <c r="M373" s="3" t="s">
        <v>2759</v>
      </c>
      <c r="N373" s="1">
        <v>0</v>
      </c>
      <c r="O373" s="30" t="s">
        <v>3687</v>
      </c>
      <c r="P373" s="1">
        <v>1</v>
      </c>
      <c r="Q373" s="30" t="s">
        <v>3688</v>
      </c>
      <c r="R373" s="1">
        <f t="shared" si="10"/>
        <v>1</v>
      </c>
      <c r="T373" s="238">
        <v>371</v>
      </c>
      <c r="U373" s="3" t="s">
        <v>3612</v>
      </c>
      <c r="V373" s="3" t="s">
        <v>2598</v>
      </c>
      <c r="W373" s="1">
        <v>1</v>
      </c>
      <c r="Y373" s="238">
        <v>371</v>
      </c>
      <c r="Z373" s="3" t="s">
        <v>1453</v>
      </c>
      <c r="AA373" s="3" t="s">
        <v>68</v>
      </c>
      <c r="AB373" s="1">
        <v>1</v>
      </c>
      <c r="AC373" s="30" t="s">
        <v>3687</v>
      </c>
      <c r="AD373" s="1">
        <v>1</v>
      </c>
      <c r="AE373" s="30" t="s">
        <v>3688</v>
      </c>
      <c r="AF373" s="1">
        <f t="shared" si="11"/>
        <v>2</v>
      </c>
      <c r="AH373" s="238">
        <v>371</v>
      </c>
      <c r="AI373" s="3" t="s">
        <v>3654</v>
      </c>
      <c r="AJ373" s="3" t="s">
        <v>2623</v>
      </c>
      <c r="AK373" s="1">
        <v>1</v>
      </c>
    </row>
    <row r="374" spans="1:37" ht="15.6" x14ac:dyDescent="0.3">
      <c r="A374" s="238">
        <v>372</v>
      </c>
      <c r="B374" s="3" t="s">
        <v>3632</v>
      </c>
      <c r="C374" s="3" t="s">
        <v>3074</v>
      </c>
      <c r="D374" s="1">
        <v>5</v>
      </c>
      <c r="F374" s="238">
        <v>372</v>
      </c>
      <c r="G374" s="3" t="s">
        <v>3583</v>
      </c>
      <c r="H374" s="3" t="s">
        <v>2606</v>
      </c>
      <c r="I374" s="1">
        <v>0</v>
      </c>
      <c r="K374" s="238">
        <v>372</v>
      </c>
      <c r="L374" s="3" t="s">
        <v>1541</v>
      </c>
      <c r="M374" s="3" t="s">
        <v>2623</v>
      </c>
      <c r="N374" s="1">
        <v>0</v>
      </c>
      <c r="O374" s="30" t="s">
        <v>3687</v>
      </c>
      <c r="P374" s="1">
        <v>1</v>
      </c>
      <c r="Q374" s="30" t="s">
        <v>3688</v>
      </c>
      <c r="R374" s="1">
        <f t="shared" si="10"/>
        <v>1</v>
      </c>
      <c r="T374" s="238">
        <v>372</v>
      </c>
      <c r="U374" s="3" t="s">
        <v>3616</v>
      </c>
      <c r="V374" s="3" t="s">
        <v>2684</v>
      </c>
      <c r="W374" s="1">
        <v>1</v>
      </c>
      <c r="Y374" s="238">
        <v>372</v>
      </c>
      <c r="Z374" s="3" t="s">
        <v>1341</v>
      </c>
      <c r="AA374" s="3" t="s">
        <v>2995</v>
      </c>
      <c r="AB374" s="1">
        <v>1</v>
      </c>
      <c r="AC374" s="30" t="s">
        <v>3687</v>
      </c>
      <c r="AD374" s="1">
        <v>1</v>
      </c>
      <c r="AE374" s="30" t="s">
        <v>3688</v>
      </c>
      <c r="AF374" s="1">
        <f t="shared" si="11"/>
        <v>2</v>
      </c>
      <c r="AH374" s="238">
        <v>372</v>
      </c>
      <c r="AI374" s="3" t="s">
        <v>3655</v>
      </c>
      <c r="AJ374" s="3" t="s">
        <v>2620</v>
      </c>
      <c r="AK374" s="1">
        <v>1</v>
      </c>
    </row>
    <row r="375" spans="1:37" ht="15.6" x14ac:dyDescent="0.3">
      <c r="A375" s="238">
        <v>373</v>
      </c>
      <c r="B375" s="3" t="s">
        <v>1554</v>
      </c>
      <c r="C375" s="3" t="s">
        <v>2623</v>
      </c>
      <c r="D375" s="1">
        <v>5</v>
      </c>
      <c r="F375" s="238">
        <v>373</v>
      </c>
      <c r="G375" s="3" t="s">
        <v>763</v>
      </c>
      <c r="H375" s="3" t="s">
        <v>3453</v>
      </c>
      <c r="I375" s="1">
        <v>0</v>
      </c>
      <c r="K375" s="238">
        <v>373</v>
      </c>
      <c r="L375" s="3" t="s">
        <v>1300</v>
      </c>
      <c r="M375" s="3" t="s">
        <v>347</v>
      </c>
      <c r="N375" s="1">
        <v>0</v>
      </c>
      <c r="O375" s="30" t="s">
        <v>3687</v>
      </c>
      <c r="P375" s="1">
        <v>1</v>
      </c>
      <c r="Q375" s="30" t="s">
        <v>3688</v>
      </c>
      <c r="R375" s="1">
        <f t="shared" si="10"/>
        <v>1</v>
      </c>
      <c r="T375" s="238">
        <v>373</v>
      </c>
      <c r="U375" s="3" t="s">
        <v>3618</v>
      </c>
      <c r="V375" s="3" t="s">
        <v>2655</v>
      </c>
      <c r="W375" s="1">
        <v>1</v>
      </c>
      <c r="Y375" s="238">
        <v>373</v>
      </c>
      <c r="Z375" s="3" t="s">
        <v>3625</v>
      </c>
      <c r="AA375" s="3" t="s">
        <v>2592</v>
      </c>
      <c r="AB375" s="1">
        <v>1</v>
      </c>
      <c r="AC375" s="30" t="s">
        <v>3687</v>
      </c>
      <c r="AD375" s="1">
        <v>1</v>
      </c>
      <c r="AE375" s="30" t="s">
        <v>3688</v>
      </c>
      <c r="AF375" s="1">
        <f t="shared" si="11"/>
        <v>2</v>
      </c>
      <c r="AH375" s="238">
        <v>373</v>
      </c>
      <c r="AI375" s="3" t="s">
        <v>3656</v>
      </c>
      <c r="AJ375" s="3" t="s">
        <v>3084</v>
      </c>
      <c r="AK375" s="1">
        <v>1</v>
      </c>
    </row>
    <row r="376" spans="1:37" ht="15.6" x14ac:dyDescent="0.3">
      <c r="A376" s="238">
        <v>374</v>
      </c>
      <c r="B376" s="2" t="s">
        <v>2055</v>
      </c>
      <c r="C376" s="243" t="s">
        <v>2657</v>
      </c>
      <c r="D376" s="1">
        <v>5</v>
      </c>
      <c r="F376" s="238">
        <v>374</v>
      </c>
      <c r="G376" s="3" t="s">
        <v>3584</v>
      </c>
      <c r="H376" s="3" t="s">
        <v>2630</v>
      </c>
      <c r="I376" s="1">
        <v>0</v>
      </c>
      <c r="K376" s="238">
        <v>374</v>
      </c>
      <c r="L376" s="3" t="s">
        <v>3648</v>
      </c>
      <c r="M376" s="3" t="s">
        <v>3631</v>
      </c>
      <c r="N376" s="1">
        <v>0</v>
      </c>
      <c r="O376" s="30" t="s">
        <v>3687</v>
      </c>
      <c r="P376" s="1">
        <v>1</v>
      </c>
      <c r="Q376" s="30" t="s">
        <v>3688</v>
      </c>
      <c r="R376" s="1">
        <f t="shared" si="10"/>
        <v>1</v>
      </c>
      <c r="T376" s="238">
        <v>374</v>
      </c>
      <c r="U376" s="3" t="s">
        <v>1453</v>
      </c>
      <c r="V376" s="3" t="s">
        <v>68</v>
      </c>
      <c r="W376" s="1">
        <v>1</v>
      </c>
      <c r="Y376" s="238">
        <v>374</v>
      </c>
      <c r="Z376" s="3" t="s">
        <v>1480</v>
      </c>
      <c r="AA376" s="3" t="s">
        <v>3084</v>
      </c>
      <c r="AB376" s="1">
        <v>1</v>
      </c>
      <c r="AC376" s="30" t="s">
        <v>3687</v>
      </c>
      <c r="AD376" s="1">
        <v>1</v>
      </c>
      <c r="AE376" s="30" t="s">
        <v>3688</v>
      </c>
      <c r="AF376" s="1">
        <f t="shared" si="11"/>
        <v>2</v>
      </c>
      <c r="AH376" s="238">
        <v>374</v>
      </c>
      <c r="AI376" s="3" t="s">
        <v>3661</v>
      </c>
      <c r="AJ376" s="3" t="s">
        <v>647</v>
      </c>
      <c r="AK376" s="1">
        <v>1</v>
      </c>
    </row>
    <row r="377" spans="1:37" ht="15.6" x14ac:dyDescent="0.3">
      <c r="A377" s="238">
        <v>375</v>
      </c>
      <c r="B377" s="3" t="s">
        <v>942</v>
      </c>
      <c r="C377" s="3" t="s">
        <v>2620</v>
      </c>
      <c r="D377" s="1">
        <v>4</v>
      </c>
      <c r="F377" s="238">
        <v>375</v>
      </c>
      <c r="G377" s="2" t="s">
        <v>2107</v>
      </c>
      <c r="H377" s="2" t="s">
        <v>3276</v>
      </c>
      <c r="I377" s="1">
        <v>0</v>
      </c>
      <c r="K377" s="238">
        <v>375</v>
      </c>
      <c r="L377" s="3" t="s">
        <v>3650</v>
      </c>
      <c r="M377" s="3" t="s">
        <v>2620</v>
      </c>
      <c r="N377" s="1">
        <v>0</v>
      </c>
      <c r="O377" s="30" t="s">
        <v>3687</v>
      </c>
      <c r="P377" s="1">
        <v>1</v>
      </c>
      <c r="Q377" s="30" t="s">
        <v>3688</v>
      </c>
      <c r="R377" s="1">
        <f t="shared" si="10"/>
        <v>1</v>
      </c>
      <c r="T377" s="238">
        <v>375</v>
      </c>
      <c r="U377" s="3" t="s">
        <v>1341</v>
      </c>
      <c r="V377" s="3" t="s">
        <v>2995</v>
      </c>
      <c r="W377" s="1">
        <v>1</v>
      </c>
      <c r="Y377" s="238">
        <v>375</v>
      </c>
      <c r="Z377" s="3" t="s">
        <v>3629</v>
      </c>
      <c r="AA377" s="3" t="s">
        <v>2657</v>
      </c>
      <c r="AB377" s="1">
        <v>1</v>
      </c>
      <c r="AC377" s="30" t="s">
        <v>3687</v>
      </c>
      <c r="AD377" s="1">
        <v>1</v>
      </c>
      <c r="AE377" s="30" t="s">
        <v>3688</v>
      </c>
      <c r="AF377" s="1">
        <f t="shared" si="11"/>
        <v>2</v>
      </c>
      <c r="AH377" s="238">
        <v>375</v>
      </c>
      <c r="AI377" s="3" t="s">
        <v>3662</v>
      </c>
      <c r="AJ377" s="3" t="s">
        <v>80</v>
      </c>
      <c r="AK377" s="1">
        <v>1</v>
      </c>
    </row>
    <row r="378" spans="1:37" ht="15.6" x14ac:dyDescent="0.3">
      <c r="A378" s="238">
        <v>376</v>
      </c>
      <c r="B378" s="3" t="s">
        <v>2836</v>
      </c>
      <c r="C378" s="3" t="s">
        <v>2623</v>
      </c>
      <c r="D378" s="1">
        <v>4</v>
      </c>
      <c r="F378" s="238">
        <v>376</v>
      </c>
      <c r="G378" s="3" t="s">
        <v>3585</v>
      </c>
      <c r="H378" s="3" t="s">
        <v>2957</v>
      </c>
      <c r="I378" s="1">
        <v>0</v>
      </c>
      <c r="K378" s="238">
        <v>376</v>
      </c>
      <c r="L378" s="3" t="s">
        <v>1961</v>
      </c>
      <c r="M378" s="3" t="s">
        <v>66</v>
      </c>
      <c r="N378" s="1">
        <v>0</v>
      </c>
      <c r="O378" s="30" t="s">
        <v>3687</v>
      </c>
      <c r="P378" s="1">
        <v>0</v>
      </c>
      <c r="Q378" s="30" t="s">
        <v>3688</v>
      </c>
      <c r="R378" s="1">
        <f t="shared" si="10"/>
        <v>0</v>
      </c>
      <c r="T378" s="238">
        <v>376</v>
      </c>
      <c r="U378" s="3" t="s">
        <v>3620</v>
      </c>
      <c r="V378" s="3" t="s">
        <v>3232</v>
      </c>
      <c r="W378" s="1">
        <v>1</v>
      </c>
      <c r="Y378" s="238">
        <v>376</v>
      </c>
      <c r="Z378" s="3" t="s">
        <v>3255</v>
      </c>
      <c r="AA378" s="3" t="s">
        <v>2690</v>
      </c>
      <c r="AB378" s="1">
        <v>1</v>
      </c>
      <c r="AC378" s="30" t="s">
        <v>3687</v>
      </c>
      <c r="AD378" s="1">
        <v>1</v>
      </c>
      <c r="AE378" s="30" t="s">
        <v>3688</v>
      </c>
      <c r="AF378" s="1">
        <f t="shared" si="11"/>
        <v>2</v>
      </c>
      <c r="AH378" s="238">
        <v>376</v>
      </c>
      <c r="AI378" s="3" t="s">
        <v>3663</v>
      </c>
      <c r="AJ378" s="3" t="s">
        <v>2592</v>
      </c>
      <c r="AK378" s="1">
        <v>1</v>
      </c>
    </row>
    <row r="379" spans="1:37" ht="15.6" x14ac:dyDescent="0.3">
      <c r="A379" s="238">
        <v>377</v>
      </c>
      <c r="B379" s="3" t="s">
        <v>1792</v>
      </c>
      <c r="C379" s="3" t="s">
        <v>647</v>
      </c>
      <c r="D379" s="1">
        <v>4</v>
      </c>
      <c r="F379" s="238">
        <v>377</v>
      </c>
      <c r="G379" s="3" t="s">
        <v>1137</v>
      </c>
      <c r="H379" s="3" t="s">
        <v>2919</v>
      </c>
      <c r="I379" s="1">
        <v>0</v>
      </c>
      <c r="K379" s="238">
        <v>377</v>
      </c>
      <c r="L379" s="3" t="s">
        <v>1065</v>
      </c>
      <c r="M379" s="3" t="s">
        <v>2865</v>
      </c>
      <c r="N379" s="1">
        <v>0</v>
      </c>
      <c r="O379" s="30" t="s">
        <v>3687</v>
      </c>
      <c r="P379" s="1">
        <v>0</v>
      </c>
      <c r="Q379" s="30" t="s">
        <v>3688</v>
      </c>
      <c r="R379" s="1">
        <f t="shared" si="10"/>
        <v>0</v>
      </c>
      <c r="T379" s="238">
        <v>377</v>
      </c>
      <c r="U379" s="2" t="s">
        <v>3621</v>
      </c>
      <c r="V379" s="2" t="s">
        <v>2598</v>
      </c>
      <c r="W379" s="1">
        <v>1</v>
      </c>
      <c r="Y379" s="238">
        <v>377</v>
      </c>
      <c r="Z379" s="3" t="s">
        <v>2810</v>
      </c>
      <c r="AA379" s="3" t="s">
        <v>2613</v>
      </c>
      <c r="AB379" s="1">
        <v>0</v>
      </c>
      <c r="AC379" s="30" t="s">
        <v>3687</v>
      </c>
      <c r="AD379" s="1">
        <v>2</v>
      </c>
      <c r="AE379" s="30" t="s">
        <v>3688</v>
      </c>
      <c r="AF379" s="1">
        <f t="shared" si="11"/>
        <v>2</v>
      </c>
      <c r="AH379" s="238">
        <v>377</v>
      </c>
      <c r="AI379" s="3" t="s">
        <v>3664</v>
      </c>
      <c r="AJ379" s="3" t="s">
        <v>3084</v>
      </c>
      <c r="AK379" s="1">
        <v>1</v>
      </c>
    </row>
    <row r="380" spans="1:37" ht="15.6" x14ac:dyDescent="0.3">
      <c r="A380" s="238">
        <v>378</v>
      </c>
      <c r="B380" s="2" t="s">
        <v>3397</v>
      </c>
      <c r="C380" s="2" t="s">
        <v>2657</v>
      </c>
      <c r="D380" s="1">
        <v>4</v>
      </c>
      <c r="F380" s="238">
        <v>378</v>
      </c>
      <c r="G380" s="3" t="s">
        <v>3586</v>
      </c>
      <c r="H380" s="3" t="s">
        <v>2630</v>
      </c>
      <c r="I380" s="1">
        <v>0</v>
      </c>
      <c r="K380" s="238">
        <v>378</v>
      </c>
      <c r="L380" s="3" t="s">
        <v>1373</v>
      </c>
      <c r="M380" s="3" t="s">
        <v>2620</v>
      </c>
      <c r="N380" s="1">
        <v>0</v>
      </c>
      <c r="O380" s="30" t="s">
        <v>3687</v>
      </c>
      <c r="P380" s="1">
        <v>0</v>
      </c>
      <c r="Q380" s="30" t="s">
        <v>3688</v>
      </c>
      <c r="R380" s="1">
        <f t="shared" si="10"/>
        <v>0</v>
      </c>
      <c r="T380" s="238">
        <v>378</v>
      </c>
      <c r="U380" s="3" t="s">
        <v>3622</v>
      </c>
      <c r="V380" s="3" t="s">
        <v>89</v>
      </c>
      <c r="W380" s="1">
        <v>1</v>
      </c>
      <c r="Y380" s="238">
        <v>378</v>
      </c>
      <c r="Z380" s="3" t="s">
        <v>3606</v>
      </c>
      <c r="AA380" s="3" t="s">
        <v>80</v>
      </c>
      <c r="AB380" s="1">
        <v>0</v>
      </c>
      <c r="AC380" s="30" t="s">
        <v>3687</v>
      </c>
      <c r="AD380" s="1">
        <v>2</v>
      </c>
      <c r="AE380" s="30" t="s">
        <v>3688</v>
      </c>
      <c r="AF380" s="1">
        <f t="shared" si="11"/>
        <v>2</v>
      </c>
      <c r="AH380" s="238">
        <v>378</v>
      </c>
      <c r="AI380" s="3" t="s">
        <v>3237</v>
      </c>
      <c r="AJ380" s="3" t="s">
        <v>80</v>
      </c>
      <c r="AK380" s="1">
        <v>1</v>
      </c>
    </row>
    <row r="381" spans="1:37" ht="15.6" x14ac:dyDescent="0.3">
      <c r="A381" s="238">
        <v>379</v>
      </c>
      <c r="B381" s="3" t="s">
        <v>1748</v>
      </c>
      <c r="C381" s="3" t="s">
        <v>68</v>
      </c>
      <c r="D381" s="1">
        <v>4</v>
      </c>
      <c r="F381" s="238">
        <v>379</v>
      </c>
      <c r="G381" s="3" t="s">
        <v>3587</v>
      </c>
      <c r="H381" s="3" t="s">
        <v>2606</v>
      </c>
      <c r="I381" s="1">
        <v>0</v>
      </c>
      <c r="K381" s="238">
        <v>379</v>
      </c>
      <c r="L381" s="3" t="s">
        <v>1255</v>
      </c>
      <c r="M381" s="3" t="s">
        <v>2957</v>
      </c>
      <c r="N381" s="1">
        <v>0</v>
      </c>
      <c r="O381" s="30" t="s">
        <v>3687</v>
      </c>
      <c r="P381" s="1">
        <v>0</v>
      </c>
      <c r="Q381" s="30" t="s">
        <v>3688</v>
      </c>
      <c r="R381" s="1">
        <f t="shared" si="10"/>
        <v>0</v>
      </c>
      <c r="T381" s="238">
        <v>379</v>
      </c>
      <c r="U381" s="3" t="s">
        <v>3625</v>
      </c>
      <c r="V381" s="3" t="s">
        <v>2592</v>
      </c>
      <c r="W381" s="1">
        <v>1</v>
      </c>
      <c r="Y381" s="238">
        <v>379</v>
      </c>
      <c r="Z381" s="3" t="s">
        <v>3139</v>
      </c>
      <c r="AA381" s="3" t="s">
        <v>3347</v>
      </c>
      <c r="AB381" s="1">
        <v>0</v>
      </c>
      <c r="AC381" s="30" t="s">
        <v>3687</v>
      </c>
      <c r="AD381" s="1">
        <v>2</v>
      </c>
      <c r="AE381" s="30" t="s">
        <v>3688</v>
      </c>
      <c r="AF381" s="1">
        <f t="shared" si="11"/>
        <v>2</v>
      </c>
      <c r="AH381" s="238">
        <v>379</v>
      </c>
      <c r="AI381" s="3" t="s">
        <v>3057</v>
      </c>
      <c r="AJ381" s="3" t="s">
        <v>2865</v>
      </c>
      <c r="AK381" s="1">
        <v>1</v>
      </c>
    </row>
    <row r="382" spans="1:37" ht="15.6" x14ac:dyDescent="0.3">
      <c r="A382" s="238">
        <v>380</v>
      </c>
      <c r="B382" s="3" t="s">
        <v>1547</v>
      </c>
      <c r="C382" s="3" t="s">
        <v>2623</v>
      </c>
      <c r="D382" s="1">
        <v>4</v>
      </c>
      <c r="F382" s="238">
        <v>380</v>
      </c>
      <c r="G382" s="3" t="s">
        <v>3256</v>
      </c>
      <c r="H382" s="3" t="s">
        <v>2623</v>
      </c>
      <c r="I382" s="1">
        <v>0</v>
      </c>
      <c r="K382" s="238">
        <v>380</v>
      </c>
      <c r="L382" s="3" t="s">
        <v>1260</v>
      </c>
      <c r="M382" s="3" t="s">
        <v>66</v>
      </c>
      <c r="N382" s="1">
        <v>0</v>
      </c>
      <c r="O382" s="30" t="s">
        <v>3687</v>
      </c>
      <c r="P382" s="1">
        <v>0</v>
      </c>
      <c r="Q382" s="30" t="s">
        <v>3688</v>
      </c>
      <c r="R382" s="1">
        <f t="shared" si="10"/>
        <v>0</v>
      </c>
      <c r="T382" s="238">
        <v>380</v>
      </c>
      <c r="U382" s="3" t="s">
        <v>1480</v>
      </c>
      <c r="V382" s="3" t="s">
        <v>3084</v>
      </c>
      <c r="W382" s="1">
        <v>1</v>
      </c>
      <c r="Y382" s="238">
        <v>380</v>
      </c>
      <c r="Z382" s="3" t="s">
        <v>3617</v>
      </c>
      <c r="AA382" s="3" t="s">
        <v>2613</v>
      </c>
      <c r="AB382" s="1">
        <v>0</v>
      </c>
      <c r="AC382" s="30" t="s">
        <v>3687</v>
      </c>
      <c r="AD382" s="1">
        <v>2</v>
      </c>
      <c r="AE382" s="30" t="s">
        <v>3688</v>
      </c>
      <c r="AF382" s="1">
        <f t="shared" si="11"/>
        <v>2</v>
      </c>
      <c r="AH382" s="238">
        <v>380</v>
      </c>
      <c r="AI382" s="3" t="s">
        <v>2859</v>
      </c>
      <c r="AJ382" s="3" t="s">
        <v>2592</v>
      </c>
      <c r="AK382" s="1">
        <v>1</v>
      </c>
    </row>
    <row r="383" spans="1:37" ht="15.6" x14ac:dyDescent="0.3">
      <c r="A383" s="238">
        <v>381</v>
      </c>
      <c r="B383" s="3" t="s">
        <v>3254</v>
      </c>
      <c r="C383" s="3" t="s">
        <v>3347</v>
      </c>
      <c r="D383" s="1">
        <v>4</v>
      </c>
      <c r="F383" s="238">
        <v>381</v>
      </c>
      <c r="G383" s="3" t="s">
        <v>3588</v>
      </c>
      <c r="H383" s="3" t="s">
        <v>2939</v>
      </c>
      <c r="I383" s="1">
        <v>0</v>
      </c>
      <c r="K383" s="238">
        <v>381</v>
      </c>
      <c r="L383" s="3" t="s">
        <v>1962</v>
      </c>
      <c r="M383" s="3" t="s">
        <v>66</v>
      </c>
      <c r="N383" s="1">
        <v>0</v>
      </c>
      <c r="O383" s="30" t="s">
        <v>3687</v>
      </c>
      <c r="P383" s="1">
        <v>0</v>
      </c>
      <c r="Q383" s="30" t="s">
        <v>3688</v>
      </c>
      <c r="R383" s="1">
        <f t="shared" si="10"/>
        <v>0</v>
      </c>
      <c r="T383" s="238">
        <v>381</v>
      </c>
      <c r="U383" s="3" t="s">
        <v>3627</v>
      </c>
      <c r="V383" s="3" t="s">
        <v>2623</v>
      </c>
      <c r="W383" s="1">
        <v>1</v>
      </c>
      <c r="Y383" s="238">
        <v>381</v>
      </c>
      <c r="Z383" s="3" t="s">
        <v>1216</v>
      </c>
      <c r="AA383" s="3" t="s">
        <v>68</v>
      </c>
      <c r="AB383" s="1">
        <v>0</v>
      </c>
      <c r="AC383" s="30" t="s">
        <v>3687</v>
      </c>
      <c r="AD383" s="1">
        <v>2</v>
      </c>
      <c r="AE383" s="30" t="s">
        <v>3688</v>
      </c>
      <c r="AF383" s="1">
        <f t="shared" si="11"/>
        <v>2</v>
      </c>
      <c r="AH383" s="238">
        <v>381</v>
      </c>
      <c r="AI383" s="2" t="s">
        <v>3419</v>
      </c>
      <c r="AJ383" s="2" t="s">
        <v>3221</v>
      </c>
      <c r="AK383" s="1">
        <v>1</v>
      </c>
    </row>
    <row r="384" spans="1:37" ht="15.6" x14ac:dyDescent="0.3">
      <c r="A384" s="238">
        <v>382</v>
      </c>
      <c r="B384" s="3" t="s">
        <v>2830</v>
      </c>
      <c r="C384" s="3" t="s">
        <v>2613</v>
      </c>
      <c r="D384" s="1">
        <v>4</v>
      </c>
      <c r="F384" s="238">
        <v>382</v>
      </c>
      <c r="G384" s="3" t="s">
        <v>3589</v>
      </c>
      <c r="H384" s="3" t="s">
        <v>2620</v>
      </c>
      <c r="I384" s="1">
        <v>0</v>
      </c>
      <c r="K384" s="238">
        <v>382</v>
      </c>
      <c r="L384" s="3" t="s">
        <v>856</v>
      </c>
      <c r="M384" s="3" t="s">
        <v>2598</v>
      </c>
      <c r="N384" s="1">
        <v>0</v>
      </c>
      <c r="O384" s="30" t="s">
        <v>3687</v>
      </c>
      <c r="P384" s="1">
        <v>0</v>
      </c>
      <c r="Q384" s="30" t="s">
        <v>3688</v>
      </c>
      <c r="R384" s="1">
        <f t="shared" si="10"/>
        <v>0</v>
      </c>
      <c r="T384" s="238">
        <v>382</v>
      </c>
      <c r="U384" s="3" t="s">
        <v>3629</v>
      </c>
      <c r="V384" s="3" t="s">
        <v>2657</v>
      </c>
      <c r="W384" s="1">
        <v>1</v>
      </c>
      <c r="Y384" s="238">
        <v>382</v>
      </c>
      <c r="Z384" s="3" t="s">
        <v>3679</v>
      </c>
      <c r="AA384" s="3" t="s">
        <v>2603</v>
      </c>
      <c r="AB384" s="1">
        <v>0</v>
      </c>
      <c r="AC384" s="30" t="s">
        <v>3687</v>
      </c>
      <c r="AD384" s="1">
        <v>2</v>
      </c>
      <c r="AE384" s="30" t="s">
        <v>3688</v>
      </c>
      <c r="AF384" s="1">
        <f t="shared" si="11"/>
        <v>2</v>
      </c>
      <c r="AH384" s="238">
        <v>382</v>
      </c>
      <c r="AI384" s="3" t="s">
        <v>3665</v>
      </c>
      <c r="AJ384" s="3" t="s">
        <v>3276</v>
      </c>
      <c r="AK384" s="1">
        <v>1</v>
      </c>
    </row>
    <row r="385" spans="1:37" ht="15.6" x14ac:dyDescent="0.3">
      <c r="A385" s="238">
        <v>383</v>
      </c>
      <c r="B385" s="3" t="s">
        <v>795</v>
      </c>
      <c r="C385" s="3" t="s">
        <v>44</v>
      </c>
      <c r="D385" s="1">
        <v>4</v>
      </c>
      <c r="F385" s="238">
        <v>383</v>
      </c>
      <c r="G385" s="3" t="s">
        <v>3590</v>
      </c>
      <c r="H385" s="3" t="s">
        <v>2630</v>
      </c>
      <c r="I385" s="1">
        <v>0</v>
      </c>
      <c r="K385" s="238">
        <v>383</v>
      </c>
      <c r="L385" s="3" t="s">
        <v>3196</v>
      </c>
      <c r="M385" s="3" t="s">
        <v>2613</v>
      </c>
      <c r="N385" s="1">
        <v>0</v>
      </c>
      <c r="O385" s="30" t="s">
        <v>3687</v>
      </c>
      <c r="P385" s="1">
        <v>0</v>
      </c>
      <c r="Q385" s="30" t="s">
        <v>3688</v>
      </c>
      <c r="R385" s="1">
        <f t="shared" si="10"/>
        <v>0</v>
      </c>
      <c r="T385" s="238">
        <v>383</v>
      </c>
      <c r="U385" s="3" t="s">
        <v>3630</v>
      </c>
      <c r="V385" s="3" t="s">
        <v>3631</v>
      </c>
      <c r="W385" s="1">
        <v>1</v>
      </c>
      <c r="Y385" s="238">
        <v>383</v>
      </c>
      <c r="Z385" s="2" t="s">
        <v>3418</v>
      </c>
      <c r="AA385" s="243" t="s">
        <v>647</v>
      </c>
      <c r="AB385" s="1">
        <v>0</v>
      </c>
      <c r="AC385" s="30" t="s">
        <v>3687</v>
      </c>
      <c r="AD385" s="1">
        <v>2</v>
      </c>
      <c r="AE385" s="30" t="s">
        <v>3688</v>
      </c>
      <c r="AF385" s="1">
        <f t="shared" si="11"/>
        <v>2</v>
      </c>
      <c r="AH385" s="238">
        <v>383</v>
      </c>
      <c r="AI385" s="3" t="s">
        <v>1757</v>
      </c>
      <c r="AJ385" s="3" t="s">
        <v>68</v>
      </c>
      <c r="AK385" s="1">
        <v>1</v>
      </c>
    </row>
    <row r="386" spans="1:37" ht="15.6" x14ac:dyDescent="0.3">
      <c r="A386" s="238">
        <v>384</v>
      </c>
      <c r="B386" s="3" t="s">
        <v>1964</v>
      </c>
      <c r="C386" s="3" t="s">
        <v>66</v>
      </c>
      <c r="D386" s="1">
        <v>4</v>
      </c>
      <c r="F386" s="238">
        <v>384</v>
      </c>
      <c r="G386" s="3" t="s">
        <v>3591</v>
      </c>
      <c r="H386" s="3" t="s">
        <v>2598</v>
      </c>
      <c r="I386" s="1">
        <v>0</v>
      </c>
      <c r="K386" s="238">
        <v>384</v>
      </c>
      <c r="L386" s="3" t="s">
        <v>2836</v>
      </c>
      <c r="M386" s="3" t="s">
        <v>2623</v>
      </c>
      <c r="N386" s="1">
        <v>0</v>
      </c>
      <c r="O386" s="30" t="s">
        <v>3687</v>
      </c>
      <c r="P386" s="1">
        <v>0</v>
      </c>
      <c r="Q386" s="30" t="s">
        <v>3688</v>
      </c>
      <c r="R386" s="1">
        <f t="shared" si="10"/>
        <v>0</v>
      </c>
      <c r="T386" s="238">
        <v>384</v>
      </c>
      <c r="U386" s="3" t="s">
        <v>3255</v>
      </c>
      <c r="V386" s="3" t="s">
        <v>2690</v>
      </c>
      <c r="W386" s="1">
        <v>1</v>
      </c>
      <c r="Y386" s="238">
        <v>384</v>
      </c>
      <c r="Z386" s="3" t="s">
        <v>3310</v>
      </c>
      <c r="AA386" s="3" t="s">
        <v>66</v>
      </c>
      <c r="AB386" s="1">
        <v>1</v>
      </c>
      <c r="AC386" s="30" t="s">
        <v>3687</v>
      </c>
      <c r="AD386" s="1">
        <v>0</v>
      </c>
      <c r="AE386" s="30" t="s">
        <v>3688</v>
      </c>
      <c r="AF386" s="1">
        <f t="shared" si="11"/>
        <v>1</v>
      </c>
      <c r="AH386" s="238">
        <v>384</v>
      </c>
      <c r="AI386" s="3" t="s">
        <v>3666</v>
      </c>
      <c r="AJ386" s="3" t="s">
        <v>80</v>
      </c>
      <c r="AK386" s="1">
        <v>1</v>
      </c>
    </row>
    <row r="387" spans="1:37" ht="15.6" x14ac:dyDescent="0.3">
      <c r="A387" s="238">
        <v>385</v>
      </c>
      <c r="B387" s="3" t="s">
        <v>3590</v>
      </c>
      <c r="C387" s="3" t="s">
        <v>2630</v>
      </c>
      <c r="D387" s="1">
        <v>4</v>
      </c>
      <c r="F387" s="238">
        <v>385</v>
      </c>
      <c r="G387" s="3" t="s">
        <v>3592</v>
      </c>
      <c r="H387" s="3" t="s">
        <v>2603</v>
      </c>
      <c r="I387" s="1">
        <v>0</v>
      </c>
      <c r="K387" s="238">
        <v>385</v>
      </c>
      <c r="L387" s="3" t="s">
        <v>2810</v>
      </c>
      <c r="M387" s="3" t="s">
        <v>2613</v>
      </c>
      <c r="N387" s="1">
        <v>0</v>
      </c>
      <c r="O387" s="30" t="s">
        <v>3687</v>
      </c>
      <c r="P387" s="1">
        <v>0</v>
      </c>
      <c r="Q387" s="30" t="s">
        <v>3688</v>
      </c>
      <c r="R387" s="1">
        <f t="shared" ref="R387:R450" si="12">PRODUCT(N387+P387)</f>
        <v>0</v>
      </c>
      <c r="T387" s="238">
        <v>385</v>
      </c>
      <c r="U387" s="3" t="s">
        <v>1257</v>
      </c>
      <c r="V387" s="3" t="s">
        <v>66</v>
      </c>
      <c r="W387" s="1">
        <v>1</v>
      </c>
      <c r="Y387" s="238">
        <v>385</v>
      </c>
      <c r="Z387" s="3" t="s">
        <v>2817</v>
      </c>
      <c r="AA387" s="3" t="s">
        <v>2623</v>
      </c>
      <c r="AB387" s="1">
        <v>1</v>
      </c>
      <c r="AC387" s="30" t="s">
        <v>3687</v>
      </c>
      <c r="AD387" s="1">
        <v>0</v>
      </c>
      <c r="AE387" s="30" t="s">
        <v>3688</v>
      </c>
      <c r="AF387" s="1">
        <f t="shared" ref="AF387:AF450" si="13">PRODUCT(AB387+AD387)</f>
        <v>1</v>
      </c>
      <c r="AH387" s="238">
        <v>385</v>
      </c>
      <c r="AI387" s="3" t="s">
        <v>3667</v>
      </c>
      <c r="AJ387" s="3" t="s">
        <v>2623</v>
      </c>
      <c r="AK387" s="1">
        <v>1</v>
      </c>
    </row>
    <row r="388" spans="1:37" ht="15.6" x14ac:dyDescent="0.3">
      <c r="A388" s="238">
        <v>386</v>
      </c>
      <c r="B388" s="3" t="s">
        <v>3604</v>
      </c>
      <c r="C388" s="3" t="s">
        <v>2939</v>
      </c>
      <c r="D388" s="1">
        <v>4</v>
      </c>
      <c r="F388" s="238">
        <v>386</v>
      </c>
      <c r="G388" s="3" t="s">
        <v>3593</v>
      </c>
      <c r="H388" s="3" t="s">
        <v>2630</v>
      </c>
      <c r="I388" s="1">
        <v>0</v>
      </c>
      <c r="K388" s="238">
        <v>386</v>
      </c>
      <c r="L388" s="3" t="s">
        <v>2956</v>
      </c>
      <c r="M388" s="3" t="s">
        <v>2630</v>
      </c>
      <c r="N388" s="1">
        <v>0</v>
      </c>
      <c r="O388" s="30" t="s">
        <v>3687</v>
      </c>
      <c r="P388" s="1">
        <v>0</v>
      </c>
      <c r="Q388" s="30" t="s">
        <v>3688</v>
      </c>
      <c r="R388" s="1">
        <f t="shared" si="12"/>
        <v>0</v>
      </c>
      <c r="T388" s="238">
        <v>386</v>
      </c>
      <c r="U388" s="3" t="s">
        <v>1705</v>
      </c>
      <c r="V388" s="3" t="s">
        <v>3276</v>
      </c>
      <c r="W388" s="1">
        <v>1</v>
      </c>
      <c r="Y388" s="238">
        <v>386</v>
      </c>
      <c r="Z388" s="3" t="s">
        <v>1082</v>
      </c>
      <c r="AA388" s="3" t="s">
        <v>66</v>
      </c>
      <c r="AB388" s="1">
        <v>1</v>
      </c>
      <c r="AC388" s="30" t="s">
        <v>3687</v>
      </c>
      <c r="AD388" s="1">
        <v>0</v>
      </c>
      <c r="AE388" s="30" t="s">
        <v>3688</v>
      </c>
      <c r="AF388" s="1">
        <f t="shared" si="13"/>
        <v>1</v>
      </c>
      <c r="AH388" s="238">
        <v>386</v>
      </c>
      <c r="AI388" s="3" t="s">
        <v>3668</v>
      </c>
      <c r="AJ388" s="3" t="s">
        <v>89</v>
      </c>
      <c r="AK388" s="1">
        <v>1</v>
      </c>
    </row>
    <row r="389" spans="1:37" ht="15.6" x14ac:dyDescent="0.3">
      <c r="A389" s="238">
        <v>387</v>
      </c>
      <c r="B389" s="3" t="s">
        <v>3612</v>
      </c>
      <c r="C389" s="3" t="s">
        <v>2598</v>
      </c>
      <c r="D389" s="1">
        <v>4</v>
      </c>
      <c r="F389" s="238">
        <v>387</v>
      </c>
      <c r="G389" s="3" t="s">
        <v>3594</v>
      </c>
      <c r="H389" s="3" t="s">
        <v>2630</v>
      </c>
      <c r="I389" s="1">
        <v>0</v>
      </c>
      <c r="K389" s="238">
        <v>387</v>
      </c>
      <c r="L389" s="3" t="s">
        <v>1792</v>
      </c>
      <c r="M389" s="3" t="s">
        <v>647</v>
      </c>
      <c r="N389" s="1">
        <v>0</v>
      </c>
      <c r="O389" s="30" t="s">
        <v>3687</v>
      </c>
      <c r="P389" s="1">
        <v>0</v>
      </c>
      <c r="Q389" s="30" t="s">
        <v>3688</v>
      </c>
      <c r="R389" s="1">
        <f t="shared" si="12"/>
        <v>0</v>
      </c>
      <c r="T389" s="238">
        <v>387</v>
      </c>
      <c r="U389" s="3" t="s">
        <v>3640</v>
      </c>
      <c r="V389" s="3" t="s">
        <v>2606</v>
      </c>
      <c r="W389" s="1">
        <v>1</v>
      </c>
      <c r="Y389" s="238">
        <v>387</v>
      </c>
      <c r="Z389" s="3" t="s">
        <v>3254</v>
      </c>
      <c r="AA389" s="3" t="s">
        <v>3347</v>
      </c>
      <c r="AB389" s="1">
        <v>1</v>
      </c>
      <c r="AC389" s="30" t="s">
        <v>3687</v>
      </c>
      <c r="AD389" s="1">
        <v>0</v>
      </c>
      <c r="AE389" s="30" t="s">
        <v>3688</v>
      </c>
      <c r="AF389" s="1">
        <f t="shared" si="13"/>
        <v>1</v>
      </c>
      <c r="AH389" s="238">
        <v>387</v>
      </c>
      <c r="AI389" s="2" t="s">
        <v>2098</v>
      </c>
      <c r="AJ389" s="243" t="s">
        <v>2690</v>
      </c>
      <c r="AK389" s="1">
        <v>1</v>
      </c>
    </row>
    <row r="390" spans="1:37" ht="15.6" x14ac:dyDescent="0.3">
      <c r="A390" s="238">
        <v>388</v>
      </c>
      <c r="B390" s="3" t="s">
        <v>3615</v>
      </c>
      <c r="C390" s="3" t="s">
        <v>2603</v>
      </c>
      <c r="D390" s="1">
        <v>4</v>
      </c>
      <c r="F390" s="238">
        <v>388</v>
      </c>
      <c r="G390" s="3" t="s">
        <v>3595</v>
      </c>
      <c r="H390" s="3" t="s">
        <v>2690</v>
      </c>
      <c r="I390" s="1">
        <v>0</v>
      </c>
      <c r="K390" s="238">
        <v>388</v>
      </c>
      <c r="L390" s="3" t="s">
        <v>3149</v>
      </c>
      <c r="M390" s="3" t="s">
        <v>3064</v>
      </c>
      <c r="N390" s="1">
        <v>0</v>
      </c>
      <c r="O390" s="30" t="s">
        <v>3687</v>
      </c>
      <c r="P390" s="1">
        <v>0</v>
      </c>
      <c r="Q390" s="30" t="s">
        <v>3688</v>
      </c>
      <c r="R390" s="1">
        <f t="shared" si="12"/>
        <v>0</v>
      </c>
      <c r="T390" s="238">
        <v>388</v>
      </c>
      <c r="U390" s="3" t="s">
        <v>3647</v>
      </c>
      <c r="V390" s="3" t="s">
        <v>3084</v>
      </c>
      <c r="W390" s="1">
        <v>1</v>
      </c>
      <c r="Y390" s="238">
        <v>388</v>
      </c>
      <c r="Z390" s="3" t="s">
        <v>3270</v>
      </c>
      <c r="AA390" s="3" t="s">
        <v>80</v>
      </c>
      <c r="AB390" s="1">
        <v>1</v>
      </c>
      <c r="AC390" s="30" t="s">
        <v>3687</v>
      </c>
      <c r="AD390" s="1">
        <v>0</v>
      </c>
      <c r="AE390" s="30" t="s">
        <v>3688</v>
      </c>
      <c r="AF390" s="1">
        <f t="shared" si="13"/>
        <v>1</v>
      </c>
      <c r="AH390" s="238">
        <v>388</v>
      </c>
      <c r="AI390" s="3" t="s">
        <v>3034</v>
      </c>
      <c r="AJ390" s="3" t="s">
        <v>2613</v>
      </c>
      <c r="AK390" s="1">
        <v>0</v>
      </c>
    </row>
    <row r="391" spans="1:37" ht="15.6" x14ac:dyDescent="0.3">
      <c r="A391" s="238">
        <v>389</v>
      </c>
      <c r="B391" s="3" t="s">
        <v>1341</v>
      </c>
      <c r="C391" s="3" t="s">
        <v>2995</v>
      </c>
      <c r="D391" s="1">
        <v>4</v>
      </c>
      <c r="F391" s="238">
        <v>389</v>
      </c>
      <c r="G391" s="3" t="s">
        <v>3596</v>
      </c>
      <c r="H391" s="3" t="s">
        <v>2630</v>
      </c>
      <c r="I391" s="1">
        <v>0</v>
      </c>
      <c r="K391" s="238">
        <v>389</v>
      </c>
      <c r="L391" s="3" t="s">
        <v>3204</v>
      </c>
      <c r="M391" s="3" t="s">
        <v>3347</v>
      </c>
      <c r="N391" s="1">
        <v>0</v>
      </c>
      <c r="O391" s="30" t="s">
        <v>3687</v>
      </c>
      <c r="P391" s="1">
        <v>0</v>
      </c>
      <c r="Q391" s="30" t="s">
        <v>3688</v>
      </c>
      <c r="R391" s="1">
        <f t="shared" si="12"/>
        <v>0</v>
      </c>
      <c r="T391" s="238">
        <v>389</v>
      </c>
      <c r="U391" s="3" t="s">
        <v>791</v>
      </c>
      <c r="V391" s="3" t="s">
        <v>44</v>
      </c>
      <c r="W391" s="1">
        <v>1</v>
      </c>
      <c r="Y391" s="238">
        <v>389</v>
      </c>
      <c r="Z391" s="3" t="s">
        <v>3570</v>
      </c>
      <c r="AA391" s="3" t="s">
        <v>3463</v>
      </c>
      <c r="AB391" s="1">
        <v>1</v>
      </c>
      <c r="AC391" s="30" t="s">
        <v>3687</v>
      </c>
      <c r="AD391" s="1">
        <v>0</v>
      </c>
      <c r="AE391" s="30" t="s">
        <v>3688</v>
      </c>
      <c r="AF391" s="1">
        <f t="shared" si="13"/>
        <v>1</v>
      </c>
      <c r="AH391" s="238">
        <v>389</v>
      </c>
      <c r="AI391" s="3" t="s">
        <v>1000</v>
      </c>
      <c r="AJ391" s="3" t="s">
        <v>2630</v>
      </c>
      <c r="AK391" s="1">
        <v>0</v>
      </c>
    </row>
    <row r="392" spans="1:37" ht="15.6" x14ac:dyDescent="0.3">
      <c r="A392" s="238">
        <v>390</v>
      </c>
      <c r="B392" s="3" t="s">
        <v>1257</v>
      </c>
      <c r="C392" s="3" t="s">
        <v>66</v>
      </c>
      <c r="D392" s="1">
        <v>4</v>
      </c>
      <c r="F392" s="238">
        <v>390</v>
      </c>
      <c r="G392" s="3" t="s">
        <v>746</v>
      </c>
      <c r="H392" s="3" t="s">
        <v>2598</v>
      </c>
      <c r="I392" s="1">
        <v>0</v>
      </c>
      <c r="K392" s="238">
        <v>390</v>
      </c>
      <c r="L392" s="3" t="s">
        <v>3034</v>
      </c>
      <c r="M392" s="3" t="s">
        <v>2613</v>
      </c>
      <c r="N392" s="1">
        <v>0</v>
      </c>
      <c r="O392" s="30" t="s">
        <v>3687</v>
      </c>
      <c r="P392" s="1">
        <v>0</v>
      </c>
      <c r="Q392" s="30" t="s">
        <v>3688</v>
      </c>
      <c r="R392" s="1">
        <f t="shared" si="12"/>
        <v>0</v>
      </c>
      <c r="T392" s="238">
        <v>390</v>
      </c>
      <c r="U392" s="2" t="s">
        <v>3603</v>
      </c>
      <c r="V392" s="243" t="s">
        <v>647</v>
      </c>
      <c r="W392" s="1">
        <v>1</v>
      </c>
      <c r="Y392" s="238">
        <v>390</v>
      </c>
      <c r="Z392" s="3" t="s">
        <v>1650</v>
      </c>
      <c r="AA392" s="3" t="s">
        <v>2620</v>
      </c>
      <c r="AB392" s="1">
        <v>1</v>
      </c>
      <c r="AC392" s="30" t="s">
        <v>3687</v>
      </c>
      <c r="AD392" s="1">
        <v>0</v>
      </c>
      <c r="AE392" s="30" t="s">
        <v>3688</v>
      </c>
      <c r="AF392" s="1">
        <f t="shared" si="13"/>
        <v>1</v>
      </c>
      <c r="AH392" s="238">
        <v>390</v>
      </c>
      <c r="AI392" s="3" t="s">
        <v>890</v>
      </c>
      <c r="AJ392" s="3" t="s">
        <v>2598</v>
      </c>
      <c r="AK392" s="1">
        <v>0</v>
      </c>
    </row>
    <row r="393" spans="1:37" ht="15.6" x14ac:dyDescent="0.3">
      <c r="A393" s="238">
        <v>391</v>
      </c>
      <c r="B393" s="3" t="s">
        <v>1662</v>
      </c>
      <c r="C393" s="3" t="s">
        <v>3276</v>
      </c>
      <c r="D393" s="1">
        <v>4</v>
      </c>
      <c r="F393" s="238">
        <v>391</v>
      </c>
      <c r="G393" s="3" t="s">
        <v>3597</v>
      </c>
      <c r="H393" s="3" t="s">
        <v>2655</v>
      </c>
      <c r="I393" s="1">
        <v>0</v>
      </c>
      <c r="K393" s="238">
        <v>391</v>
      </c>
      <c r="L393" s="3" t="s">
        <v>3153</v>
      </c>
      <c r="M393" s="3" t="s">
        <v>66</v>
      </c>
      <c r="N393" s="1">
        <v>0</v>
      </c>
      <c r="O393" s="30" t="s">
        <v>3687</v>
      </c>
      <c r="P393" s="1">
        <v>0</v>
      </c>
      <c r="Q393" s="30" t="s">
        <v>3688</v>
      </c>
      <c r="R393" s="1">
        <f t="shared" si="12"/>
        <v>0</v>
      </c>
      <c r="T393" s="238">
        <v>391</v>
      </c>
      <c r="U393" s="2" t="s">
        <v>3425</v>
      </c>
      <c r="V393" s="243" t="s">
        <v>2598</v>
      </c>
      <c r="W393" s="1">
        <v>1</v>
      </c>
      <c r="Y393" s="238">
        <v>391</v>
      </c>
      <c r="Z393" s="3" t="s">
        <v>1089</v>
      </c>
      <c r="AA393" s="3" t="s">
        <v>68</v>
      </c>
      <c r="AB393" s="1">
        <v>1</v>
      </c>
      <c r="AC393" s="30" t="s">
        <v>3687</v>
      </c>
      <c r="AD393" s="1">
        <v>0</v>
      </c>
      <c r="AE393" s="30" t="s">
        <v>3688</v>
      </c>
      <c r="AF393" s="1">
        <f t="shared" si="13"/>
        <v>1</v>
      </c>
      <c r="AH393" s="238">
        <v>391</v>
      </c>
      <c r="AI393" s="3" t="s">
        <v>1923</v>
      </c>
      <c r="AJ393" s="3" t="s">
        <v>3347</v>
      </c>
      <c r="AK393" s="1">
        <v>0</v>
      </c>
    </row>
    <row r="394" spans="1:37" ht="15.6" x14ac:dyDescent="0.3">
      <c r="A394" s="238">
        <v>392</v>
      </c>
      <c r="B394" s="3" t="s">
        <v>3636</v>
      </c>
      <c r="C394" s="3" t="s">
        <v>2623</v>
      </c>
      <c r="D394" s="1">
        <v>4</v>
      </c>
      <c r="F394" s="238">
        <v>392</v>
      </c>
      <c r="G394" s="2" t="s">
        <v>3598</v>
      </c>
      <c r="H394" s="2" t="s">
        <v>2598</v>
      </c>
      <c r="I394" s="1">
        <v>0</v>
      </c>
      <c r="K394" s="238">
        <v>392</v>
      </c>
      <c r="L394" s="3" t="s">
        <v>1000</v>
      </c>
      <c r="M394" s="3" t="s">
        <v>2630</v>
      </c>
      <c r="N394" s="1">
        <v>0</v>
      </c>
      <c r="O394" s="30" t="s">
        <v>3687</v>
      </c>
      <c r="P394" s="1">
        <v>0</v>
      </c>
      <c r="Q394" s="30" t="s">
        <v>3688</v>
      </c>
      <c r="R394" s="1">
        <f t="shared" si="12"/>
        <v>0</v>
      </c>
      <c r="T394" s="238">
        <v>392</v>
      </c>
      <c r="U394" s="3" t="s">
        <v>1255</v>
      </c>
      <c r="V394" s="3" t="s">
        <v>2957</v>
      </c>
      <c r="W394" s="1">
        <v>0</v>
      </c>
      <c r="Y394" s="238">
        <v>392</v>
      </c>
      <c r="Z394" s="3" t="s">
        <v>1662</v>
      </c>
      <c r="AA394" s="3" t="s">
        <v>3276</v>
      </c>
      <c r="AB394" s="1">
        <v>1</v>
      </c>
      <c r="AC394" s="30" t="s">
        <v>3687</v>
      </c>
      <c r="AD394" s="1">
        <v>0</v>
      </c>
      <c r="AE394" s="30" t="s">
        <v>3688</v>
      </c>
      <c r="AF394" s="1">
        <f t="shared" si="13"/>
        <v>1</v>
      </c>
      <c r="AH394" s="238">
        <v>392</v>
      </c>
      <c r="AI394" s="3" t="s">
        <v>764</v>
      </c>
      <c r="AJ394" s="3" t="s">
        <v>3453</v>
      </c>
      <c r="AK394" s="1">
        <v>0</v>
      </c>
    </row>
    <row r="395" spans="1:37" ht="15.6" x14ac:dyDescent="0.3">
      <c r="A395" s="238">
        <v>393</v>
      </c>
      <c r="B395" s="3" t="s">
        <v>3637</v>
      </c>
      <c r="C395" s="3" t="s">
        <v>2865</v>
      </c>
      <c r="D395" s="1">
        <v>4</v>
      </c>
      <c r="F395" s="238">
        <v>393</v>
      </c>
      <c r="G395" s="3" t="s">
        <v>3386</v>
      </c>
      <c r="H395" s="3" t="s">
        <v>2939</v>
      </c>
      <c r="I395" s="1">
        <v>0</v>
      </c>
      <c r="K395" s="238">
        <v>393</v>
      </c>
      <c r="L395" s="3" t="s">
        <v>1721</v>
      </c>
      <c r="M395" s="3" t="s">
        <v>3276</v>
      </c>
      <c r="N395" s="1">
        <v>0</v>
      </c>
      <c r="O395" s="30" t="s">
        <v>3687</v>
      </c>
      <c r="P395" s="1">
        <v>0</v>
      </c>
      <c r="Q395" s="30" t="s">
        <v>3688</v>
      </c>
      <c r="R395" s="1">
        <f t="shared" si="12"/>
        <v>0</v>
      </c>
      <c r="T395" s="238">
        <v>393</v>
      </c>
      <c r="U395" s="3" t="s">
        <v>1962</v>
      </c>
      <c r="V395" s="3" t="s">
        <v>66</v>
      </c>
      <c r="W395" s="1">
        <v>0</v>
      </c>
      <c r="Y395" s="238">
        <v>393</v>
      </c>
      <c r="Z395" s="3" t="s">
        <v>3636</v>
      </c>
      <c r="AA395" s="3" t="s">
        <v>2623</v>
      </c>
      <c r="AB395" s="1">
        <v>1</v>
      </c>
      <c r="AC395" s="30" t="s">
        <v>3687</v>
      </c>
      <c r="AD395" s="1">
        <v>0</v>
      </c>
      <c r="AE395" s="30" t="s">
        <v>3688</v>
      </c>
      <c r="AF395" s="1">
        <f t="shared" si="13"/>
        <v>1</v>
      </c>
      <c r="AH395" s="238">
        <v>393</v>
      </c>
      <c r="AI395" s="3" t="s">
        <v>3022</v>
      </c>
      <c r="AJ395" s="3" t="s">
        <v>2620</v>
      </c>
      <c r="AK395" s="1">
        <v>0</v>
      </c>
    </row>
    <row r="396" spans="1:37" ht="15.6" x14ac:dyDescent="0.3">
      <c r="A396" s="238">
        <v>394</v>
      </c>
      <c r="B396" s="3" t="s">
        <v>3643</v>
      </c>
      <c r="C396" s="3" t="s">
        <v>80</v>
      </c>
      <c r="D396" s="1">
        <v>4</v>
      </c>
      <c r="F396" s="238">
        <v>394</v>
      </c>
      <c r="G396" s="3" t="s">
        <v>893</v>
      </c>
      <c r="H396" s="3" t="s">
        <v>2598</v>
      </c>
      <c r="I396" s="1">
        <v>0</v>
      </c>
      <c r="K396" s="238">
        <v>394</v>
      </c>
      <c r="L396" s="3" t="s">
        <v>3089</v>
      </c>
      <c r="M396" s="3" t="s">
        <v>647</v>
      </c>
      <c r="N396" s="1">
        <v>0</v>
      </c>
      <c r="O396" s="30" t="s">
        <v>3687</v>
      </c>
      <c r="P396" s="1">
        <v>0</v>
      </c>
      <c r="Q396" s="30" t="s">
        <v>3688</v>
      </c>
      <c r="R396" s="1">
        <f t="shared" si="12"/>
        <v>0</v>
      </c>
      <c r="T396" s="238">
        <v>394</v>
      </c>
      <c r="U396" s="3" t="s">
        <v>3196</v>
      </c>
      <c r="V396" s="3" t="s">
        <v>2613</v>
      </c>
      <c r="W396" s="1">
        <v>0</v>
      </c>
      <c r="Y396" s="238">
        <v>394</v>
      </c>
      <c r="Z396" s="3" t="s">
        <v>3637</v>
      </c>
      <c r="AA396" s="3" t="s">
        <v>2865</v>
      </c>
      <c r="AB396" s="1">
        <v>1</v>
      </c>
      <c r="AC396" s="30" t="s">
        <v>3687</v>
      </c>
      <c r="AD396" s="1">
        <v>0</v>
      </c>
      <c r="AE396" s="30" t="s">
        <v>3688</v>
      </c>
      <c r="AF396" s="1">
        <f t="shared" si="13"/>
        <v>1</v>
      </c>
      <c r="AH396" s="238">
        <v>394</v>
      </c>
      <c r="AI396" s="3" t="s">
        <v>3053</v>
      </c>
      <c r="AJ396" s="3" t="s">
        <v>2623</v>
      </c>
      <c r="AK396" s="1">
        <v>0</v>
      </c>
    </row>
    <row r="397" spans="1:37" ht="15.6" x14ac:dyDescent="0.3">
      <c r="A397" s="238">
        <v>395</v>
      </c>
      <c r="B397" s="3" t="s">
        <v>3644</v>
      </c>
      <c r="C397" s="3" t="s">
        <v>2630</v>
      </c>
      <c r="D397" s="1">
        <v>4</v>
      </c>
      <c r="F397" s="238">
        <v>395</v>
      </c>
      <c r="G397" s="3" t="s">
        <v>1194</v>
      </c>
      <c r="H397" s="3" t="s">
        <v>3599</v>
      </c>
      <c r="I397" s="1">
        <v>0</v>
      </c>
      <c r="K397" s="238">
        <v>395</v>
      </c>
      <c r="L397" s="3" t="s">
        <v>1664</v>
      </c>
      <c r="M397" s="3" t="s">
        <v>3318</v>
      </c>
      <c r="N397" s="1">
        <v>0</v>
      </c>
      <c r="O397" s="30" t="s">
        <v>3687</v>
      </c>
      <c r="P397" s="1">
        <v>0</v>
      </c>
      <c r="Q397" s="30" t="s">
        <v>3688</v>
      </c>
      <c r="R397" s="1">
        <f t="shared" si="12"/>
        <v>0</v>
      </c>
      <c r="T397" s="238">
        <v>395</v>
      </c>
      <c r="U397" s="3" t="s">
        <v>733</v>
      </c>
      <c r="V397" s="3" t="s">
        <v>2598</v>
      </c>
      <c r="W397" s="1">
        <v>0</v>
      </c>
      <c r="Y397" s="238">
        <v>395</v>
      </c>
      <c r="Z397" s="3" t="s">
        <v>1516</v>
      </c>
      <c r="AA397" s="3" t="s">
        <v>68</v>
      </c>
      <c r="AB397" s="1">
        <v>1</v>
      </c>
      <c r="AC397" s="30" t="s">
        <v>3687</v>
      </c>
      <c r="AD397" s="1">
        <v>0</v>
      </c>
      <c r="AE397" s="30" t="s">
        <v>3688</v>
      </c>
      <c r="AF397" s="1">
        <f t="shared" si="13"/>
        <v>1</v>
      </c>
      <c r="AH397" s="238">
        <v>395</v>
      </c>
      <c r="AI397" s="3" t="s">
        <v>1074</v>
      </c>
      <c r="AJ397" s="3" t="s">
        <v>2865</v>
      </c>
      <c r="AK397" s="1">
        <v>0</v>
      </c>
    </row>
    <row r="398" spans="1:37" ht="15.6" x14ac:dyDescent="0.3">
      <c r="A398" s="238">
        <v>396</v>
      </c>
      <c r="B398" s="2" t="s">
        <v>3418</v>
      </c>
      <c r="C398" s="243" t="s">
        <v>647</v>
      </c>
      <c r="D398" s="1">
        <v>4</v>
      </c>
      <c r="F398" s="238">
        <v>396</v>
      </c>
      <c r="G398" s="3" t="s">
        <v>3601</v>
      </c>
      <c r="H398" s="3" t="s">
        <v>44</v>
      </c>
      <c r="I398" s="1">
        <v>0</v>
      </c>
      <c r="K398" s="238">
        <v>396</v>
      </c>
      <c r="L398" s="3" t="s">
        <v>3316</v>
      </c>
      <c r="M398" s="3" t="s">
        <v>66</v>
      </c>
      <c r="N398" s="1">
        <v>0</v>
      </c>
      <c r="O398" s="30" t="s">
        <v>3687</v>
      </c>
      <c r="P398" s="1">
        <v>0</v>
      </c>
      <c r="Q398" s="30" t="s">
        <v>3688</v>
      </c>
      <c r="R398" s="1">
        <f t="shared" si="12"/>
        <v>0</v>
      </c>
      <c r="T398" s="238">
        <v>396</v>
      </c>
      <c r="U398" s="3" t="s">
        <v>3149</v>
      </c>
      <c r="V398" s="3" t="s">
        <v>3064</v>
      </c>
      <c r="W398" s="1">
        <v>0</v>
      </c>
      <c r="Y398" s="238">
        <v>396</v>
      </c>
      <c r="Z398" s="3" t="s">
        <v>1442</v>
      </c>
      <c r="AA398" s="3" t="s">
        <v>347</v>
      </c>
      <c r="AB398" s="1">
        <v>1</v>
      </c>
      <c r="AC398" s="30" t="s">
        <v>3687</v>
      </c>
      <c r="AD398" s="1">
        <v>0</v>
      </c>
      <c r="AE398" s="30" t="s">
        <v>3688</v>
      </c>
      <c r="AF398" s="1">
        <f t="shared" si="13"/>
        <v>1</v>
      </c>
      <c r="AH398" s="238">
        <v>396</v>
      </c>
      <c r="AI398" s="3" t="s">
        <v>3582</v>
      </c>
      <c r="AJ398" s="3" t="s">
        <v>2865</v>
      </c>
      <c r="AK398" s="1">
        <v>0</v>
      </c>
    </row>
    <row r="399" spans="1:37" ht="15.6" x14ac:dyDescent="0.3">
      <c r="A399" s="238">
        <v>397</v>
      </c>
      <c r="B399" s="2" t="s">
        <v>1977</v>
      </c>
      <c r="C399" s="243" t="s">
        <v>68</v>
      </c>
      <c r="D399" s="1">
        <v>4</v>
      </c>
      <c r="F399" s="238">
        <v>397</v>
      </c>
      <c r="G399" s="3" t="s">
        <v>3602</v>
      </c>
      <c r="H399" s="3" t="s">
        <v>2759</v>
      </c>
      <c r="I399" s="1">
        <v>0</v>
      </c>
      <c r="K399" s="238">
        <v>397</v>
      </c>
      <c r="L399" s="3" t="s">
        <v>2859</v>
      </c>
      <c r="M399" s="3" t="s">
        <v>2661</v>
      </c>
      <c r="N399" s="1">
        <v>0</v>
      </c>
      <c r="O399" s="30" t="s">
        <v>3687</v>
      </c>
      <c r="P399" s="1">
        <v>0</v>
      </c>
      <c r="Q399" s="30" t="s">
        <v>3688</v>
      </c>
      <c r="R399" s="1">
        <f t="shared" si="12"/>
        <v>0</v>
      </c>
      <c r="T399" s="238">
        <v>397</v>
      </c>
      <c r="U399" s="3" t="s">
        <v>3034</v>
      </c>
      <c r="V399" s="3" t="s">
        <v>2613</v>
      </c>
      <c r="W399" s="1">
        <v>0</v>
      </c>
      <c r="Y399" s="238">
        <v>397</v>
      </c>
      <c r="Z399" s="2" t="s">
        <v>1892</v>
      </c>
      <c r="AA399" s="2" t="s">
        <v>68</v>
      </c>
      <c r="AB399" s="1">
        <v>1</v>
      </c>
      <c r="AC399" s="30" t="s">
        <v>3687</v>
      </c>
      <c r="AD399" s="1">
        <v>0</v>
      </c>
      <c r="AE399" s="30" t="s">
        <v>3688</v>
      </c>
      <c r="AF399" s="1">
        <f t="shared" si="13"/>
        <v>1</v>
      </c>
      <c r="AH399" s="238">
        <v>397</v>
      </c>
      <c r="AI399" s="3" t="s">
        <v>3657</v>
      </c>
      <c r="AJ399" s="3" t="s">
        <v>80</v>
      </c>
      <c r="AK399" s="1">
        <v>0</v>
      </c>
    </row>
    <row r="400" spans="1:37" ht="15.6" x14ac:dyDescent="0.3">
      <c r="A400" s="238">
        <v>398</v>
      </c>
      <c r="B400" s="3" t="s">
        <v>1962</v>
      </c>
      <c r="C400" s="3" t="s">
        <v>66</v>
      </c>
      <c r="D400" s="1">
        <v>3</v>
      </c>
      <c r="F400" s="238">
        <v>398</v>
      </c>
      <c r="G400" s="3" t="s">
        <v>3604</v>
      </c>
      <c r="H400" s="3" t="s">
        <v>2939</v>
      </c>
      <c r="I400" s="1">
        <v>0</v>
      </c>
      <c r="K400" s="238">
        <v>398</v>
      </c>
      <c r="L400" s="3" t="s">
        <v>3283</v>
      </c>
      <c r="M400" s="3" t="s">
        <v>2939</v>
      </c>
      <c r="N400" s="1">
        <v>0</v>
      </c>
      <c r="O400" s="30" t="s">
        <v>3687</v>
      </c>
      <c r="P400" s="1">
        <v>0</v>
      </c>
      <c r="Q400" s="30" t="s">
        <v>3688</v>
      </c>
      <c r="R400" s="1">
        <f t="shared" si="12"/>
        <v>0</v>
      </c>
      <c r="T400" s="238">
        <v>398</v>
      </c>
      <c r="U400" s="3" t="s">
        <v>3153</v>
      </c>
      <c r="V400" s="3" t="s">
        <v>66</v>
      </c>
      <c r="W400" s="1">
        <v>0</v>
      </c>
      <c r="Y400" s="238">
        <v>398</v>
      </c>
      <c r="Z400" s="3" t="s">
        <v>3644</v>
      </c>
      <c r="AA400" s="3" t="s">
        <v>2630</v>
      </c>
      <c r="AB400" s="1">
        <v>1</v>
      </c>
      <c r="AC400" s="30" t="s">
        <v>3687</v>
      </c>
      <c r="AD400" s="1">
        <v>0</v>
      </c>
      <c r="AE400" s="30" t="s">
        <v>3688</v>
      </c>
      <c r="AF400" s="1">
        <f t="shared" si="13"/>
        <v>1</v>
      </c>
      <c r="AH400" s="238">
        <v>398</v>
      </c>
      <c r="AI400" s="3" t="s">
        <v>3658</v>
      </c>
      <c r="AJ400" s="3" t="s">
        <v>2865</v>
      </c>
      <c r="AK400" s="1">
        <v>0</v>
      </c>
    </row>
    <row r="401" spans="1:37" ht="15.6" x14ac:dyDescent="0.3">
      <c r="A401" s="238">
        <v>399</v>
      </c>
      <c r="B401" s="3" t="s">
        <v>3196</v>
      </c>
      <c r="C401" s="3" t="s">
        <v>2613</v>
      </c>
      <c r="D401" s="1">
        <v>3</v>
      </c>
      <c r="F401" s="238">
        <v>399</v>
      </c>
      <c r="G401" s="3" t="s">
        <v>3605</v>
      </c>
      <c r="H401" s="3" t="s">
        <v>2655</v>
      </c>
      <c r="I401" s="1">
        <v>0</v>
      </c>
      <c r="K401" s="238">
        <v>399</v>
      </c>
      <c r="L401" s="3" t="s">
        <v>1844</v>
      </c>
      <c r="M401" s="3" t="s">
        <v>647</v>
      </c>
      <c r="N401" s="1">
        <v>0</v>
      </c>
      <c r="O401" s="30" t="s">
        <v>3687</v>
      </c>
      <c r="P401" s="1">
        <v>0</v>
      </c>
      <c r="Q401" s="30" t="s">
        <v>3688</v>
      </c>
      <c r="R401" s="1">
        <f t="shared" si="12"/>
        <v>0</v>
      </c>
      <c r="T401" s="238">
        <v>399</v>
      </c>
      <c r="U401" s="3" t="s">
        <v>1000</v>
      </c>
      <c r="V401" s="3" t="s">
        <v>2630</v>
      </c>
      <c r="W401" s="1">
        <v>0</v>
      </c>
      <c r="Y401" s="238">
        <v>399</v>
      </c>
      <c r="Z401" s="3" t="s">
        <v>3645</v>
      </c>
      <c r="AA401" s="3" t="s">
        <v>2759</v>
      </c>
      <c r="AB401" s="1">
        <v>1</v>
      </c>
      <c r="AC401" s="30" t="s">
        <v>3687</v>
      </c>
      <c r="AD401" s="1">
        <v>0</v>
      </c>
      <c r="AE401" s="30" t="s">
        <v>3688</v>
      </c>
      <c r="AF401" s="1">
        <f t="shared" si="13"/>
        <v>1</v>
      </c>
      <c r="AH401" s="238">
        <v>399</v>
      </c>
      <c r="AI401" s="3" t="s">
        <v>3228</v>
      </c>
      <c r="AJ401" s="3" t="s">
        <v>2690</v>
      </c>
      <c r="AK401" s="1">
        <v>0</v>
      </c>
    </row>
    <row r="402" spans="1:37" ht="15.6" x14ac:dyDescent="0.3">
      <c r="A402" s="238">
        <v>400</v>
      </c>
      <c r="B402" s="3" t="s">
        <v>2956</v>
      </c>
      <c r="C402" s="3" t="s">
        <v>2630</v>
      </c>
      <c r="D402" s="1">
        <v>3</v>
      </c>
      <c r="F402" s="238">
        <v>400</v>
      </c>
      <c r="G402" s="3" t="s">
        <v>1231</v>
      </c>
      <c r="H402" s="3" t="s">
        <v>2919</v>
      </c>
      <c r="I402" s="1">
        <v>0</v>
      </c>
      <c r="K402" s="238">
        <v>400</v>
      </c>
      <c r="L402" s="2" t="s">
        <v>3397</v>
      </c>
      <c r="M402" s="2" t="s">
        <v>2657</v>
      </c>
      <c r="N402" s="1">
        <v>0</v>
      </c>
      <c r="O402" s="30" t="s">
        <v>3687</v>
      </c>
      <c r="P402" s="1">
        <v>0</v>
      </c>
      <c r="Q402" s="30" t="s">
        <v>3688</v>
      </c>
      <c r="R402" s="1">
        <f t="shared" si="12"/>
        <v>0</v>
      </c>
      <c r="T402" s="238">
        <v>400</v>
      </c>
      <c r="U402" s="3" t="s">
        <v>3310</v>
      </c>
      <c r="V402" s="3" t="s">
        <v>66</v>
      </c>
      <c r="W402" s="1">
        <v>0</v>
      </c>
      <c r="Y402" s="238">
        <v>400</v>
      </c>
      <c r="Z402" s="3" t="s">
        <v>1541</v>
      </c>
      <c r="AA402" s="3" t="s">
        <v>2623</v>
      </c>
      <c r="AB402" s="1">
        <v>1</v>
      </c>
      <c r="AC402" s="30" t="s">
        <v>3687</v>
      </c>
      <c r="AD402" s="1">
        <v>0</v>
      </c>
      <c r="AE402" s="30" t="s">
        <v>3688</v>
      </c>
      <c r="AF402" s="1">
        <f t="shared" si="13"/>
        <v>1</v>
      </c>
      <c r="AH402" s="238">
        <v>400</v>
      </c>
      <c r="AI402" s="3" t="s">
        <v>3669</v>
      </c>
      <c r="AJ402" s="3" t="s">
        <v>2630</v>
      </c>
      <c r="AK402" s="1">
        <v>0</v>
      </c>
    </row>
    <row r="403" spans="1:37" ht="15.6" x14ac:dyDescent="0.3">
      <c r="A403" s="238">
        <v>401</v>
      </c>
      <c r="B403" s="3" t="s">
        <v>3310</v>
      </c>
      <c r="C403" s="3" t="s">
        <v>66</v>
      </c>
      <c r="D403" s="1">
        <v>3</v>
      </c>
      <c r="F403" s="238">
        <v>401</v>
      </c>
      <c r="G403" s="3" t="s">
        <v>3606</v>
      </c>
      <c r="H403" s="3" t="s">
        <v>80</v>
      </c>
      <c r="I403" s="1">
        <v>0</v>
      </c>
      <c r="K403" s="238">
        <v>401</v>
      </c>
      <c r="L403" s="3" t="s">
        <v>1748</v>
      </c>
      <c r="M403" s="3" t="s">
        <v>68</v>
      </c>
      <c r="N403" s="1">
        <v>0</v>
      </c>
      <c r="O403" s="30" t="s">
        <v>3687</v>
      </c>
      <c r="P403" s="1">
        <v>0</v>
      </c>
      <c r="Q403" s="30" t="s">
        <v>3688</v>
      </c>
      <c r="R403" s="1">
        <f t="shared" si="12"/>
        <v>0</v>
      </c>
      <c r="T403" s="238">
        <v>401</v>
      </c>
      <c r="U403" s="3" t="s">
        <v>814</v>
      </c>
      <c r="V403" s="3" t="s">
        <v>2759</v>
      </c>
      <c r="W403" s="1">
        <v>0</v>
      </c>
      <c r="Y403" s="238">
        <v>401</v>
      </c>
      <c r="Z403" s="3" t="s">
        <v>1300</v>
      </c>
      <c r="AA403" s="3" t="s">
        <v>347</v>
      </c>
      <c r="AB403" s="1">
        <v>1</v>
      </c>
      <c r="AC403" s="30" t="s">
        <v>3687</v>
      </c>
      <c r="AD403" s="1">
        <v>0</v>
      </c>
      <c r="AE403" s="30" t="s">
        <v>3688</v>
      </c>
      <c r="AF403" s="1">
        <f t="shared" si="13"/>
        <v>1</v>
      </c>
      <c r="AH403" s="238">
        <v>401</v>
      </c>
      <c r="AI403" s="2" t="s">
        <v>1977</v>
      </c>
      <c r="AJ403" s="2" t="s">
        <v>68</v>
      </c>
      <c r="AK403" s="1">
        <v>0</v>
      </c>
    </row>
    <row r="404" spans="1:37" ht="15.6" x14ac:dyDescent="0.3">
      <c r="A404" s="238">
        <v>402</v>
      </c>
      <c r="B404" s="3" t="s">
        <v>1584</v>
      </c>
      <c r="C404" s="3" t="s">
        <v>3347</v>
      </c>
      <c r="D404" s="1">
        <v>3</v>
      </c>
      <c r="F404" s="238">
        <v>402</v>
      </c>
      <c r="G404" s="3" t="s">
        <v>3607</v>
      </c>
      <c r="H404" s="3" t="s">
        <v>2598</v>
      </c>
      <c r="I404" s="1">
        <v>0</v>
      </c>
      <c r="K404" s="238">
        <v>402</v>
      </c>
      <c r="L404" s="3" t="s">
        <v>3320</v>
      </c>
      <c r="M404" s="3" t="s">
        <v>2595</v>
      </c>
      <c r="N404" s="1">
        <v>0</v>
      </c>
      <c r="O404" s="30" t="s">
        <v>3687</v>
      </c>
      <c r="P404" s="1">
        <v>0</v>
      </c>
      <c r="Q404" s="30" t="s">
        <v>3688</v>
      </c>
      <c r="R404" s="1">
        <f t="shared" si="12"/>
        <v>0</v>
      </c>
      <c r="T404" s="238">
        <v>402</v>
      </c>
      <c r="U404" s="3" t="s">
        <v>1584</v>
      </c>
      <c r="V404" s="3" t="s">
        <v>3347</v>
      </c>
      <c r="W404" s="1">
        <v>0</v>
      </c>
      <c r="Y404" s="238">
        <v>402</v>
      </c>
      <c r="Z404" s="3" t="s">
        <v>3648</v>
      </c>
      <c r="AA404" s="3" t="s">
        <v>3631</v>
      </c>
      <c r="AB404" s="1">
        <v>1</v>
      </c>
      <c r="AC404" s="30" t="s">
        <v>3687</v>
      </c>
      <c r="AD404" s="1">
        <v>0</v>
      </c>
      <c r="AE404" s="30" t="s">
        <v>3688</v>
      </c>
      <c r="AF404" s="1">
        <f t="shared" si="13"/>
        <v>1</v>
      </c>
      <c r="AH404" s="238">
        <v>402</v>
      </c>
      <c r="AI404" s="3" t="s">
        <v>1305</v>
      </c>
      <c r="AJ404" s="3" t="s">
        <v>347</v>
      </c>
      <c r="AK404" s="1">
        <v>0</v>
      </c>
    </row>
    <row r="405" spans="1:37" ht="15.6" x14ac:dyDescent="0.3">
      <c r="A405" s="238">
        <v>403</v>
      </c>
      <c r="B405" s="3" t="s">
        <v>3550</v>
      </c>
      <c r="C405" s="3" t="s">
        <v>2630</v>
      </c>
      <c r="D405" s="1">
        <v>3</v>
      </c>
      <c r="F405" s="238">
        <v>403</v>
      </c>
      <c r="G405" s="3" t="s">
        <v>3608</v>
      </c>
      <c r="H405" s="3" t="s">
        <v>2939</v>
      </c>
      <c r="I405" s="1">
        <v>0</v>
      </c>
      <c r="K405" s="238">
        <v>403</v>
      </c>
      <c r="L405" s="3" t="s">
        <v>1547</v>
      </c>
      <c r="M405" s="3" t="s">
        <v>2623</v>
      </c>
      <c r="N405" s="1">
        <v>0</v>
      </c>
      <c r="O405" s="30" t="s">
        <v>3687</v>
      </c>
      <c r="P405" s="1">
        <v>0</v>
      </c>
      <c r="Q405" s="30" t="s">
        <v>3688</v>
      </c>
      <c r="R405" s="1">
        <f t="shared" si="12"/>
        <v>0</v>
      </c>
      <c r="T405" s="238">
        <v>403</v>
      </c>
      <c r="U405" s="3" t="s">
        <v>3283</v>
      </c>
      <c r="V405" s="3" t="s">
        <v>2939</v>
      </c>
      <c r="W405" s="1">
        <v>0</v>
      </c>
      <c r="Y405" s="238">
        <v>403</v>
      </c>
      <c r="Z405" s="3" t="s">
        <v>3650</v>
      </c>
      <c r="AA405" s="3" t="s">
        <v>2620</v>
      </c>
      <c r="AB405" s="1">
        <v>1</v>
      </c>
      <c r="AC405" s="30" t="s">
        <v>3687</v>
      </c>
      <c r="AD405" s="1">
        <v>0</v>
      </c>
      <c r="AE405" s="30" t="s">
        <v>3688</v>
      </c>
      <c r="AF405" s="1">
        <f t="shared" si="13"/>
        <v>1</v>
      </c>
      <c r="AH405" s="238">
        <v>403</v>
      </c>
      <c r="AI405" s="3" t="s">
        <v>3670</v>
      </c>
      <c r="AJ405" s="3" t="s">
        <v>2939</v>
      </c>
      <c r="AK405" s="1">
        <v>0</v>
      </c>
    </row>
    <row r="406" spans="1:37" ht="15.6" x14ac:dyDescent="0.3">
      <c r="A406" s="238">
        <v>404</v>
      </c>
      <c r="B406" s="3" t="s">
        <v>3320</v>
      </c>
      <c r="C406" s="3" t="s">
        <v>2595</v>
      </c>
      <c r="D406" s="1">
        <v>3</v>
      </c>
      <c r="F406" s="238">
        <v>404</v>
      </c>
      <c r="G406" s="3" t="s">
        <v>3609</v>
      </c>
      <c r="H406" s="3" t="s">
        <v>2988</v>
      </c>
      <c r="I406" s="1">
        <v>0</v>
      </c>
      <c r="K406" s="238">
        <v>404</v>
      </c>
      <c r="L406" s="3" t="s">
        <v>1096</v>
      </c>
      <c r="M406" s="3" t="s">
        <v>68</v>
      </c>
      <c r="N406" s="1">
        <v>0</v>
      </c>
      <c r="O406" s="30" t="s">
        <v>3687</v>
      </c>
      <c r="P406" s="1">
        <v>0</v>
      </c>
      <c r="Q406" s="30" t="s">
        <v>3688</v>
      </c>
      <c r="R406" s="1">
        <f t="shared" si="12"/>
        <v>0</v>
      </c>
      <c r="T406" s="238">
        <v>404</v>
      </c>
      <c r="U406" s="3" t="s">
        <v>2817</v>
      </c>
      <c r="V406" s="3" t="s">
        <v>2623</v>
      </c>
      <c r="W406" s="1">
        <v>0</v>
      </c>
      <c r="Y406" s="238">
        <v>404</v>
      </c>
      <c r="Z406" s="3" t="s">
        <v>2836</v>
      </c>
      <c r="AA406" s="3" t="s">
        <v>2623</v>
      </c>
      <c r="AB406" s="1">
        <v>0</v>
      </c>
      <c r="AC406" s="30" t="s">
        <v>3687</v>
      </c>
      <c r="AD406" s="1">
        <v>1</v>
      </c>
      <c r="AE406" s="30" t="s">
        <v>3688</v>
      </c>
      <c r="AF406" s="1">
        <f t="shared" si="13"/>
        <v>1</v>
      </c>
      <c r="AH406" s="238">
        <v>404</v>
      </c>
      <c r="AI406" s="3" t="s">
        <v>1084</v>
      </c>
      <c r="AJ406" s="3" t="s">
        <v>68</v>
      </c>
      <c r="AK406" s="1">
        <v>0</v>
      </c>
    </row>
    <row r="407" spans="1:37" ht="15.6" x14ac:dyDescent="0.3">
      <c r="A407" s="238">
        <v>405</v>
      </c>
      <c r="B407" s="3" t="s">
        <v>1082</v>
      </c>
      <c r="C407" s="3" t="s">
        <v>66</v>
      </c>
      <c r="D407" s="1">
        <v>3</v>
      </c>
      <c r="F407" s="238">
        <v>405</v>
      </c>
      <c r="G407" s="3" t="s">
        <v>1789</v>
      </c>
      <c r="H407" s="3" t="s">
        <v>647</v>
      </c>
      <c r="I407" s="1">
        <v>0</v>
      </c>
      <c r="K407" s="238">
        <v>405</v>
      </c>
      <c r="L407" s="3" t="s">
        <v>2830</v>
      </c>
      <c r="M407" s="3" t="s">
        <v>2613</v>
      </c>
      <c r="N407" s="1">
        <v>0</v>
      </c>
      <c r="O407" s="30" t="s">
        <v>3687</v>
      </c>
      <c r="P407" s="1">
        <v>0</v>
      </c>
      <c r="Q407" s="30" t="s">
        <v>3688</v>
      </c>
      <c r="R407" s="1">
        <f t="shared" si="12"/>
        <v>0</v>
      </c>
      <c r="T407" s="238">
        <v>405</v>
      </c>
      <c r="U407" s="3" t="s">
        <v>1748</v>
      </c>
      <c r="V407" s="3" t="s">
        <v>68</v>
      </c>
      <c r="W407" s="1">
        <v>0</v>
      </c>
      <c r="Y407" s="238">
        <v>405</v>
      </c>
      <c r="Z407" s="3" t="s">
        <v>2956</v>
      </c>
      <c r="AA407" s="3" t="s">
        <v>2630</v>
      </c>
      <c r="AB407" s="1">
        <v>0</v>
      </c>
      <c r="AC407" s="30" t="s">
        <v>3687</v>
      </c>
      <c r="AD407" s="1">
        <v>1</v>
      </c>
      <c r="AE407" s="30" t="s">
        <v>3688</v>
      </c>
      <c r="AF407" s="1">
        <f t="shared" si="13"/>
        <v>1</v>
      </c>
      <c r="AH407" s="238">
        <v>405</v>
      </c>
      <c r="AI407" s="3" t="s">
        <v>3671</v>
      </c>
      <c r="AJ407" s="3" t="s">
        <v>2939</v>
      </c>
      <c r="AK407" s="1">
        <v>0</v>
      </c>
    </row>
    <row r="408" spans="1:37" ht="15.6" x14ac:dyDescent="0.3">
      <c r="A408" s="238">
        <v>406</v>
      </c>
      <c r="B408" s="3" t="s">
        <v>3557</v>
      </c>
      <c r="C408" s="3" t="s">
        <v>3456</v>
      </c>
      <c r="D408" s="1">
        <v>3</v>
      </c>
      <c r="F408" s="238">
        <v>406</v>
      </c>
      <c r="G408" s="3" t="s">
        <v>3190</v>
      </c>
      <c r="H408" s="3" t="s">
        <v>80</v>
      </c>
      <c r="I408" s="1">
        <v>0</v>
      </c>
      <c r="K408" s="238">
        <v>406</v>
      </c>
      <c r="L408" s="3" t="s">
        <v>3351</v>
      </c>
      <c r="M408" s="3" t="s">
        <v>2657</v>
      </c>
      <c r="N408" s="1">
        <v>0</v>
      </c>
      <c r="O408" s="30" t="s">
        <v>3687</v>
      </c>
      <c r="P408" s="1">
        <v>0</v>
      </c>
      <c r="Q408" s="30" t="s">
        <v>3688</v>
      </c>
      <c r="R408" s="1">
        <f t="shared" si="12"/>
        <v>0</v>
      </c>
      <c r="T408" s="238">
        <v>406</v>
      </c>
      <c r="U408" s="3" t="s">
        <v>2668</v>
      </c>
      <c r="V408" s="3" t="s">
        <v>2592</v>
      </c>
      <c r="W408" s="1">
        <v>0</v>
      </c>
      <c r="Y408" s="238">
        <v>406</v>
      </c>
      <c r="Z408" s="3" t="s">
        <v>1792</v>
      </c>
      <c r="AA408" s="3" t="s">
        <v>647</v>
      </c>
      <c r="AB408" s="1">
        <v>0</v>
      </c>
      <c r="AC408" s="30" t="s">
        <v>3687</v>
      </c>
      <c r="AD408" s="1">
        <v>1</v>
      </c>
      <c r="AE408" s="30" t="s">
        <v>3688</v>
      </c>
      <c r="AF408" s="1">
        <f t="shared" si="13"/>
        <v>1</v>
      </c>
      <c r="AH408" s="238">
        <v>406</v>
      </c>
      <c r="AI408" s="3" t="s">
        <v>3672</v>
      </c>
      <c r="AJ408" s="3" t="s">
        <v>2657</v>
      </c>
      <c r="AK408" s="1">
        <v>0</v>
      </c>
    </row>
    <row r="409" spans="1:37" ht="15.6" x14ac:dyDescent="0.3">
      <c r="A409" s="238">
        <v>407</v>
      </c>
      <c r="B409" s="3" t="s">
        <v>3565</v>
      </c>
      <c r="C409" s="3" t="s">
        <v>3566</v>
      </c>
      <c r="D409" s="1">
        <v>3</v>
      </c>
      <c r="F409" s="238">
        <v>407</v>
      </c>
      <c r="G409" s="3" t="s">
        <v>3610</v>
      </c>
      <c r="H409" s="3" t="s">
        <v>2630</v>
      </c>
      <c r="I409" s="1">
        <v>0</v>
      </c>
      <c r="K409" s="238">
        <v>407</v>
      </c>
      <c r="L409" s="3" t="s">
        <v>773</v>
      </c>
      <c r="M409" s="3" t="s">
        <v>2655</v>
      </c>
      <c r="N409" s="1">
        <v>0</v>
      </c>
      <c r="O409" s="30" t="s">
        <v>3687</v>
      </c>
      <c r="P409" s="1">
        <v>0</v>
      </c>
      <c r="Q409" s="30" t="s">
        <v>3688</v>
      </c>
      <c r="R409" s="1">
        <f t="shared" si="12"/>
        <v>0</v>
      </c>
      <c r="T409" s="238">
        <v>407</v>
      </c>
      <c r="U409" s="3" t="s">
        <v>3320</v>
      </c>
      <c r="V409" s="3" t="s">
        <v>2595</v>
      </c>
      <c r="W409" s="1">
        <v>0</v>
      </c>
      <c r="Y409" s="238">
        <v>407</v>
      </c>
      <c r="Z409" s="3" t="s">
        <v>3204</v>
      </c>
      <c r="AA409" s="3" t="s">
        <v>3347</v>
      </c>
      <c r="AB409" s="1">
        <v>0</v>
      </c>
      <c r="AC409" s="30" t="s">
        <v>3687</v>
      </c>
      <c r="AD409" s="1">
        <v>1</v>
      </c>
      <c r="AE409" s="30" t="s">
        <v>3688</v>
      </c>
      <c r="AF409" s="1">
        <f t="shared" si="13"/>
        <v>1</v>
      </c>
      <c r="AH409" s="238">
        <v>407</v>
      </c>
      <c r="AI409" s="3" t="s">
        <v>1007</v>
      </c>
      <c r="AJ409" s="3" t="s">
        <v>89</v>
      </c>
      <c r="AK409" s="1">
        <v>0</v>
      </c>
    </row>
    <row r="410" spans="1:37" ht="15.6" x14ac:dyDescent="0.3">
      <c r="A410" s="238">
        <v>408</v>
      </c>
      <c r="B410" s="3" t="s">
        <v>3567</v>
      </c>
      <c r="C410" s="3" t="s">
        <v>2988</v>
      </c>
      <c r="D410" s="1">
        <v>3</v>
      </c>
      <c r="F410" s="238">
        <v>408</v>
      </c>
      <c r="G410" s="3" t="s">
        <v>3139</v>
      </c>
      <c r="H410" s="3" t="s">
        <v>3347</v>
      </c>
      <c r="I410" s="1">
        <v>0</v>
      </c>
      <c r="K410" s="238">
        <v>408</v>
      </c>
      <c r="L410" s="3" t="s">
        <v>3014</v>
      </c>
      <c r="M410" s="3" t="s">
        <v>44</v>
      </c>
      <c r="N410" s="1">
        <v>0</v>
      </c>
      <c r="O410" s="30" t="s">
        <v>3687</v>
      </c>
      <c r="P410" s="1">
        <v>0</v>
      </c>
      <c r="Q410" s="30" t="s">
        <v>3688</v>
      </c>
      <c r="R410" s="1">
        <f t="shared" si="12"/>
        <v>0</v>
      </c>
      <c r="T410" s="238">
        <v>408</v>
      </c>
      <c r="U410" s="3" t="s">
        <v>1547</v>
      </c>
      <c r="V410" s="3" t="s">
        <v>2623</v>
      </c>
      <c r="W410" s="1">
        <v>0</v>
      </c>
      <c r="Y410" s="238">
        <v>408</v>
      </c>
      <c r="Z410" s="3" t="s">
        <v>3316</v>
      </c>
      <c r="AA410" s="3" t="s">
        <v>66</v>
      </c>
      <c r="AB410" s="1">
        <v>0</v>
      </c>
      <c r="AC410" s="30" t="s">
        <v>3687</v>
      </c>
      <c r="AD410" s="1">
        <v>1</v>
      </c>
      <c r="AE410" s="30" t="s">
        <v>3688</v>
      </c>
      <c r="AF410" s="1">
        <f t="shared" si="13"/>
        <v>1</v>
      </c>
      <c r="AH410" s="238">
        <v>408</v>
      </c>
      <c r="AI410" s="3" t="s">
        <v>3673</v>
      </c>
      <c r="AJ410" s="3" t="s">
        <v>3232</v>
      </c>
      <c r="AK410" s="1">
        <v>0</v>
      </c>
    </row>
    <row r="411" spans="1:37" ht="15.6" x14ac:dyDescent="0.3">
      <c r="A411" s="238">
        <v>409</v>
      </c>
      <c r="B411" s="3" t="s">
        <v>3617</v>
      </c>
      <c r="C411" s="3" t="s">
        <v>2613</v>
      </c>
      <c r="D411" s="1">
        <v>3</v>
      </c>
      <c r="F411" s="238">
        <v>409</v>
      </c>
      <c r="G411" s="3" t="s">
        <v>3611</v>
      </c>
      <c r="H411" s="3" t="s">
        <v>3084</v>
      </c>
      <c r="I411" s="1">
        <v>0</v>
      </c>
      <c r="K411" s="238">
        <v>409</v>
      </c>
      <c r="L411" s="3" t="s">
        <v>3558</v>
      </c>
      <c r="M411" s="3" t="s">
        <v>2630</v>
      </c>
      <c r="N411" s="1">
        <v>0</v>
      </c>
      <c r="O411" s="30" t="s">
        <v>3687</v>
      </c>
      <c r="P411" s="1">
        <v>0</v>
      </c>
      <c r="Q411" s="30" t="s">
        <v>3688</v>
      </c>
      <c r="R411" s="1">
        <f t="shared" si="12"/>
        <v>0</v>
      </c>
      <c r="T411" s="238">
        <v>409</v>
      </c>
      <c r="U411" s="3" t="s">
        <v>1082</v>
      </c>
      <c r="V411" s="3" t="s">
        <v>66</v>
      </c>
      <c r="W411" s="1">
        <v>0</v>
      </c>
      <c r="Y411" s="238">
        <v>409</v>
      </c>
      <c r="Z411" s="3" t="s">
        <v>1844</v>
      </c>
      <c r="AA411" s="3" t="s">
        <v>647</v>
      </c>
      <c r="AB411" s="1">
        <v>0</v>
      </c>
      <c r="AC411" s="30" t="s">
        <v>3687</v>
      </c>
      <c r="AD411" s="1">
        <v>1</v>
      </c>
      <c r="AE411" s="30" t="s">
        <v>3688</v>
      </c>
      <c r="AF411" s="1">
        <f t="shared" si="13"/>
        <v>1</v>
      </c>
      <c r="AH411" s="238">
        <v>409</v>
      </c>
      <c r="AI411" s="3" t="s">
        <v>1758</v>
      </c>
      <c r="AJ411" s="3" t="s">
        <v>3318</v>
      </c>
      <c r="AK411" s="1">
        <v>0</v>
      </c>
    </row>
    <row r="412" spans="1:37" ht="15.6" x14ac:dyDescent="0.3">
      <c r="A412" s="238">
        <v>410</v>
      </c>
      <c r="B412" s="3" t="s">
        <v>3620</v>
      </c>
      <c r="C412" s="3" t="s">
        <v>3232</v>
      </c>
      <c r="D412" s="1">
        <v>3</v>
      </c>
      <c r="F412" s="238">
        <v>410</v>
      </c>
      <c r="G412" s="3" t="s">
        <v>3612</v>
      </c>
      <c r="H412" s="3" t="s">
        <v>2598</v>
      </c>
      <c r="I412" s="1">
        <v>0</v>
      </c>
      <c r="K412" s="238">
        <v>410</v>
      </c>
      <c r="L412" s="3" t="s">
        <v>890</v>
      </c>
      <c r="M412" s="3" t="s">
        <v>2598</v>
      </c>
      <c r="N412" s="1">
        <v>0</v>
      </c>
      <c r="O412" s="30" t="s">
        <v>3687</v>
      </c>
      <c r="P412" s="1">
        <v>0</v>
      </c>
      <c r="Q412" s="30" t="s">
        <v>3688</v>
      </c>
      <c r="R412" s="1">
        <f t="shared" si="12"/>
        <v>0</v>
      </c>
      <c r="T412" s="238">
        <v>410</v>
      </c>
      <c r="U412" s="3" t="s">
        <v>3254</v>
      </c>
      <c r="V412" s="3" t="s">
        <v>3347</v>
      </c>
      <c r="W412" s="1">
        <v>0</v>
      </c>
      <c r="Y412" s="238">
        <v>410</v>
      </c>
      <c r="Z412" s="2" t="s">
        <v>3397</v>
      </c>
      <c r="AA412" s="2" t="s">
        <v>2657</v>
      </c>
      <c r="AB412" s="1">
        <v>0</v>
      </c>
      <c r="AC412" s="30" t="s">
        <v>3687</v>
      </c>
      <c r="AD412" s="1">
        <v>1</v>
      </c>
      <c r="AE412" s="30" t="s">
        <v>3688</v>
      </c>
      <c r="AF412" s="1">
        <f t="shared" si="13"/>
        <v>1</v>
      </c>
      <c r="AH412" s="238">
        <v>410</v>
      </c>
      <c r="AI412" s="3" t="s">
        <v>3674</v>
      </c>
      <c r="AJ412" s="3" t="s">
        <v>80</v>
      </c>
      <c r="AK412" s="1">
        <v>0</v>
      </c>
    </row>
    <row r="413" spans="1:37" ht="15.6" x14ac:dyDescent="0.3">
      <c r="A413" s="238">
        <v>411</v>
      </c>
      <c r="B413" s="3" t="s">
        <v>3625</v>
      </c>
      <c r="C413" s="3" t="s">
        <v>2592</v>
      </c>
      <c r="D413" s="1">
        <v>3</v>
      </c>
      <c r="F413" s="238">
        <v>411</v>
      </c>
      <c r="G413" s="3" t="s">
        <v>3613</v>
      </c>
      <c r="H413" s="3" t="s">
        <v>2603</v>
      </c>
      <c r="I413" s="1">
        <v>0</v>
      </c>
      <c r="K413" s="238">
        <v>411</v>
      </c>
      <c r="L413" s="3" t="s">
        <v>1923</v>
      </c>
      <c r="M413" s="3" t="s">
        <v>3347</v>
      </c>
      <c r="N413" s="1">
        <v>0</v>
      </c>
      <c r="O413" s="30" t="s">
        <v>3687</v>
      </c>
      <c r="P413" s="1">
        <v>0</v>
      </c>
      <c r="Q413" s="30" t="s">
        <v>3688</v>
      </c>
      <c r="R413" s="1">
        <f t="shared" si="12"/>
        <v>0</v>
      </c>
      <c r="T413" s="238">
        <v>411</v>
      </c>
      <c r="U413" s="3" t="s">
        <v>2830</v>
      </c>
      <c r="V413" s="3" t="s">
        <v>2613</v>
      </c>
      <c r="W413" s="1">
        <v>0</v>
      </c>
      <c r="Y413" s="238">
        <v>411</v>
      </c>
      <c r="Z413" s="3" t="s">
        <v>1096</v>
      </c>
      <c r="AA413" s="3" t="s">
        <v>68</v>
      </c>
      <c r="AB413" s="1">
        <v>0</v>
      </c>
      <c r="AC413" s="30" t="s">
        <v>3687</v>
      </c>
      <c r="AD413" s="1">
        <v>1</v>
      </c>
      <c r="AE413" s="30" t="s">
        <v>3688</v>
      </c>
      <c r="AF413" s="1">
        <f t="shared" si="13"/>
        <v>1</v>
      </c>
      <c r="AH413" s="238">
        <v>411</v>
      </c>
      <c r="AI413" s="3" t="s">
        <v>3262</v>
      </c>
      <c r="AJ413" s="3" t="s">
        <v>3084</v>
      </c>
      <c r="AK413" s="1">
        <v>0</v>
      </c>
    </row>
    <row r="414" spans="1:37" ht="15.6" x14ac:dyDescent="0.3">
      <c r="A414" s="238">
        <v>412</v>
      </c>
      <c r="B414" s="3" t="s">
        <v>3634</v>
      </c>
      <c r="C414" s="3" t="s">
        <v>3232</v>
      </c>
      <c r="D414" s="1">
        <v>3</v>
      </c>
      <c r="F414" s="238">
        <v>412</v>
      </c>
      <c r="G414" s="3" t="s">
        <v>3614</v>
      </c>
      <c r="H414" s="3" t="s">
        <v>2865</v>
      </c>
      <c r="I414" s="1">
        <v>0</v>
      </c>
      <c r="K414" s="238">
        <v>412</v>
      </c>
      <c r="L414" s="3" t="s">
        <v>764</v>
      </c>
      <c r="M414" s="3" t="s">
        <v>3453</v>
      </c>
      <c r="N414" s="1">
        <v>0</v>
      </c>
      <c r="O414" s="30" t="s">
        <v>3687</v>
      </c>
      <c r="P414" s="1">
        <v>0</v>
      </c>
      <c r="Q414" s="30" t="s">
        <v>3688</v>
      </c>
      <c r="R414" s="1">
        <f t="shared" si="12"/>
        <v>0</v>
      </c>
      <c r="T414" s="238">
        <v>412</v>
      </c>
      <c r="U414" s="3" t="s">
        <v>3270</v>
      </c>
      <c r="V414" s="3" t="s">
        <v>80</v>
      </c>
      <c r="W414" s="1">
        <v>0</v>
      </c>
      <c r="Y414" s="238">
        <v>412</v>
      </c>
      <c r="Z414" s="3" t="s">
        <v>1012</v>
      </c>
      <c r="AA414" s="3" t="s">
        <v>2630</v>
      </c>
      <c r="AB414" s="1">
        <v>0</v>
      </c>
      <c r="AC414" s="30" t="s">
        <v>3687</v>
      </c>
      <c r="AD414" s="1">
        <v>1</v>
      </c>
      <c r="AE414" s="30" t="s">
        <v>3688</v>
      </c>
      <c r="AF414" s="1">
        <f t="shared" si="13"/>
        <v>1</v>
      </c>
      <c r="AH414" s="238">
        <v>412</v>
      </c>
      <c r="AI414" s="3" t="s">
        <v>1190</v>
      </c>
      <c r="AJ414" s="3" t="s">
        <v>3084</v>
      </c>
      <c r="AK414" s="1">
        <v>0</v>
      </c>
    </row>
    <row r="415" spans="1:37" ht="15.6" x14ac:dyDescent="0.3">
      <c r="A415" s="238">
        <v>413</v>
      </c>
      <c r="B415" s="3" t="s">
        <v>3635</v>
      </c>
      <c r="C415" s="3" t="s">
        <v>3074</v>
      </c>
      <c r="D415" s="1">
        <v>3</v>
      </c>
      <c r="F415" s="238">
        <v>413</v>
      </c>
      <c r="G415" s="3" t="s">
        <v>3616</v>
      </c>
      <c r="H415" s="3" t="s">
        <v>2684</v>
      </c>
      <c r="I415" s="1">
        <v>0</v>
      </c>
      <c r="K415" s="238">
        <v>413</v>
      </c>
      <c r="L415" s="3" t="s">
        <v>3022</v>
      </c>
      <c r="M415" s="3" t="s">
        <v>2620</v>
      </c>
      <c r="N415" s="1">
        <v>0</v>
      </c>
      <c r="O415" s="30" t="s">
        <v>3687</v>
      </c>
      <c r="P415" s="1">
        <v>0</v>
      </c>
      <c r="Q415" s="30" t="s">
        <v>3688</v>
      </c>
      <c r="R415" s="1">
        <f t="shared" si="12"/>
        <v>0</v>
      </c>
      <c r="T415" s="238">
        <v>413</v>
      </c>
      <c r="U415" s="3" t="s">
        <v>3351</v>
      </c>
      <c r="V415" s="3" t="s">
        <v>2657</v>
      </c>
      <c r="W415" s="1">
        <v>0</v>
      </c>
      <c r="Y415" s="238">
        <v>413</v>
      </c>
      <c r="Z415" s="3" t="s">
        <v>3602</v>
      </c>
      <c r="AA415" s="3" t="s">
        <v>2759</v>
      </c>
      <c r="AB415" s="1">
        <v>0</v>
      </c>
      <c r="AC415" s="30" t="s">
        <v>3687</v>
      </c>
      <c r="AD415" s="1">
        <v>1</v>
      </c>
      <c r="AE415" s="30" t="s">
        <v>3688</v>
      </c>
      <c r="AF415" s="1">
        <f t="shared" si="13"/>
        <v>1</v>
      </c>
      <c r="AH415" s="238">
        <v>413</v>
      </c>
      <c r="AI415" s="3" t="s">
        <v>3675</v>
      </c>
      <c r="AJ415" s="3" t="s">
        <v>3453</v>
      </c>
      <c r="AK415" s="1">
        <v>0</v>
      </c>
    </row>
    <row r="416" spans="1:37" ht="15.6" x14ac:dyDescent="0.3">
      <c r="A416" s="238">
        <v>414</v>
      </c>
      <c r="B416" s="3" t="s">
        <v>3640</v>
      </c>
      <c r="C416" s="3" t="s">
        <v>2606</v>
      </c>
      <c r="D416" s="1">
        <v>3</v>
      </c>
      <c r="F416" s="238">
        <v>414</v>
      </c>
      <c r="G416" s="3" t="s">
        <v>3617</v>
      </c>
      <c r="H416" s="3" t="s">
        <v>2613</v>
      </c>
      <c r="I416" s="1">
        <v>0</v>
      </c>
      <c r="K416" s="238">
        <v>414</v>
      </c>
      <c r="L416" s="3" t="s">
        <v>3053</v>
      </c>
      <c r="M416" s="3" t="s">
        <v>2623</v>
      </c>
      <c r="N416" s="1">
        <v>0</v>
      </c>
      <c r="O416" s="30" t="s">
        <v>3687</v>
      </c>
      <c r="P416" s="1">
        <v>0</v>
      </c>
      <c r="Q416" s="30" t="s">
        <v>3688</v>
      </c>
      <c r="R416" s="1">
        <f t="shared" si="12"/>
        <v>0</v>
      </c>
      <c r="T416" s="238">
        <v>414</v>
      </c>
      <c r="U416" s="3" t="s">
        <v>773</v>
      </c>
      <c r="V416" s="3" t="s">
        <v>2655</v>
      </c>
      <c r="W416" s="1">
        <v>0</v>
      </c>
      <c r="Y416" s="238">
        <v>414</v>
      </c>
      <c r="Z416" s="3" t="s">
        <v>3608</v>
      </c>
      <c r="AA416" s="3" t="s">
        <v>2939</v>
      </c>
      <c r="AB416" s="1">
        <v>0</v>
      </c>
      <c r="AC416" s="30" t="s">
        <v>3687</v>
      </c>
      <c r="AD416" s="1">
        <v>1</v>
      </c>
      <c r="AE416" s="30" t="s">
        <v>3688</v>
      </c>
      <c r="AF416" s="1">
        <f t="shared" si="13"/>
        <v>1</v>
      </c>
      <c r="AH416" s="238">
        <v>414</v>
      </c>
      <c r="AI416" s="2" t="s">
        <v>3676</v>
      </c>
      <c r="AJ416" s="2" t="s">
        <v>3221</v>
      </c>
      <c r="AK416" s="1">
        <v>0</v>
      </c>
    </row>
    <row r="417" spans="1:37" ht="15.6" x14ac:dyDescent="0.3">
      <c r="A417" s="238">
        <v>415</v>
      </c>
      <c r="B417" s="3" t="s">
        <v>1516</v>
      </c>
      <c r="C417" s="3" t="s">
        <v>68</v>
      </c>
      <c r="D417" s="1">
        <v>3</v>
      </c>
      <c r="F417" s="238">
        <v>415</v>
      </c>
      <c r="G417" s="3" t="s">
        <v>3618</v>
      </c>
      <c r="H417" s="3" t="s">
        <v>2655</v>
      </c>
      <c r="I417" s="1">
        <v>0</v>
      </c>
      <c r="K417" s="238">
        <v>415</v>
      </c>
      <c r="L417" s="3" t="s">
        <v>1074</v>
      </c>
      <c r="M417" s="3" t="s">
        <v>2865</v>
      </c>
      <c r="N417" s="1">
        <v>0</v>
      </c>
      <c r="O417" s="30" t="s">
        <v>3687</v>
      </c>
      <c r="P417" s="1">
        <v>0</v>
      </c>
      <c r="Q417" s="30" t="s">
        <v>3688</v>
      </c>
      <c r="R417" s="1">
        <f t="shared" si="12"/>
        <v>0</v>
      </c>
      <c r="T417" s="238">
        <v>415</v>
      </c>
      <c r="U417" s="3" t="s">
        <v>3014</v>
      </c>
      <c r="V417" s="3" t="s">
        <v>44</v>
      </c>
      <c r="W417" s="1">
        <v>0</v>
      </c>
      <c r="Y417" s="238">
        <v>415</v>
      </c>
      <c r="Z417" s="3" t="s">
        <v>3618</v>
      </c>
      <c r="AA417" s="3" t="s">
        <v>2655</v>
      </c>
      <c r="AB417" s="1">
        <v>0</v>
      </c>
      <c r="AC417" s="30" t="s">
        <v>3687</v>
      </c>
      <c r="AD417" s="1">
        <v>1</v>
      </c>
      <c r="AE417" s="30" t="s">
        <v>3688</v>
      </c>
      <c r="AF417" s="1">
        <f t="shared" si="13"/>
        <v>1</v>
      </c>
      <c r="AH417" s="238">
        <v>415</v>
      </c>
      <c r="AI417" s="3" t="s">
        <v>965</v>
      </c>
      <c r="AJ417" s="3" t="s">
        <v>2620</v>
      </c>
      <c r="AK417" s="1">
        <v>0</v>
      </c>
    </row>
    <row r="418" spans="1:37" ht="15.6" x14ac:dyDescent="0.3">
      <c r="A418" s="238">
        <v>416</v>
      </c>
      <c r="B418" s="3" t="s">
        <v>3641</v>
      </c>
      <c r="C418" s="3" t="s">
        <v>89</v>
      </c>
      <c r="D418" s="1">
        <v>3</v>
      </c>
      <c r="F418" s="238">
        <v>416</v>
      </c>
      <c r="G418" s="3" t="s">
        <v>1453</v>
      </c>
      <c r="H418" s="3" t="s">
        <v>68</v>
      </c>
      <c r="I418" s="1">
        <v>0</v>
      </c>
      <c r="K418" s="238">
        <v>416</v>
      </c>
      <c r="L418" s="3" t="s">
        <v>1012</v>
      </c>
      <c r="M418" s="3" t="s">
        <v>2630</v>
      </c>
      <c r="N418" s="1">
        <v>0</v>
      </c>
      <c r="O418" s="30" t="s">
        <v>3687</v>
      </c>
      <c r="P418" s="1">
        <v>0</v>
      </c>
      <c r="Q418" s="30" t="s">
        <v>3688</v>
      </c>
      <c r="R418" s="1">
        <f t="shared" si="12"/>
        <v>0</v>
      </c>
      <c r="T418" s="238">
        <v>416</v>
      </c>
      <c r="U418" s="3" t="s">
        <v>3558</v>
      </c>
      <c r="V418" s="3" t="s">
        <v>2630</v>
      </c>
      <c r="W418" s="1">
        <v>0</v>
      </c>
      <c r="Y418" s="238">
        <v>416</v>
      </c>
      <c r="Z418" s="3" t="s">
        <v>3620</v>
      </c>
      <c r="AA418" s="3" t="s">
        <v>3232</v>
      </c>
      <c r="AB418" s="1">
        <v>0</v>
      </c>
      <c r="AC418" s="30" t="s">
        <v>3687</v>
      </c>
      <c r="AD418" s="1">
        <v>1</v>
      </c>
      <c r="AE418" s="30" t="s">
        <v>3688</v>
      </c>
      <c r="AF418" s="1">
        <f t="shared" si="13"/>
        <v>1</v>
      </c>
      <c r="AH418" s="238">
        <v>416</v>
      </c>
      <c r="AI418" s="3" t="s">
        <v>3677</v>
      </c>
      <c r="AJ418" s="3" t="s">
        <v>3232</v>
      </c>
      <c r="AK418" s="1">
        <v>0</v>
      </c>
    </row>
    <row r="419" spans="1:37" ht="15.6" x14ac:dyDescent="0.3">
      <c r="A419" s="238">
        <v>417</v>
      </c>
      <c r="B419" s="3" t="s">
        <v>3642</v>
      </c>
      <c r="C419" s="3" t="s">
        <v>2620</v>
      </c>
      <c r="D419" s="1">
        <v>3</v>
      </c>
      <c r="F419" s="238">
        <v>417</v>
      </c>
      <c r="G419" s="3" t="s">
        <v>3619</v>
      </c>
      <c r="H419" s="3" t="s">
        <v>2630</v>
      </c>
      <c r="I419" s="1">
        <v>0</v>
      </c>
      <c r="K419" s="238">
        <v>417</v>
      </c>
      <c r="L419" s="3" t="s">
        <v>1850</v>
      </c>
      <c r="M419" s="3" t="s">
        <v>3276</v>
      </c>
      <c r="N419" s="1">
        <v>0</v>
      </c>
      <c r="O419" s="30" t="s">
        <v>3687</v>
      </c>
      <c r="P419" s="1">
        <v>0</v>
      </c>
      <c r="Q419" s="30" t="s">
        <v>3688</v>
      </c>
      <c r="R419" s="1">
        <f t="shared" si="12"/>
        <v>0</v>
      </c>
      <c r="T419" s="238">
        <v>417</v>
      </c>
      <c r="U419" s="3" t="s">
        <v>890</v>
      </c>
      <c r="V419" s="3" t="s">
        <v>2598</v>
      </c>
      <c r="W419" s="1">
        <v>0</v>
      </c>
      <c r="Y419" s="238">
        <v>417</v>
      </c>
      <c r="Z419" s="3" t="s">
        <v>3622</v>
      </c>
      <c r="AA419" s="3" t="s">
        <v>89</v>
      </c>
      <c r="AB419" s="1">
        <v>0</v>
      </c>
      <c r="AC419" s="30" t="s">
        <v>3687</v>
      </c>
      <c r="AD419" s="1">
        <v>1</v>
      </c>
      <c r="AE419" s="30" t="s">
        <v>3688</v>
      </c>
      <c r="AF419" s="1">
        <f t="shared" si="13"/>
        <v>1</v>
      </c>
      <c r="AH419" s="238">
        <v>417</v>
      </c>
      <c r="AI419" s="2" t="s">
        <v>3678</v>
      </c>
      <c r="AJ419" s="2" t="s">
        <v>3221</v>
      </c>
      <c r="AK419" s="1">
        <v>0</v>
      </c>
    </row>
    <row r="420" spans="1:37" ht="15.6" x14ac:dyDescent="0.3">
      <c r="A420" s="238">
        <v>418</v>
      </c>
      <c r="B420" s="3" t="s">
        <v>1079</v>
      </c>
      <c r="C420" s="3" t="s">
        <v>2865</v>
      </c>
      <c r="D420" s="1">
        <v>3</v>
      </c>
      <c r="F420" s="238">
        <v>418</v>
      </c>
      <c r="G420" s="3" t="s">
        <v>1089</v>
      </c>
      <c r="H420" s="3" t="s">
        <v>68</v>
      </c>
      <c r="I420" s="1">
        <v>0</v>
      </c>
      <c r="K420" s="238">
        <v>418</v>
      </c>
      <c r="L420" s="3" t="s">
        <v>1793</v>
      </c>
      <c r="M420" s="3" t="s">
        <v>66</v>
      </c>
      <c r="N420" s="1">
        <v>0</v>
      </c>
      <c r="O420" s="30" t="s">
        <v>3687</v>
      </c>
      <c r="P420" s="1">
        <v>0</v>
      </c>
      <c r="Q420" s="30" t="s">
        <v>3688</v>
      </c>
      <c r="R420" s="1">
        <f t="shared" si="12"/>
        <v>0</v>
      </c>
      <c r="T420" s="238">
        <v>418</v>
      </c>
      <c r="U420" s="3" t="s">
        <v>1923</v>
      </c>
      <c r="V420" s="3" t="s">
        <v>3347</v>
      </c>
      <c r="W420" s="1">
        <v>0</v>
      </c>
      <c r="Y420" s="238">
        <v>418</v>
      </c>
      <c r="Z420" s="3" t="s">
        <v>3627</v>
      </c>
      <c r="AA420" s="3" t="s">
        <v>2623</v>
      </c>
      <c r="AB420" s="1">
        <v>0</v>
      </c>
      <c r="AC420" s="30" t="s">
        <v>3687</v>
      </c>
      <c r="AD420" s="1">
        <v>1</v>
      </c>
      <c r="AE420" s="30" t="s">
        <v>3688</v>
      </c>
      <c r="AF420" s="1">
        <f t="shared" si="13"/>
        <v>1</v>
      </c>
      <c r="AH420" s="238">
        <v>418</v>
      </c>
      <c r="AI420" s="2" t="s">
        <v>3424</v>
      </c>
      <c r="AJ420" s="243" t="s">
        <v>2598</v>
      </c>
      <c r="AK420" s="1">
        <v>0</v>
      </c>
    </row>
    <row r="421" spans="1:37" ht="15.6" x14ac:dyDescent="0.3">
      <c r="A421" s="238">
        <v>419</v>
      </c>
      <c r="B421" s="3" t="s">
        <v>3657</v>
      </c>
      <c r="C421" s="3" t="s">
        <v>80</v>
      </c>
      <c r="D421" s="1">
        <v>3</v>
      </c>
      <c r="F421" s="238">
        <v>419</v>
      </c>
      <c r="G421" s="3" t="s">
        <v>1189</v>
      </c>
      <c r="H421" s="3" t="s">
        <v>3027</v>
      </c>
      <c r="I421" s="1">
        <v>0</v>
      </c>
      <c r="K421" s="238">
        <v>419</v>
      </c>
      <c r="L421" s="3" t="s">
        <v>892</v>
      </c>
      <c r="M421" s="3" t="s">
        <v>2598</v>
      </c>
      <c r="N421" s="1">
        <v>0</v>
      </c>
      <c r="O421" s="30" t="s">
        <v>3687</v>
      </c>
      <c r="P421" s="1">
        <v>0</v>
      </c>
      <c r="Q421" s="30" t="s">
        <v>3688</v>
      </c>
      <c r="R421" s="1">
        <f t="shared" si="12"/>
        <v>0</v>
      </c>
      <c r="T421" s="238">
        <v>419</v>
      </c>
      <c r="U421" s="3" t="s">
        <v>764</v>
      </c>
      <c r="V421" s="3" t="s">
        <v>3453</v>
      </c>
      <c r="W421" s="1">
        <v>0</v>
      </c>
      <c r="Y421" s="238">
        <v>419</v>
      </c>
      <c r="Z421" s="3" t="s">
        <v>3630</v>
      </c>
      <c r="AA421" s="3" t="s">
        <v>3631</v>
      </c>
      <c r="AB421" s="1">
        <v>0</v>
      </c>
      <c r="AC421" s="30" t="s">
        <v>3687</v>
      </c>
      <c r="AD421" s="1">
        <v>1</v>
      </c>
      <c r="AE421" s="30" t="s">
        <v>3688</v>
      </c>
      <c r="AF421" s="1">
        <f t="shared" si="13"/>
        <v>1</v>
      </c>
      <c r="AH421" s="238">
        <v>419</v>
      </c>
      <c r="AI421" s="3" t="s">
        <v>3455</v>
      </c>
      <c r="AJ421" s="3" t="s">
        <v>3456</v>
      </c>
      <c r="AK421" s="1"/>
    </row>
    <row r="422" spans="1:37" ht="15.6" x14ac:dyDescent="0.3">
      <c r="A422" s="238">
        <v>420</v>
      </c>
      <c r="B422" s="3" t="s">
        <v>3658</v>
      </c>
      <c r="C422" s="3" t="s">
        <v>2865</v>
      </c>
      <c r="D422" s="1">
        <v>3</v>
      </c>
      <c r="F422" s="238">
        <v>420</v>
      </c>
      <c r="G422" s="3" t="s">
        <v>3620</v>
      </c>
      <c r="H422" s="3" t="s">
        <v>3232</v>
      </c>
      <c r="I422" s="1">
        <v>0</v>
      </c>
      <c r="K422" s="238">
        <v>420</v>
      </c>
      <c r="L422" s="3" t="s">
        <v>3577</v>
      </c>
      <c r="M422" s="3" t="s">
        <v>2598</v>
      </c>
      <c r="N422" s="1">
        <v>0</v>
      </c>
      <c r="O422" s="30" t="s">
        <v>3687</v>
      </c>
      <c r="P422" s="1">
        <v>0</v>
      </c>
      <c r="Q422" s="30" t="s">
        <v>3688</v>
      </c>
      <c r="R422" s="1">
        <f t="shared" si="12"/>
        <v>0</v>
      </c>
      <c r="T422" s="238">
        <v>420</v>
      </c>
      <c r="U422" s="3" t="s">
        <v>3022</v>
      </c>
      <c r="V422" s="3" t="s">
        <v>2620</v>
      </c>
      <c r="W422" s="1">
        <v>0</v>
      </c>
      <c r="Y422" s="238">
        <v>420</v>
      </c>
      <c r="Z422" s="3" t="s">
        <v>1257</v>
      </c>
      <c r="AA422" s="3" t="s">
        <v>66</v>
      </c>
      <c r="AB422" s="1">
        <v>0</v>
      </c>
      <c r="AC422" s="30" t="s">
        <v>3687</v>
      </c>
      <c r="AD422" s="1">
        <v>1</v>
      </c>
      <c r="AE422" s="30" t="s">
        <v>3688</v>
      </c>
      <c r="AF422" s="1">
        <f t="shared" si="13"/>
        <v>1</v>
      </c>
      <c r="AH422" s="238">
        <v>420</v>
      </c>
      <c r="AI422" s="3" t="s">
        <v>3458</v>
      </c>
      <c r="AJ422" s="3" t="s">
        <v>3456</v>
      </c>
      <c r="AK422" s="1"/>
    </row>
    <row r="423" spans="1:37" ht="15.6" x14ac:dyDescent="0.3">
      <c r="A423" s="238">
        <v>421</v>
      </c>
      <c r="B423" s="3" t="s">
        <v>3228</v>
      </c>
      <c r="C423" s="3" t="s">
        <v>2690</v>
      </c>
      <c r="D423" s="1">
        <v>3</v>
      </c>
      <c r="F423" s="238">
        <v>421</v>
      </c>
      <c r="G423" s="2" t="s">
        <v>3621</v>
      </c>
      <c r="H423" s="2" t="s">
        <v>2598</v>
      </c>
      <c r="I423" s="1">
        <v>0</v>
      </c>
      <c r="K423" s="238">
        <v>421</v>
      </c>
      <c r="L423" s="3" t="s">
        <v>1964</v>
      </c>
      <c r="M423" s="3" t="s">
        <v>66</v>
      </c>
      <c r="N423" s="1">
        <v>0</v>
      </c>
      <c r="O423" s="30" t="s">
        <v>3687</v>
      </c>
      <c r="P423" s="1">
        <v>0</v>
      </c>
      <c r="Q423" s="30" t="s">
        <v>3688</v>
      </c>
      <c r="R423" s="1">
        <f t="shared" si="12"/>
        <v>0</v>
      </c>
      <c r="T423" s="238">
        <v>421</v>
      </c>
      <c r="U423" s="3" t="s">
        <v>3053</v>
      </c>
      <c r="V423" s="3" t="s">
        <v>2623</v>
      </c>
      <c r="W423" s="1">
        <v>0</v>
      </c>
      <c r="Y423" s="238">
        <v>421</v>
      </c>
      <c r="Z423" s="3" t="s">
        <v>1705</v>
      </c>
      <c r="AA423" s="3" t="s">
        <v>3276</v>
      </c>
      <c r="AB423" s="1">
        <v>0</v>
      </c>
      <c r="AC423" s="30" t="s">
        <v>3687</v>
      </c>
      <c r="AD423" s="1">
        <v>1</v>
      </c>
      <c r="AE423" s="30" t="s">
        <v>3688</v>
      </c>
      <c r="AF423" s="1">
        <f t="shared" si="13"/>
        <v>1</v>
      </c>
      <c r="AH423" s="238">
        <v>421</v>
      </c>
      <c r="AI423" s="3" t="s">
        <v>2656</v>
      </c>
      <c r="AJ423" s="3" t="s">
        <v>2657</v>
      </c>
      <c r="AK423" s="1"/>
    </row>
    <row r="424" spans="1:37" ht="15.6" x14ac:dyDescent="0.3">
      <c r="A424" s="238">
        <v>422</v>
      </c>
      <c r="B424" s="3" t="s">
        <v>3659</v>
      </c>
      <c r="C424" s="3" t="s">
        <v>2630</v>
      </c>
      <c r="D424" s="1">
        <v>3</v>
      </c>
      <c r="F424" s="238">
        <v>422</v>
      </c>
      <c r="G424" s="3" t="s">
        <v>3622</v>
      </c>
      <c r="H424" s="3" t="s">
        <v>89</v>
      </c>
      <c r="I424" s="1">
        <v>0</v>
      </c>
      <c r="K424" s="238">
        <v>422</v>
      </c>
      <c r="L424" s="3" t="s">
        <v>1879</v>
      </c>
      <c r="M424" s="3" t="s">
        <v>68</v>
      </c>
      <c r="N424" s="1">
        <v>0</v>
      </c>
      <c r="O424" s="30" t="s">
        <v>3687</v>
      </c>
      <c r="P424" s="1">
        <v>0</v>
      </c>
      <c r="Q424" s="30" t="s">
        <v>3688</v>
      </c>
      <c r="R424" s="1">
        <f t="shared" si="12"/>
        <v>0</v>
      </c>
      <c r="T424" s="238">
        <v>422</v>
      </c>
      <c r="U424" s="3" t="s">
        <v>1074</v>
      </c>
      <c r="V424" s="3" t="s">
        <v>2865</v>
      </c>
      <c r="W424" s="1">
        <v>0</v>
      </c>
      <c r="Y424" s="238">
        <v>422</v>
      </c>
      <c r="Z424" s="3" t="s">
        <v>3640</v>
      </c>
      <c r="AA424" s="3" t="s">
        <v>2606</v>
      </c>
      <c r="AB424" s="1">
        <v>0</v>
      </c>
      <c r="AC424" s="30" t="s">
        <v>3687</v>
      </c>
      <c r="AD424" s="1">
        <v>1</v>
      </c>
      <c r="AE424" s="30" t="s">
        <v>3688</v>
      </c>
      <c r="AF424" s="1">
        <f t="shared" si="13"/>
        <v>1</v>
      </c>
      <c r="AH424" s="238">
        <v>422</v>
      </c>
      <c r="AI424" s="3" t="s">
        <v>3460</v>
      </c>
      <c r="AJ424" s="3" t="s">
        <v>3461</v>
      </c>
      <c r="AK424" s="1"/>
    </row>
    <row r="425" spans="1:37" ht="15.6" x14ac:dyDescent="0.3">
      <c r="A425" s="238">
        <v>423</v>
      </c>
      <c r="B425" s="2" t="s">
        <v>3425</v>
      </c>
      <c r="C425" s="243" t="s">
        <v>2598</v>
      </c>
      <c r="D425" s="1">
        <v>3</v>
      </c>
      <c r="F425" s="238">
        <v>423</v>
      </c>
      <c r="G425" s="3" t="s">
        <v>1557</v>
      </c>
      <c r="H425" s="3" t="s">
        <v>2939</v>
      </c>
      <c r="I425" s="1">
        <v>0</v>
      </c>
      <c r="K425" s="238">
        <v>423</v>
      </c>
      <c r="L425" s="3" t="s">
        <v>1590</v>
      </c>
      <c r="M425" s="3" t="s">
        <v>3347</v>
      </c>
      <c r="N425" s="1">
        <v>0</v>
      </c>
      <c r="O425" s="30" t="s">
        <v>3687</v>
      </c>
      <c r="P425" s="1">
        <v>0</v>
      </c>
      <c r="Q425" s="30" t="s">
        <v>3688</v>
      </c>
      <c r="R425" s="1">
        <f t="shared" si="12"/>
        <v>0</v>
      </c>
      <c r="T425" s="238">
        <v>423</v>
      </c>
      <c r="U425" s="3" t="s">
        <v>3570</v>
      </c>
      <c r="V425" s="3" t="s">
        <v>3463</v>
      </c>
      <c r="W425" s="1">
        <v>0</v>
      </c>
      <c r="Y425" s="238">
        <v>423</v>
      </c>
      <c r="Z425" s="3" t="s">
        <v>3647</v>
      </c>
      <c r="AA425" s="3" t="s">
        <v>3084</v>
      </c>
      <c r="AB425" s="1">
        <v>0</v>
      </c>
      <c r="AC425" s="30" t="s">
        <v>3687</v>
      </c>
      <c r="AD425" s="1">
        <v>1</v>
      </c>
      <c r="AE425" s="30" t="s">
        <v>3688</v>
      </c>
      <c r="AF425" s="1">
        <f t="shared" si="13"/>
        <v>1</v>
      </c>
      <c r="AH425" s="238">
        <v>423</v>
      </c>
      <c r="AI425" s="3" t="s">
        <v>3462</v>
      </c>
      <c r="AJ425" s="3" t="s">
        <v>3463</v>
      </c>
      <c r="AK425" s="1"/>
    </row>
    <row r="426" spans="1:37" ht="15.6" x14ac:dyDescent="0.3">
      <c r="A426" s="238">
        <v>424</v>
      </c>
      <c r="B426" s="3" t="s">
        <v>733</v>
      </c>
      <c r="C426" s="3" t="s">
        <v>2598</v>
      </c>
      <c r="D426" s="1">
        <v>2</v>
      </c>
      <c r="F426" s="238">
        <v>424</v>
      </c>
      <c r="G426" s="3" t="s">
        <v>3623</v>
      </c>
      <c r="H426" s="3" t="s">
        <v>3084</v>
      </c>
      <c r="I426" s="1">
        <v>0</v>
      </c>
      <c r="K426" s="238">
        <v>424</v>
      </c>
      <c r="L426" s="3" t="s">
        <v>1273</v>
      </c>
      <c r="M426" s="3" t="s">
        <v>66</v>
      </c>
      <c r="N426" s="1">
        <v>0</v>
      </c>
      <c r="O426" s="30" t="s">
        <v>3687</v>
      </c>
      <c r="P426" s="1">
        <v>0</v>
      </c>
      <c r="Q426" s="30" t="s">
        <v>3688</v>
      </c>
      <c r="R426" s="1">
        <f t="shared" si="12"/>
        <v>0</v>
      </c>
      <c r="T426" s="238">
        <v>424</v>
      </c>
      <c r="U426" s="3" t="s">
        <v>1793</v>
      </c>
      <c r="V426" s="3" t="s">
        <v>66</v>
      </c>
      <c r="W426" s="1">
        <v>0</v>
      </c>
      <c r="Y426" s="238">
        <v>424</v>
      </c>
      <c r="Z426" s="3" t="s">
        <v>791</v>
      </c>
      <c r="AA426" s="3" t="s">
        <v>44</v>
      </c>
      <c r="AB426" s="1">
        <v>0</v>
      </c>
      <c r="AC426" s="30" t="s">
        <v>3687</v>
      </c>
      <c r="AD426" s="1">
        <v>1</v>
      </c>
      <c r="AE426" s="30" t="s">
        <v>3688</v>
      </c>
      <c r="AF426" s="1">
        <f t="shared" si="13"/>
        <v>1</v>
      </c>
      <c r="AH426" s="238">
        <v>424</v>
      </c>
      <c r="AI426" s="3" t="s">
        <v>3464</v>
      </c>
      <c r="AJ426" s="3" t="s">
        <v>3461</v>
      </c>
      <c r="AK426" s="1"/>
    </row>
    <row r="427" spans="1:37" ht="15.6" x14ac:dyDescent="0.3">
      <c r="A427" s="238">
        <v>425</v>
      </c>
      <c r="B427" s="3" t="s">
        <v>2777</v>
      </c>
      <c r="C427" s="3" t="s">
        <v>2630</v>
      </c>
      <c r="D427" s="1">
        <v>2</v>
      </c>
      <c r="F427" s="238">
        <v>425</v>
      </c>
      <c r="G427" s="3" t="s">
        <v>1216</v>
      </c>
      <c r="H427" s="3" t="s">
        <v>68</v>
      </c>
      <c r="I427" s="1">
        <v>0</v>
      </c>
      <c r="K427" s="238">
        <v>425</v>
      </c>
      <c r="L427" s="3" t="s">
        <v>1790</v>
      </c>
      <c r="M427" s="3" t="s">
        <v>66</v>
      </c>
      <c r="N427" s="1">
        <v>0</v>
      </c>
      <c r="O427" s="30" t="s">
        <v>3687</v>
      </c>
      <c r="P427" s="1">
        <v>0</v>
      </c>
      <c r="Q427" s="30" t="s">
        <v>3688</v>
      </c>
      <c r="R427" s="1">
        <f t="shared" si="12"/>
        <v>0</v>
      </c>
      <c r="T427" s="238">
        <v>425</v>
      </c>
      <c r="U427" s="3" t="s">
        <v>3301</v>
      </c>
      <c r="V427" s="3" t="s">
        <v>3276</v>
      </c>
      <c r="W427" s="1">
        <v>0</v>
      </c>
      <c r="Y427" s="238">
        <v>425</v>
      </c>
      <c r="Z427" s="2" t="s">
        <v>3425</v>
      </c>
      <c r="AA427" s="243" t="s">
        <v>2598</v>
      </c>
      <c r="AB427" s="1">
        <v>0</v>
      </c>
      <c r="AC427" s="30" t="s">
        <v>3687</v>
      </c>
      <c r="AD427" s="1">
        <v>1</v>
      </c>
      <c r="AE427" s="30" t="s">
        <v>3688</v>
      </c>
      <c r="AF427" s="1">
        <f t="shared" si="13"/>
        <v>1</v>
      </c>
      <c r="AH427" s="238">
        <v>425</v>
      </c>
      <c r="AI427" s="3" t="s">
        <v>3467</v>
      </c>
      <c r="AJ427" s="3" t="s">
        <v>2592</v>
      </c>
      <c r="AK427" s="1"/>
    </row>
    <row r="428" spans="1:37" ht="15.6" x14ac:dyDescent="0.3">
      <c r="A428" s="238">
        <v>426</v>
      </c>
      <c r="B428" s="3" t="s">
        <v>1536</v>
      </c>
      <c r="C428" s="3" t="s">
        <v>2623</v>
      </c>
      <c r="D428" s="1">
        <v>2</v>
      </c>
      <c r="F428" s="238">
        <v>426</v>
      </c>
      <c r="G428" s="3" t="s">
        <v>3624</v>
      </c>
      <c r="H428" s="3" t="s">
        <v>3232</v>
      </c>
      <c r="I428" s="1">
        <v>0</v>
      </c>
      <c r="K428" s="238">
        <v>426</v>
      </c>
      <c r="L428" s="3" t="s">
        <v>3582</v>
      </c>
      <c r="M428" s="3" t="s">
        <v>2865</v>
      </c>
      <c r="N428" s="1">
        <v>0</v>
      </c>
      <c r="O428" s="30" t="s">
        <v>3687</v>
      </c>
      <c r="P428" s="1">
        <v>0</v>
      </c>
      <c r="Q428" s="30" t="s">
        <v>3688</v>
      </c>
      <c r="R428" s="1">
        <f t="shared" si="12"/>
        <v>0</v>
      </c>
      <c r="T428" s="238">
        <v>426</v>
      </c>
      <c r="U428" s="3" t="s">
        <v>1964</v>
      </c>
      <c r="V428" s="3" t="s">
        <v>66</v>
      </c>
      <c r="W428" s="1">
        <v>0</v>
      </c>
      <c r="Y428" s="238">
        <v>426</v>
      </c>
      <c r="Z428" s="3" t="s">
        <v>1255</v>
      </c>
      <c r="AA428" s="3" t="s">
        <v>2957</v>
      </c>
      <c r="AB428" s="1">
        <v>0</v>
      </c>
      <c r="AC428" s="30" t="s">
        <v>3687</v>
      </c>
      <c r="AD428" s="1">
        <v>0</v>
      </c>
      <c r="AE428" s="30" t="s">
        <v>3688</v>
      </c>
      <c r="AF428" s="1">
        <f t="shared" si="13"/>
        <v>0</v>
      </c>
      <c r="AH428" s="238">
        <v>426</v>
      </c>
      <c r="AI428" s="3" t="s">
        <v>2662</v>
      </c>
      <c r="AJ428" s="3" t="s">
        <v>2630</v>
      </c>
      <c r="AK428" s="1"/>
    </row>
    <row r="429" spans="1:37" ht="15.6" x14ac:dyDescent="0.3">
      <c r="A429" s="238">
        <v>427</v>
      </c>
      <c r="B429" s="3" t="s">
        <v>3319</v>
      </c>
      <c r="C429" s="3" t="s">
        <v>66</v>
      </c>
      <c r="D429" s="1">
        <v>2</v>
      </c>
      <c r="F429" s="238">
        <v>427</v>
      </c>
      <c r="G429" s="3" t="s">
        <v>3625</v>
      </c>
      <c r="H429" s="3" t="s">
        <v>2592</v>
      </c>
      <c r="I429" s="1">
        <v>0</v>
      </c>
      <c r="K429" s="238">
        <v>427</v>
      </c>
      <c r="L429" s="3" t="s">
        <v>3585</v>
      </c>
      <c r="M429" s="3" t="s">
        <v>2957</v>
      </c>
      <c r="N429" s="1">
        <v>0</v>
      </c>
      <c r="O429" s="30" t="s">
        <v>3687</v>
      </c>
      <c r="P429" s="1">
        <v>0</v>
      </c>
      <c r="Q429" s="30" t="s">
        <v>3688</v>
      </c>
      <c r="R429" s="1">
        <f t="shared" si="12"/>
        <v>0</v>
      </c>
      <c r="T429" s="238">
        <v>427</v>
      </c>
      <c r="U429" s="3" t="s">
        <v>1441</v>
      </c>
      <c r="V429" s="3" t="s">
        <v>68</v>
      </c>
      <c r="W429" s="1">
        <v>0</v>
      </c>
      <c r="Y429" s="238">
        <v>427</v>
      </c>
      <c r="Z429" s="3" t="s">
        <v>1962</v>
      </c>
      <c r="AA429" s="3" t="s">
        <v>66</v>
      </c>
      <c r="AB429" s="1">
        <v>0</v>
      </c>
      <c r="AC429" s="30" t="s">
        <v>3687</v>
      </c>
      <c r="AD429" s="1">
        <v>0</v>
      </c>
      <c r="AE429" s="30" t="s">
        <v>3688</v>
      </c>
      <c r="AF429" s="1">
        <f t="shared" si="13"/>
        <v>0</v>
      </c>
      <c r="AH429" s="238">
        <v>427</v>
      </c>
      <c r="AI429" s="3" t="s">
        <v>2621</v>
      </c>
      <c r="AJ429" s="3" t="s">
        <v>2630</v>
      </c>
      <c r="AK429" s="1"/>
    </row>
    <row r="430" spans="1:37" ht="15.6" x14ac:dyDescent="0.3">
      <c r="A430" s="238">
        <v>428</v>
      </c>
      <c r="B430" s="3" t="s">
        <v>2934</v>
      </c>
      <c r="C430" s="3" t="s">
        <v>3453</v>
      </c>
      <c r="D430" s="1">
        <v>2</v>
      </c>
      <c r="F430" s="238">
        <v>428</v>
      </c>
      <c r="G430" s="3" t="s">
        <v>741</v>
      </c>
      <c r="H430" s="3" t="s">
        <v>2598</v>
      </c>
      <c r="I430" s="1">
        <v>0</v>
      </c>
      <c r="K430" s="238">
        <v>428</v>
      </c>
      <c r="L430" s="3" t="s">
        <v>3593</v>
      </c>
      <c r="M430" s="3" t="s">
        <v>2630</v>
      </c>
      <c r="N430" s="1">
        <v>0</v>
      </c>
      <c r="O430" s="30" t="s">
        <v>3687</v>
      </c>
      <c r="P430" s="1">
        <v>0</v>
      </c>
      <c r="Q430" s="30" t="s">
        <v>3688</v>
      </c>
      <c r="R430" s="1">
        <f t="shared" si="12"/>
        <v>0</v>
      </c>
      <c r="T430" s="238">
        <v>428</v>
      </c>
      <c r="U430" s="3" t="s">
        <v>1650</v>
      </c>
      <c r="V430" s="3" t="s">
        <v>2620</v>
      </c>
      <c r="W430" s="1">
        <v>0</v>
      </c>
      <c r="Y430" s="238">
        <v>428</v>
      </c>
      <c r="Z430" s="3" t="s">
        <v>3196</v>
      </c>
      <c r="AA430" s="3" t="s">
        <v>2613</v>
      </c>
      <c r="AB430" s="1">
        <v>0</v>
      </c>
      <c r="AC430" s="30" t="s">
        <v>3687</v>
      </c>
      <c r="AD430" s="1">
        <v>0</v>
      </c>
      <c r="AE430" s="30" t="s">
        <v>3688</v>
      </c>
      <c r="AF430" s="1">
        <f t="shared" si="13"/>
        <v>0</v>
      </c>
      <c r="AH430" s="238">
        <v>428</v>
      </c>
      <c r="AI430" s="3" t="s">
        <v>3469</v>
      </c>
      <c r="AJ430" s="3" t="s">
        <v>2620</v>
      </c>
      <c r="AK430" s="1"/>
    </row>
    <row r="431" spans="1:37" ht="15.6" x14ac:dyDescent="0.3">
      <c r="A431" s="238">
        <v>429</v>
      </c>
      <c r="B431" s="3" t="s">
        <v>1096</v>
      </c>
      <c r="C431" s="3" t="s">
        <v>68</v>
      </c>
      <c r="D431" s="1">
        <v>2</v>
      </c>
      <c r="F431" s="238">
        <v>429</v>
      </c>
      <c r="G431" s="3" t="s">
        <v>1480</v>
      </c>
      <c r="H431" s="3" t="s">
        <v>3084</v>
      </c>
      <c r="I431" s="1">
        <v>0</v>
      </c>
      <c r="K431" s="238">
        <v>429</v>
      </c>
      <c r="L431" s="2" t="s">
        <v>3598</v>
      </c>
      <c r="M431" s="2" t="s">
        <v>2598</v>
      </c>
      <c r="N431" s="1">
        <v>0</v>
      </c>
      <c r="O431" s="30" t="s">
        <v>3687</v>
      </c>
      <c r="P431" s="1">
        <v>0</v>
      </c>
      <c r="Q431" s="30" t="s">
        <v>3688</v>
      </c>
      <c r="R431" s="1">
        <f t="shared" si="12"/>
        <v>0</v>
      </c>
      <c r="T431" s="238">
        <v>429</v>
      </c>
      <c r="U431" s="3" t="s">
        <v>1273</v>
      </c>
      <c r="V431" s="3" t="s">
        <v>66</v>
      </c>
      <c r="W431" s="1">
        <v>0</v>
      </c>
      <c r="Y431" s="238">
        <v>429</v>
      </c>
      <c r="Z431" s="3" t="s">
        <v>3149</v>
      </c>
      <c r="AA431" s="3" t="s">
        <v>3064</v>
      </c>
      <c r="AB431" s="1">
        <v>0</v>
      </c>
      <c r="AC431" s="30" t="s">
        <v>3687</v>
      </c>
      <c r="AD431" s="1">
        <v>0</v>
      </c>
      <c r="AE431" s="30" t="s">
        <v>3688</v>
      </c>
      <c r="AF431" s="1">
        <f t="shared" si="13"/>
        <v>0</v>
      </c>
      <c r="AH431" s="238">
        <v>429</v>
      </c>
      <c r="AI431" s="3" t="s">
        <v>3470</v>
      </c>
      <c r="AJ431" s="3" t="s">
        <v>3463</v>
      </c>
      <c r="AK431" s="1"/>
    </row>
    <row r="432" spans="1:37" ht="15.6" x14ac:dyDescent="0.3">
      <c r="A432" s="238">
        <v>430</v>
      </c>
      <c r="B432" s="3" t="s">
        <v>3014</v>
      </c>
      <c r="C432" s="3" t="s">
        <v>44</v>
      </c>
      <c r="D432" s="1">
        <v>2</v>
      </c>
      <c r="F432" s="238">
        <v>430</v>
      </c>
      <c r="G432" s="3" t="s">
        <v>3626</v>
      </c>
      <c r="H432" s="3" t="s">
        <v>2865</v>
      </c>
      <c r="I432" s="1">
        <v>0</v>
      </c>
      <c r="K432" s="238">
        <v>430</v>
      </c>
      <c r="L432" s="3" t="s">
        <v>3602</v>
      </c>
      <c r="M432" s="3" t="s">
        <v>2759</v>
      </c>
      <c r="N432" s="1">
        <v>0</v>
      </c>
      <c r="O432" s="30" t="s">
        <v>3687</v>
      </c>
      <c r="P432" s="1">
        <v>0</v>
      </c>
      <c r="Q432" s="30" t="s">
        <v>3688</v>
      </c>
      <c r="R432" s="1">
        <f t="shared" si="12"/>
        <v>0</v>
      </c>
      <c r="T432" s="238">
        <v>430</v>
      </c>
      <c r="U432" s="3" t="s">
        <v>1790</v>
      </c>
      <c r="V432" s="3" t="s">
        <v>66</v>
      </c>
      <c r="W432" s="1">
        <v>0</v>
      </c>
      <c r="Y432" s="238">
        <v>430</v>
      </c>
      <c r="Z432" s="3" t="s">
        <v>3034</v>
      </c>
      <c r="AA432" s="3" t="s">
        <v>2613</v>
      </c>
      <c r="AB432" s="1">
        <v>0</v>
      </c>
      <c r="AC432" s="30" t="s">
        <v>3687</v>
      </c>
      <c r="AD432" s="1">
        <v>0</v>
      </c>
      <c r="AE432" s="30" t="s">
        <v>3688</v>
      </c>
      <c r="AF432" s="1">
        <f t="shared" si="13"/>
        <v>0</v>
      </c>
      <c r="AH432" s="238">
        <v>430</v>
      </c>
      <c r="AI432" s="3" t="s">
        <v>3471</v>
      </c>
      <c r="AJ432" s="3" t="s">
        <v>2603</v>
      </c>
      <c r="AK432" s="1"/>
    </row>
    <row r="433" spans="1:37" ht="15.6" x14ac:dyDescent="0.3">
      <c r="A433" s="238">
        <v>431</v>
      </c>
      <c r="B433" s="3" t="s">
        <v>890</v>
      </c>
      <c r="C433" s="3" t="s">
        <v>2598</v>
      </c>
      <c r="D433" s="1">
        <v>2</v>
      </c>
      <c r="F433" s="238">
        <v>431</v>
      </c>
      <c r="G433" s="3" t="s">
        <v>3627</v>
      </c>
      <c r="H433" s="3" t="s">
        <v>2623</v>
      </c>
      <c r="I433" s="1">
        <v>0</v>
      </c>
      <c r="K433" s="238">
        <v>431</v>
      </c>
      <c r="L433" s="3" t="s">
        <v>3606</v>
      </c>
      <c r="M433" s="3" t="s">
        <v>80</v>
      </c>
      <c r="N433" s="1">
        <v>0</v>
      </c>
      <c r="O433" s="30" t="s">
        <v>3687</v>
      </c>
      <c r="P433" s="1">
        <v>0</v>
      </c>
      <c r="Q433" s="30" t="s">
        <v>3688</v>
      </c>
      <c r="R433" s="1">
        <f t="shared" si="12"/>
        <v>0</v>
      </c>
      <c r="T433" s="238">
        <v>431</v>
      </c>
      <c r="U433" s="3" t="s">
        <v>3582</v>
      </c>
      <c r="V433" s="3" t="s">
        <v>2865</v>
      </c>
      <c r="W433" s="1">
        <v>0</v>
      </c>
      <c r="Y433" s="238">
        <v>431</v>
      </c>
      <c r="Z433" s="3" t="s">
        <v>3153</v>
      </c>
      <c r="AA433" s="3" t="s">
        <v>66</v>
      </c>
      <c r="AB433" s="1">
        <v>0</v>
      </c>
      <c r="AC433" s="30" t="s">
        <v>3687</v>
      </c>
      <c r="AD433" s="1">
        <v>0</v>
      </c>
      <c r="AE433" s="30" t="s">
        <v>3688</v>
      </c>
      <c r="AF433" s="1">
        <f t="shared" si="13"/>
        <v>0</v>
      </c>
      <c r="AH433" s="238">
        <v>431</v>
      </c>
      <c r="AI433" s="3" t="s">
        <v>3474</v>
      </c>
      <c r="AJ433" s="3" t="s">
        <v>3461</v>
      </c>
      <c r="AK433" s="1"/>
    </row>
    <row r="434" spans="1:37" ht="15.6" x14ac:dyDescent="0.3">
      <c r="A434" s="238">
        <v>432</v>
      </c>
      <c r="B434" s="3" t="s">
        <v>1923</v>
      </c>
      <c r="C434" s="3" t="s">
        <v>3347</v>
      </c>
      <c r="D434" s="1">
        <v>2</v>
      </c>
      <c r="F434" s="238">
        <v>432</v>
      </c>
      <c r="G434" s="3" t="s">
        <v>3628</v>
      </c>
      <c r="H434" s="3" t="s">
        <v>2620</v>
      </c>
      <c r="I434" s="1">
        <v>0</v>
      </c>
      <c r="K434" s="238">
        <v>432</v>
      </c>
      <c r="L434" s="3" t="s">
        <v>3607</v>
      </c>
      <c r="M434" s="3" t="s">
        <v>2598</v>
      </c>
      <c r="N434" s="1">
        <v>0</v>
      </c>
      <c r="O434" s="30" t="s">
        <v>3687</v>
      </c>
      <c r="P434" s="1">
        <v>0</v>
      </c>
      <c r="Q434" s="30" t="s">
        <v>3688</v>
      </c>
      <c r="R434" s="1">
        <f t="shared" si="12"/>
        <v>0</v>
      </c>
      <c r="T434" s="238">
        <v>432</v>
      </c>
      <c r="U434" s="2" t="s">
        <v>2107</v>
      </c>
      <c r="V434" s="2" t="s">
        <v>3276</v>
      </c>
      <c r="W434" s="1">
        <v>0</v>
      </c>
      <c r="Y434" s="238">
        <v>432</v>
      </c>
      <c r="Z434" s="3" t="s">
        <v>1000</v>
      </c>
      <c r="AA434" s="3" t="s">
        <v>2630</v>
      </c>
      <c r="AB434" s="1">
        <v>0</v>
      </c>
      <c r="AC434" s="30" t="s">
        <v>3687</v>
      </c>
      <c r="AD434" s="1">
        <v>0</v>
      </c>
      <c r="AE434" s="30" t="s">
        <v>3688</v>
      </c>
      <c r="AF434" s="1">
        <f t="shared" si="13"/>
        <v>0</v>
      </c>
      <c r="AH434" s="238">
        <v>432</v>
      </c>
      <c r="AI434" s="3" t="s">
        <v>3475</v>
      </c>
      <c r="AJ434" s="3" t="s">
        <v>3069</v>
      </c>
      <c r="AK434" s="1"/>
    </row>
    <row r="435" spans="1:37" ht="15.6" x14ac:dyDescent="0.3">
      <c r="A435" s="238">
        <v>433</v>
      </c>
      <c r="B435" s="3" t="s">
        <v>1012</v>
      </c>
      <c r="C435" s="3" t="s">
        <v>2630</v>
      </c>
      <c r="D435" s="1">
        <v>2</v>
      </c>
      <c r="F435" s="238">
        <v>433</v>
      </c>
      <c r="G435" s="3" t="s">
        <v>3629</v>
      </c>
      <c r="H435" s="3" t="s">
        <v>2657</v>
      </c>
      <c r="I435" s="1">
        <v>0</v>
      </c>
      <c r="K435" s="238">
        <v>433</v>
      </c>
      <c r="L435" s="3" t="s">
        <v>3608</v>
      </c>
      <c r="M435" s="3" t="s">
        <v>2939</v>
      </c>
      <c r="N435" s="1">
        <v>0</v>
      </c>
      <c r="O435" s="30" t="s">
        <v>3687</v>
      </c>
      <c r="P435" s="1">
        <v>0</v>
      </c>
      <c r="Q435" s="30" t="s">
        <v>3688</v>
      </c>
      <c r="R435" s="1">
        <f t="shared" si="12"/>
        <v>0</v>
      </c>
      <c r="T435" s="238">
        <v>433</v>
      </c>
      <c r="U435" s="3" t="s">
        <v>3256</v>
      </c>
      <c r="V435" s="3" t="s">
        <v>2623</v>
      </c>
      <c r="W435" s="1">
        <v>0</v>
      </c>
      <c r="Y435" s="238">
        <v>433</v>
      </c>
      <c r="Z435" s="3" t="s">
        <v>3283</v>
      </c>
      <c r="AA435" s="3" t="s">
        <v>2939</v>
      </c>
      <c r="AB435" s="1">
        <v>0</v>
      </c>
      <c r="AC435" s="30" t="s">
        <v>3687</v>
      </c>
      <c r="AD435" s="1">
        <v>0</v>
      </c>
      <c r="AE435" s="30" t="s">
        <v>3688</v>
      </c>
      <c r="AF435" s="1">
        <f t="shared" si="13"/>
        <v>0</v>
      </c>
      <c r="AH435" s="238">
        <v>433</v>
      </c>
      <c r="AI435" s="3" t="s">
        <v>3476</v>
      </c>
      <c r="AJ435" s="3" t="s">
        <v>2598</v>
      </c>
      <c r="AK435" s="1"/>
    </row>
    <row r="436" spans="1:37" ht="15.6" x14ac:dyDescent="0.3">
      <c r="A436" s="238">
        <v>434</v>
      </c>
      <c r="B436" s="3" t="s">
        <v>1472</v>
      </c>
      <c r="C436" s="3" t="s">
        <v>2620</v>
      </c>
      <c r="D436" s="1">
        <v>2</v>
      </c>
      <c r="F436" s="238">
        <v>434</v>
      </c>
      <c r="G436" s="3" t="s">
        <v>3630</v>
      </c>
      <c r="H436" s="3" t="s">
        <v>3631</v>
      </c>
      <c r="I436" s="1">
        <v>0</v>
      </c>
      <c r="K436" s="238">
        <v>434</v>
      </c>
      <c r="L436" s="3" t="s">
        <v>3139</v>
      </c>
      <c r="M436" s="3" t="s">
        <v>3347</v>
      </c>
      <c r="N436" s="1">
        <v>0</v>
      </c>
      <c r="O436" s="30" t="s">
        <v>3687</v>
      </c>
      <c r="P436" s="1">
        <v>0</v>
      </c>
      <c r="Q436" s="30" t="s">
        <v>3688</v>
      </c>
      <c r="R436" s="1">
        <f t="shared" si="12"/>
        <v>0</v>
      </c>
      <c r="T436" s="238">
        <v>434</v>
      </c>
      <c r="U436" s="3" t="s">
        <v>893</v>
      </c>
      <c r="V436" s="3" t="s">
        <v>2598</v>
      </c>
      <c r="W436" s="1">
        <v>0</v>
      </c>
      <c r="Y436" s="238">
        <v>434</v>
      </c>
      <c r="Z436" s="3" t="s">
        <v>1748</v>
      </c>
      <c r="AA436" s="3" t="s">
        <v>68</v>
      </c>
      <c r="AB436" s="1">
        <v>0</v>
      </c>
      <c r="AC436" s="30" t="s">
        <v>3687</v>
      </c>
      <c r="AD436" s="1">
        <v>0</v>
      </c>
      <c r="AE436" s="30" t="s">
        <v>3688</v>
      </c>
      <c r="AF436" s="1">
        <f t="shared" si="13"/>
        <v>0</v>
      </c>
      <c r="AH436" s="238">
        <v>434</v>
      </c>
      <c r="AI436" s="3" t="s">
        <v>2629</v>
      </c>
      <c r="AJ436" s="3" t="s">
        <v>2630</v>
      </c>
      <c r="AK436" s="1"/>
    </row>
    <row r="437" spans="1:37" ht="15.6" x14ac:dyDescent="0.3">
      <c r="A437" s="238">
        <v>435</v>
      </c>
      <c r="B437" s="3" t="s">
        <v>1650</v>
      </c>
      <c r="C437" s="3" t="s">
        <v>2620</v>
      </c>
      <c r="D437" s="1">
        <v>2</v>
      </c>
      <c r="F437" s="238">
        <v>435</v>
      </c>
      <c r="G437" s="3" t="s">
        <v>3632</v>
      </c>
      <c r="H437" s="3" t="s">
        <v>3074</v>
      </c>
      <c r="I437" s="1">
        <v>0</v>
      </c>
      <c r="K437" s="238">
        <v>435</v>
      </c>
      <c r="L437" s="3" t="s">
        <v>3611</v>
      </c>
      <c r="M437" s="3" t="s">
        <v>3084</v>
      </c>
      <c r="N437" s="1">
        <v>0</v>
      </c>
      <c r="O437" s="30" t="s">
        <v>3687</v>
      </c>
      <c r="P437" s="1">
        <v>0</v>
      </c>
      <c r="Q437" s="30" t="s">
        <v>3688</v>
      </c>
      <c r="R437" s="1">
        <f t="shared" si="12"/>
        <v>0</v>
      </c>
      <c r="T437" s="238">
        <v>435</v>
      </c>
      <c r="U437" s="3" t="s">
        <v>3609</v>
      </c>
      <c r="V437" s="3" t="s">
        <v>2988</v>
      </c>
      <c r="W437" s="1">
        <v>0</v>
      </c>
      <c r="Y437" s="238">
        <v>435</v>
      </c>
      <c r="Z437" s="3" t="s">
        <v>3320</v>
      </c>
      <c r="AA437" s="3" t="s">
        <v>2595</v>
      </c>
      <c r="AB437" s="1">
        <v>0</v>
      </c>
      <c r="AC437" s="30" t="s">
        <v>3687</v>
      </c>
      <c r="AD437" s="1">
        <v>0</v>
      </c>
      <c r="AE437" s="30" t="s">
        <v>3688</v>
      </c>
      <c r="AF437" s="1">
        <f t="shared" si="13"/>
        <v>0</v>
      </c>
      <c r="AH437" s="238">
        <v>435</v>
      </c>
      <c r="AI437" s="3" t="s">
        <v>2636</v>
      </c>
      <c r="AJ437" s="3" t="s">
        <v>2620</v>
      </c>
      <c r="AK437" s="1"/>
    </row>
    <row r="438" spans="1:37" ht="15.6" x14ac:dyDescent="0.3">
      <c r="A438" s="238">
        <v>436</v>
      </c>
      <c r="B438" s="2" t="s">
        <v>3621</v>
      </c>
      <c r="C438" s="2" t="s">
        <v>2598</v>
      </c>
      <c r="D438" s="1">
        <v>2</v>
      </c>
      <c r="F438" s="238">
        <v>436</v>
      </c>
      <c r="G438" s="3" t="s">
        <v>3255</v>
      </c>
      <c r="H438" s="3" t="s">
        <v>2690</v>
      </c>
      <c r="I438" s="1">
        <v>0</v>
      </c>
      <c r="K438" s="238">
        <v>436</v>
      </c>
      <c r="L438" s="3" t="s">
        <v>3614</v>
      </c>
      <c r="M438" s="3" t="s">
        <v>2865</v>
      </c>
      <c r="N438" s="1">
        <v>0</v>
      </c>
      <c r="O438" s="30" t="s">
        <v>3687</v>
      </c>
      <c r="P438" s="1">
        <v>0</v>
      </c>
      <c r="Q438" s="30" t="s">
        <v>3688</v>
      </c>
      <c r="R438" s="1">
        <f t="shared" si="12"/>
        <v>0</v>
      </c>
      <c r="T438" s="238">
        <v>436</v>
      </c>
      <c r="U438" s="3" t="s">
        <v>1789</v>
      </c>
      <c r="V438" s="3" t="s">
        <v>647</v>
      </c>
      <c r="W438" s="1">
        <v>0</v>
      </c>
      <c r="Y438" s="238">
        <v>436</v>
      </c>
      <c r="Z438" s="3" t="s">
        <v>1547</v>
      </c>
      <c r="AA438" s="3" t="s">
        <v>2623</v>
      </c>
      <c r="AB438" s="1">
        <v>0</v>
      </c>
      <c r="AC438" s="30" t="s">
        <v>3687</v>
      </c>
      <c r="AD438" s="1">
        <v>0</v>
      </c>
      <c r="AE438" s="30" t="s">
        <v>3688</v>
      </c>
      <c r="AF438" s="1">
        <f t="shared" si="13"/>
        <v>0</v>
      </c>
      <c r="AH438" s="238">
        <v>436</v>
      </c>
      <c r="AI438" s="3" t="s">
        <v>3479</v>
      </c>
      <c r="AJ438" s="3" t="s">
        <v>2657</v>
      </c>
      <c r="AK438" s="1"/>
    </row>
    <row r="439" spans="1:37" ht="15.6" x14ac:dyDescent="0.3">
      <c r="A439" s="238">
        <v>437</v>
      </c>
      <c r="B439" s="3" t="s">
        <v>1216</v>
      </c>
      <c r="C439" s="3" t="s">
        <v>68</v>
      </c>
      <c r="D439" s="1">
        <v>2</v>
      </c>
      <c r="F439" s="238">
        <v>437</v>
      </c>
      <c r="G439" s="3" t="s">
        <v>3633</v>
      </c>
      <c r="H439" s="3" t="s">
        <v>80</v>
      </c>
      <c r="I439" s="1">
        <v>0</v>
      </c>
      <c r="K439" s="238">
        <v>437</v>
      </c>
      <c r="L439" s="3" t="s">
        <v>3617</v>
      </c>
      <c r="M439" s="3" t="s">
        <v>2613</v>
      </c>
      <c r="N439" s="1">
        <v>0</v>
      </c>
      <c r="O439" s="30" t="s">
        <v>3687</v>
      </c>
      <c r="P439" s="1">
        <v>0</v>
      </c>
      <c r="Q439" s="30" t="s">
        <v>3688</v>
      </c>
      <c r="R439" s="1">
        <f t="shared" si="12"/>
        <v>0</v>
      </c>
      <c r="T439" s="238">
        <v>437</v>
      </c>
      <c r="U439" s="3" t="s">
        <v>3190</v>
      </c>
      <c r="V439" s="3" t="s">
        <v>80</v>
      </c>
      <c r="W439" s="1">
        <v>0</v>
      </c>
      <c r="Y439" s="238">
        <v>437</v>
      </c>
      <c r="Z439" s="3" t="s">
        <v>2830</v>
      </c>
      <c r="AA439" s="3" t="s">
        <v>2613</v>
      </c>
      <c r="AB439" s="1">
        <v>0</v>
      </c>
      <c r="AC439" s="30" t="s">
        <v>3687</v>
      </c>
      <c r="AD439" s="1">
        <v>0</v>
      </c>
      <c r="AE439" s="30" t="s">
        <v>3688</v>
      </c>
      <c r="AF439" s="1">
        <f t="shared" si="13"/>
        <v>0</v>
      </c>
      <c r="AH439" s="238">
        <v>437</v>
      </c>
      <c r="AI439" s="3" t="s">
        <v>3480</v>
      </c>
      <c r="AJ439" s="3" t="s">
        <v>2655</v>
      </c>
      <c r="AK439" s="1"/>
    </row>
    <row r="440" spans="1:37" ht="15.6" x14ac:dyDescent="0.3">
      <c r="A440" s="238">
        <v>438</v>
      </c>
      <c r="B440" s="3" t="s">
        <v>3628</v>
      </c>
      <c r="C440" s="3" t="s">
        <v>2620</v>
      </c>
      <c r="D440" s="1">
        <v>2</v>
      </c>
      <c r="F440" s="238">
        <v>438</v>
      </c>
      <c r="G440" s="3" t="s">
        <v>1257</v>
      </c>
      <c r="H440" s="3" t="s">
        <v>66</v>
      </c>
      <c r="I440" s="1">
        <v>0</v>
      </c>
      <c r="K440" s="238">
        <v>438</v>
      </c>
      <c r="L440" s="3" t="s">
        <v>3618</v>
      </c>
      <c r="M440" s="3" t="s">
        <v>2655</v>
      </c>
      <c r="N440" s="1">
        <v>0</v>
      </c>
      <c r="O440" s="30" t="s">
        <v>3687</v>
      </c>
      <c r="P440" s="1">
        <v>0</v>
      </c>
      <c r="Q440" s="30" t="s">
        <v>3688</v>
      </c>
      <c r="R440" s="1">
        <f t="shared" si="12"/>
        <v>0</v>
      </c>
      <c r="T440" s="238">
        <v>438</v>
      </c>
      <c r="U440" s="3" t="s">
        <v>3611</v>
      </c>
      <c r="V440" s="3" t="s">
        <v>3084</v>
      </c>
      <c r="W440" s="1">
        <v>0</v>
      </c>
      <c r="Y440" s="238">
        <v>438</v>
      </c>
      <c r="Z440" s="3" t="s">
        <v>3351</v>
      </c>
      <c r="AA440" s="3" t="s">
        <v>2657</v>
      </c>
      <c r="AB440" s="1">
        <v>0</v>
      </c>
      <c r="AC440" s="30" t="s">
        <v>3687</v>
      </c>
      <c r="AD440" s="1">
        <v>0</v>
      </c>
      <c r="AE440" s="30" t="s">
        <v>3688</v>
      </c>
      <c r="AF440" s="1">
        <f t="shared" si="13"/>
        <v>0</v>
      </c>
      <c r="AH440" s="238">
        <v>438</v>
      </c>
      <c r="AI440" s="3" t="s">
        <v>2589</v>
      </c>
      <c r="AJ440" s="3" t="s">
        <v>2592</v>
      </c>
      <c r="AK440" s="1"/>
    </row>
    <row r="441" spans="1:37" ht="15.6" x14ac:dyDescent="0.3">
      <c r="A441" s="238">
        <v>439</v>
      </c>
      <c r="B441" s="3" t="s">
        <v>3629</v>
      </c>
      <c r="C441" s="3" t="s">
        <v>2657</v>
      </c>
      <c r="D441" s="1">
        <v>2</v>
      </c>
      <c r="F441" s="238">
        <v>439</v>
      </c>
      <c r="G441" s="3" t="s">
        <v>3634</v>
      </c>
      <c r="H441" s="3" t="s">
        <v>3232</v>
      </c>
      <c r="I441" s="1">
        <v>0</v>
      </c>
      <c r="K441" s="238">
        <v>439</v>
      </c>
      <c r="L441" s="3" t="s">
        <v>3619</v>
      </c>
      <c r="M441" s="3" t="s">
        <v>2630</v>
      </c>
      <c r="N441" s="1">
        <v>0</v>
      </c>
      <c r="O441" s="30" t="s">
        <v>3687</v>
      </c>
      <c r="P441" s="1">
        <v>0</v>
      </c>
      <c r="Q441" s="30" t="s">
        <v>3688</v>
      </c>
      <c r="R441" s="1">
        <f t="shared" si="12"/>
        <v>0</v>
      </c>
      <c r="T441" s="238">
        <v>439</v>
      </c>
      <c r="U441" s="3" t="s">
        <v>3614</v>
      </c>
      <c r="V441" s="3" t="s">
        <v>2865</v>
      </c>
      <c r="W441" s="1">
        <v>0</v>
      </c>
      <c r="Y441" s="238">
        <v>439</v>
      </c>
      <c r="Z441" s="3" t="s">
        <v>773</v>
      </c>
      <c r="AA441" s="3" t="s">
        <v>2655</v>
      </c>
      <c r="AB441" s="1">
        <v>0</v>
      </c>
      <c r="AC441" s="30" t="s">
        <v>3687</v>
      </c>
      <c r="AD441" s="1">
        <v>0</v>
      </c>
      <c r="AE441" s="30" t="s">
        <v>3688</v>
      </c>
      <c r="AF441" s="1">
        <f t="shared" si="13"/>
        <v>0</v>
      </c>
      <c r="AH441" s="238">
        <v>439</v>
      </c>
      <c r="AI441" s="3" t="s">
        <v>2653</v>
      </c>
      <c r="AJ441" s="3" t="s">
        <v>2603</v>
      </c>
      <c r="AK441" s="1"/>
    </row>
    <row r="442" spans="1:37" ht="15.6" x14ac:dyDescent="0.3">
      <c r="A442" s="238">
        <v>440</v>
      </c>
      <c r="B442" s="2" t="s">
        <v>1892</v>
      </c>
      <c r="C442" s="2" t="s">
        <v>68</v>
      </c>
      <c r="D442" s="1">
        <v>2</v>
      </c>
      <c r="F442" s="238">
        <v>440</v>
      </c>
      <c r="G442" s="3" t="s">
        <v>3635</v>
      </c>
      <c r="H442" s="3" t="s">
        <v>3074</v>
      </c>
      <c r="I442" s="1">
        <v>0</v>
      </c>
      <c r="K442" s="238">
        <v>440</v>
      </c>
      <c r="L442" s="3" t="s">
        <v>3620</v>
      </c>
      <c r="M442" s="3" t="s">
        <v>3232</v>
      </c>
      <c r="N442" s="1">
        <v>0</v>
      </c>
      <c r="O442" s="30" t="s">
        <v>3687</v>
      </c>
      <c r="P442" s="1">
        <v>0</v>
      </c>
      <c r="Q442" s="30" t="s">
        <v>3688</v>
      </c>
      <c r="R442" s="1">
        <f t="shared" si="12"/>
        <v>0</v>
      </c>
      <c r="T442" s="238">
        <v>440</v>
      </c>
      <c r="U442" s="3" t="s">
        <v>1089</v>
      </c>
      <c r="V442" s="3" t="s">
        <v>68</v>
      </c>
      <c r="W442" s="1">
        <v>0</v>
      </c>
      <c r="Y442" s="238">
        <v>440</v>
      </c>
      <c r="Z442" s="3" t="s">
        <v>3014</v>
      </c>
      <c r="AA442" s="3" t="s">
        <v>44</v>
      </c>
      <c r="AB442" s="1">
        <v>0</v>
      </c>
      <c r="AC442" s="30" t="s">
        <v>3687</v>
      </c>
      <c r="AD442" s="1">
        <v>0</v>
      </c>
      <c r="AE442" s="30" t="s">
        <v>3688</v>
      </c>
      <c r="AF442" s="1">
        <f t="shared" si="13"/>
        <v>0</v>
      </c>
      <c r="AH442" s="238">
        <v>440</v>
      </c>
      <c r="AI442" s="3" t="s">
        <v>3484</v>
      </c>
      <c r="AJ442" s="3" t="s">
        <v>2613</v>
      </c>
      <c r="AK442" s="1"/>
    </row>
    <row r="443" spans="1:37" ht="15.6" x14ac:dyDescent="0.3">
      <c r="A443" s="238">
        <v>441</v>
      </c>
      <c r="B443" s="3" t="s">
        <v>3337</v>
      </c>
      <c r="C443" s="3" t="s">
        <v>2595</v>
      </c>
      <c r="D443" s="1">
        <v>2</v>
      </c>
      <c r="F443" s="238">
        <v>441</v>
      </c>
      <c r="G443" s="3" t="s">
        <v>1705</v>
      </c>
      <c r="H443" s="3" t="s">
        <v>3276</v>
      </c>
      <c r="I443" s="1">
        <v>0</v>
      </c>
      <c r="K443" s="238">
        <v>441</v>
      </c>
      <c r="L443" s="3" t="s">
        <v>3622</v>
      </c>
      <c r="M443" s="3" t="s">
        <v>89</v>
      </c>
      <c r="N443" s="1">
        <v>0</v>
      </c>
      <c r="O443" s="30" t="s">
        <v>3687</v>
      </c>
      <c r="P443" s="1">
        <v>0</v>
      </c>
      <c r="Q443" s="30" t="s">
        <v>3688</v>
      </c>
      <c r="R443" s="1">
        <f t="shared" si="12"/>
        <v>0</v>
      </c>
      <c r="T443" s="238">
        <v>441</v>
      </c>
      <c r="U443" s="3" t="s">
        <v>1557</v>
      </c>
      <c r="V443" s="3" t="s">
        <v>2939</v>
      </c>
      <c r="W443" s="1">
        <v>0</v>
      </c>
      <c r="Y443" s="238">
        <v>441</v>
      </c>
      <c r="Z443" s="3" t="s">
        <v>3558</v>
      </c>
      <c r="AA443" s="3" t="s">
        <v>2630</v>
      </c>
      <c r="AB443" s="1">
        <v>0</v>
      </c>
      <c r="AC443" s="30" t="s">
        <v>3687</v>
      </c>
      <c r="AD443" s="1">
        <v>0</v>
      </c>
      <c r="AE443" s="30" t="s">
        <v>3688</v>
      </c>
      <c r="AF443" s="1">
        <f t="shared" si="13"/>
        <v>0</v>
      </c>
      <c r="AH443" s="238">
        <v>441</v>
      </c>
      <c r="AI443" s="3" t="s">
        <v>3485</v>
      </c>
      <c r="AJ443" s="3" t="s">
        <v>2655</v>
      </c>
      <c r="AK443" s="1"/>
    </row>
    <row r="444" spans="1:37" ht="15.6" x14ac:dyDescent="0.3">
      <c r="A444" s="238">
        <v>442</v>
      </c>
      <c r="B444" s="2" t="s">
        <v>1928</v>
      </c>
      <c r="C444" s="2" t="s">
        <v>3347</v>
      </c>
      <c r="D444" s="1">
        <v>2</v>
      </c>
      <c r="F444" s="238">
        <v>442</v>
      </c>
      <c r="G444" s="3" t="s">
        <v>1662</v>
      </c>
      <c r="H444" s="3" t="s">
        <v>3276</v>
      </c>
      <c r="I444" s="1">
        <v>0</v>
      </c>
      <c r="K444" s="238">
        <v>442</v>
      </c>
      <c r="L444" s="3" t="s">
        <v>1557</v>
      </c>
      <c r="M444" s="3" t="s">
        <v>2939</v>
      </c>
      <c r="N444" s="1">
        <v>0</v>
      </c>
      <c r="O444" s="30" t="s">
        <v>3687</v>
      </c>
      <c r="P444" s="1">
        <v>0</v>
      </c>
      <c r="Q444" s="30" t="s">
        <v>3688</v>
      </c>
      <c r="R444" s="1">
        <f t="shared" si="12"/>
        <v>0</v>
      </c>
      <c r="T444" s="238">
        <v>442</v>
      </c>
      <c r="U444" s="3" t="s">
        <v>3623</v>
      </c>
      <c r="V444" s="3" t="s">
        <v>3084</v>
      </c>
      <c r="W444" s="1">
        <v>0</v>
      </c>
      <c r="Y444" s="238">
        <v>442</v>
      </c>
      <c r="Z444" s="3" t="s">
        <v>890</v>
      </c>
      <c r="AA444" s="3" t="s">
        <v>2598</v>
      </c>
      <c r="AB444" s="1">
        <v>0</v>
      </c>
      <c r="AC444" s="30" t="s">
        <v>3687</v>
      </c>
      <c r="AD444" s="1">
        <v>0</v>
      </c>
      <c r="AE444" s="30" t="s">
        <v>3688</v>
      </c>
      <c r="AF444" s="1">
        <f t="shared" si="13"/>
        <v>0</v>
      </c>
      <c r="AH444" s="238">
        <v>442</v>
      </c>
      <c r="AI444" s="3" t="s">
        <v>2615</v>
      </c>
      <c r="AJ444" s="3" t="s">
        <v>2613</v>
      </c>
      <c r="AK444" s="1"/>
    </row>
    <row r="445" spans="1:37" ht="15.6" x14ac:dyDescent="0.3">
      <c r="A445" s="238">
        <v>443</v>
      </c>
      <c r="B445" s="3" t="s">
        <v>1300</v>
      </c>
      <c r="C445" s="3" t="s">
        <v>347</v>
      </c>
      <c r="D445" s="1">
        <v>2</v>
      </c>
      <c r="F445" s="238">
        <v>443</v>
      </c>
      <c r="G445" s="3" t="s">
        <v>3636</v>
      </c>
      <c r="H445" s="3" t="s">
        <v>2623</v>
      </c>
      <c r="I445" s="1">
        <v>0</v>
      </c>
      <c r="K445" s="238">
        <v>443</v>
      </c>
      <c r="L445" s="3" t="s">
        <v>3623</v>
      </c>
      <c r="M445" s="3" t="s">
        <v>3084</v>
      </c>
      <c r="N445" s="1">
        <v>0</v>
      </c>
      <c r="O445" s="30" t="s">
        <v>3687</v>
      </c>
      <c r="P445" s="1">
        <v>0</v>
      </c>
      <c r="Q445" s="30" t="s">
        <v>3688</v>
      </c>
      <c r="R445" s="1">
        <f t="shared" si="12"/>
        <v>0</v>
      </c>
      <c r="T445" s="238">
        <v>443</v>
      </c>
      <c r="U445" s="3" t="s">
        <v>3624</v>
      </c>
      <c r="V445" s="3" t="s">
        <v>3232</v>
      </c>
      <c r="W445" s="1">
        <v>0</v>
      </c>
      <c r="Y445" s="238">
        <v>443</v>
      </c>
      <c r="Z445" s="3" t="s">
        <v>1923</v>
      </c>
      <c r="AA445" s="3" t="s">
        <v>3347</v>
      </c>
      <c r="AB445" s="1">
        <v>0</v>
      </c>
      <c r="AC445" s="30" t="s">
        <v>3687</v>
      </c>
      <c r="AD445" s="1">
        <v>0</v>
      </c>
      <c r="AE445" s="30" t="s">
        <v>3688</v>
      </c>
      <c r="AF445" s="1">
        <f t="shared" si="13"/>
        <v>0</v>
      </c>
      <c r="AH445" s="238">
        <v>443</v>
      </c>
      <c r="AI445" s="3" t="s">
        <v>734</v>
      </c>
      <c r="AJ445" s="3" t="s">
        <v>2598</v>
      </c>
      <c r="AK445" s="1"/>
    </row>
    <row r="446" spans="1:37" ht="15.6" x14ac:dyDescent="0.3">
      <c r="A446" s="238">
        <v>444</v>
      </c>
      <c r="B446" s="3" t="s">
        <v>3647</v>
      </c>
      <c r="C446" s="3" t="s">
        <v>3084</v>
      </c>
      <c r="D446" s="1">
        <v>2</v>
      </c>
      <c r="F446" s="238">
        <v>444</v>
      </c>
      <c r="G446" s="3" t="s">
        <v>3637</v>
      </c>
      <c r="H446" s="3" t="s">
        <v>2865</v>
      </c>
      <c r="I446" s="1">
        <v>0</v>
      </c>
      <c r="K446" s="238">
        <v>444</v>
      </c>
      <c r="L446" s="3" t="s">
        <v>1216</v>
      </c>
      <c r="M446" s="3" t="s">
        <v>68</v>
      </c>
      <c r="N446" s="1">
        <v>0</v>
      </c>
      <c r="O446" s="30" t="s">
        <v>3687</v>
      </c>
      <c r="P446" s="1">
        <v>0</v>
      </c>
      <c r="Q446" s="30" t="s">
        <v>3688</v>
      </c>
      <c r="R446" s="1">
        <f t="shared" si="12"/>
        <v>0</v>
      </c>
      <c r="T446" s="238">
        <v>444</v>
      </c>
      <c r="U446" s="3" t="s">
        <v>3626</v>
      </c>
      <c r="V446" s="3" t="s">
        <v>2865</v>
      </c>
      <c r="W446" s="1">
        <v>0</v>
      </c>
      <c r="Y446" s="238">
        <v>444</v>
      </c>
      <c r="Z446" s="3" t="s">
        <v>764</v>
      </c>
      <c r="AA446" s="3" t="s">
        <v>3453</v>
      </c>
      <c r="AB446" s="1">
        <v>0</v>
      </c>
      <c r="AC446" s="30" t="s">
        <v>3687</v>
      </c>
      <c r="AD446" s="1">
        <v>0</v>
      </c>
      <c r="AE446" s="30" t="s">
        <v>3688</v>
      </c>
      <c r="AF446" s="1">
        <f t="shared" si="13"/>
        <v>0</v>
      </c>
      <c r="AH446" s="238">
        <v>444</v>
      </c>
      <c r="AI446" s="3" t="s">
        <v>3486</v>
      </c>
      <c r="AJ446" s="3" t="s">
        <v>2598</v>
      </c>
      <c r="AK446" s="1"/>
    </row>
    <row r="447" spans="1:37" ht="15.6" x14ac:dyDescent="0.3">
      <c r="A447" s="238">
        <v>445</v>
      </c>
      <c r="B447" s="3" t="s">
        <v>791</v>
      </c>
      <c r="C447" s="3" t="s">
        <v>44</v>
      </c>
      <c r="D447" s="1">
        <v>2</v>
      </c>
      <c r="F447" s="238">
        <v>445</v>
      </c>
      <c r="G447" s="3" t="s">
        <v>3638</v>
      </c>
      <c r="H447" s="3" t="s">
        <v>3639</v>
      </c>
      <c r="I447" s="1">
        <v>0</v>
      </c>
      <c r="K447" s="238">
        <v>445</v>
      </c>
      <c r="L447" s="3" t="s">
        <v>3624</v>
      </c>
      <c r="M447" s="3" t="s">
        <v>3232</v>
      </c>
      <c r="N447" s="1">
        <v>0</v>
      </c>
      <c r="O447" s="30" t="s">
        <v>3687</v>
      </c>
      <c r="P447" s="1">
        <v>0</v>
      </c>
      <c r="Q447" s="30" t="s">
        <v>3688</v>
      </c>
      <c r="R447" s="1">
        <f t="shared" si="12"/>
        <v>0</v>
      </c>
      <c r="T447" s="238">
        <v>445</v>
      </c>
      <c r="U447" s="3" t="s">
        <v>3628</v>
      </c>
      <c r="V447" s="3" t="s">
        <v>2620</v>
      </c>
      <c r="W447" s="1">
        <v>0</v>
      </c>
      <c r="Y447" s="238">
        <v>445</v>
      </c>
      <c r="Z447" s="3" t="s">
        <v>3022</v>
      </c>
      <c r="AA447" s="3" t="s">
        <v>2620</v>
      </c>
      <c r="AB447" s="1">
        <v>0</v>
      </c>
      <c r="AC447" s="30" t="s">
        <v>3687</v>
      </c>
      <c r="AD447" s="1">
        <v>0</v>
      </c>
      <c r="AE447" s="30" t="s">
        <v>3688</v>
      </c>
      <c r="AF447" s="1">
        <f t="shared" si="13"/>
        <v>0</v>
      </c>
      <c r="AH447" s="238">
        <v>445</v>
      </c>
      <c r="AI447" s="3" t="s">
        <v>3488</v>
      </c>
      <c r="AJ447" s="3" t="s">
        <v>2628</v>
      </c>
      <c r="AK447" s="1"/>
    </row>
    <row r="448" spans="1:37" ht="15.6" x14ac:dyDescent="0.3">
      <c r="A448" s="238">
        <v>446</v>
      </c>
      <c r="B448" s="3" t="s">
        <v>1754</v>
      </c>
      <c r="C448" s="3" t="s">
        <v>3318</v>
      </c>
      <c r="D448" s="1">
        <v>2</v>
      </c>
      <c r="F448" s="238">
        <v>446</v>
      </c>
      <c r="G448" s="3" t="s">
        <v>3640</v>
      </c>
      <c r="H448" s="3" t="s">
        <v>2606</v>
      </c>
      <c r="I448" s="1">
        <v>0</v>
      </c>
      <c r="K448" s="238">
        <v>446</v>
      </c>
      <c r="L448" s="3" t="s">
        <v>3626</v>
      </c>
      <c r="M448" s="3" t="s">
        <v>2865</v>
      </c>
      <c r="N448" s="1">
        <v>0</v>
      </c>
      <c r="O448" s="30" t="s">
        <v>3687</v>
      </c>
      <c r="P448" s="1">
        <v>0</v>
      </c>
      <c r="Q448" s="30" t="s">
        <v>3688</v>
      </c>
      <c r="R448" s="1">
        <f t="shared" si="12"/>
        <v>0</v>
      </c>
      <c r="T448" s="238">
        <v>446</v>
      </c>
      <c r="U448" s="3" t="s">
        <v>3632</v>
      </c>
      <c r="V448" s="3" t="s">
        <v>3074</v>
      </c>
      <c r="W448" s="1">
        <v>0</v>
      </c>
      <c r="Y448" s="238">
        <v>446</v>
      </c>
      <c r="Z448" s="3" t="s">
        <v>3053</v>
      </c>
      <c r="AA448" s="3" t="s">
        <v>2623</v>
      </c>
      <c r="AB448" s="1">
        <v>0</v>
      </c>
      <c r="AC448" s="30" t="s">
        <v>3687</v>
      </c>
      <c r="AD448" s="1">
        <v>0</v>
      </c>
      <c r="AE448" s="30" t="s">
        <v>3688</v>
      </c>
      <c r="AF448" s="1">
        <f t="shared" si="13"/>
        <v>0</v>
      </c>
      <c r="AH448" s="238">
        <v>446</v>
      </c>
      <c r="AI448" s="3" t="s">
        <v>3489</v>
      </c>
      <c r="AJ448" s="3" t="s">
        <v>2603</v>
      </c>
      <c r="AK448" s="1"/>
    </row>
    <row r="449" spans="1:37" ht="15.6" x14ac:dyDescent="0.3">
      <c r="A449" s="238">
        <v>447</v>
      </c>
      <c r="B449" s="3" t="s">
        <v>1888</v>
      </c>
      <c r="C449" s="3" t="s">
        <v>3221</v>
      </c>
      <c r="D449" s="1">
        <v>2</v>
      </c>
      <c r="F449" s="238">
        <v>447</v>
      </c>
      <c r="G449" s="3" t="s">
        <v>1516</v>
      </c>
      <c r="H449" s="3" t="s">
        <v>68</v>
      </c>
      <c r="I449" s="1">
        <v>0</v>
      </c>
      <c r="K449" s="238">
        <v>447</v>
      </c>
      <c r="L449" s="3" t="s">
        <v>3627</v>
      </c>
      <c r="M449" s="3" t="s">
        <v>2623</v>
      </c>
      <c r="N449" s="1">
        <v>0</v>
      </c>
      <c r="O449" s="30" t="s">
        <v>3687</v>
      </c>
      <c r="P449" s="1">
        <v>0</v>
      </c>
      <c r="Q449" s="30" t="s">
        <v>3688</v>
      </c>
      <c r="R449" s="1">
        <f t="shared" si="12"/>
        <v>0</v>
      </c>
      <c r="T449" s="238">
        <v>447</v>
      </c>
      <c r="U449" s="3" t="s">
        <v>3633</v>
      </c>
      <c r="V449" s="3" t="s">
        <v>80</v>
      </c>
      <c r="W449" s="1">
        <v>0</v>
      </c>
      <c r="Y449" s="238">
        <v>447</v>
      </c>
      <c r="Z449" s="3" t="s">
        <v>1074</v>
      </c>
      <c r="AA449" s="3" t="s">
        <v>2865</v>
      </c>
      <c r="AB449" s="1">
        <v>0</v>
      </c>
      <c r="AC449" s="30" t="s">
        <v>3687</v>
      </c>
      <c r="AD449" s="1">
        <v>0</v>
      </c>
      <c r="AE449" s="30" t="s">
        <v>3688</v>
      </c>
      <c r="AF449" s="1">
        <f t="shared" si="13"/>
        <v>0</v>
      </c>
      <c r="AH449" s="238">
        <v>447</v>
      </c>
      <c r="AI449" s="3" t="s">
        <v>3490</v>
      </c>
      <c r="AJ449" s="3" t="s">
        <v>2655</v>
      </c>
      <c r="AK449" s="1"/>
    </row>
    <row r="450" spans="1:37" ht="15.6" x14ac:dyDescent="0.3">
      <c r="A450" s="238">
        <v>448</v>
      </c>
      <c r="B450" s="3" t="s">
        <v>1788</v>
      </c>
      <c r="C450" s="3" t="s">
        <v>68</v>
      </c>
      <c r="D450" s="1">
        <v>2</v>
      </c>
      <c r="F450" s="238">
        <v>448</v>
      </c>
      <c r="G450" s="3" t="s">
        <v>1554</v>
      </c>
      <c r="H450" s="3" t="s">
        <v>2623</v>
      </c>
      <c r="I450" s="1">
        <v>0</v>
      </c>
      <c r="K450" s="238">
        <v>448</v>
      </c>
      <c r="L450" s="3" t="s">
        <v>3630</v>
      </c>
      <c r="M450" s="3" t="s">
        <v>3631</v>
      </c>
      <c r="N450" s="1">
        <v>0</v>
      </c>
      <c r="O450" s="30" t="s">
        <v>3687</v>
      </c>
      <c r="P450" s="1">
        <v>0</v>
      </c>
      <c r="Q450" s="30" t="s">
        <v>3688</v>
      </c>
      <c r="R450" s="1">
        <f t="shared" si="12"/>
        <v>0</v>
      </c>
      <c r="T450" s="238">
        <v>448</v>
      </c>
      <c r="U450" s="3" t="s">
        <v>3634</v>
      </c>
      <c r="V450" s="3" t="s">
        <v>3232</v>
      </c>
      <c r="W450" s="1">
        <v>0</v>
      </c>
      <c r="Y450" s="238">
        <v>448</v>
      </c>
      <c r="Z450" s="3" t="s">
        <v>1793</v>
      </c>
      <c r="AA450" s="3" t="s">
        <v>66</v>
      </c>
      <c r="AB450" s="1">
        <v>0</v>
      </c>
      <c r="AC450" s="30" t="s">
        <v>3687</v>
      </c>
      <c r="AD450" s="1">
        <v>0</v>
      </c>
      <c r="AE450" s="30" t="s">
        <v>3688</v>
      </c>
      <c r="AF450" s="1">
        <f t="shared" si="13"/>
        <v>0</v>
      </c>
      <c r="AH450" s="238">
        <v>448</v>
      </c>
      <c r="AI450" s="3" t="s">
        <v>2612</v>
      </c>
      <c r="AJ450" s="3" t="s">
        <v>2613</v>
      </c>
      <c r="AK450" s="1"/>
    </row>
    <row r="451" spans="1:37" ht="15.6" x14ac:dyDescent="0.3">
      <c r="A451" s="238">
        <v>449</v>
      </c>
      <c r="B451" s="3" t="s">
        <v>3650</v>
      </c>
      <c r="C451" s="3" t="s">
        <v>2620</v>
      </c>
      <c r="D451" s="1">
        <v>2</v>
      </c>
      <c r="F451" s="238">
        <v>449</v>
      </c>
      <c r="G451" s="3" t="s">
        <v>3641</v>
      </c>
      <c r="H451" s="3" t="s">
        <v>89</v>
      </c>
      <c r="I451" s="1">
        <v>0</v>
      </c>
      <c r="K451" s="238">
        <v>449</v>
      </c>
      <c r="L451" s="3" t="s">
        <v>3632</v>
      </c>
      <c r="M451" s="3" t="s">
        <v>3074</v>
      </c>
      <c r="N451" s="1">
        <v>0</v>
      </c>
      <c r="O451" s="30" t="s">
        <v>3687</v>
      </c>
      <c r="P451" s="1">
        <v>0</v>
      </c>
      <c r="Q451" s="30" t="s">
        <v>3688</v>
      </c>
      <c r="R451" s="1">
        <f t="shared" ref="R451:R514" si="14">PRODUCT(N451+P451)</f>
        <v>0</v>
      </c>
      <c r="T451" s="238">
        <v>449</v>
      </c>
      <c r="U451" s="3" t="s">
        <v>3635</v>
      </c>
      <c r="V451" s="3" t="s">
        <v>3074</v>
      </c>
      <c r="W451" s="1">
        <v>0</v>
      </c>
      <c r="Y451" s="238">
        <v>449</v>
      </c>
      <c r="Z451" s="3" t="s">
        <v>1964</v>
      </c>
      <c r="AA451" s="3" t="s">
        <v>66</v>
      </c>
      <c r="AB451" s="1">
        <v>0</v>
      </c>
      <c r="AC451" s="30" t="s">
        <v>3687</v>
      </c>
      <c r="AD451" s="1">
        <v>0</v>
      </c>
      <c r="AE451" s="30" t="s">
        <v>3688</v>
      </c>
      <c r="AF451" s="1">
        <f t="shared" ref="AF451:AF514" si="15">PRODUCT(AB451+AD451)</f>
        <v>0</v>
      </c>
      <c r="AH451" s="238">
        <v>449</v>
      </c>
      <c r="AI451" s="3" t="s">
        <v>2680</v>
      </c>
      <c r="AJ451" s="3" t="s">
        <v>2613</v>
      </c>
      <c r="AK451" s="1"/>
    </row>
    <row r="452" spans="1:37" ht="15.6" x14ac:dyDescent="0.3">
      <c r="A452" s="238">
        <v>450</v>
      </c>
      <c r="B452" s="3" t="s">
        <v>1555</v>
      </c>
      <c r="C452" s="3" t="s">
        <v>2623</v>
      </c>
      <c r="D452" s="1">
        <v>2</v>
      </c>
      <c r="F452" s="238">
        <v>450</v>
      </c>
      <c r="G452" s="3" t="s">
        <v>3642</v>
      </c>
      <c r="H452" s="3" t="s">
        <v>2620</v>
      </c>
      <c r="I452" s="1">
        <v>0</v>
      </c>
      <c r="K452" s="238">
        <v>450</v>
      </c>
      <c r="L452" s="3" t="s">
        <v>3633</v>
      </c>
      <c r="M452" s="3" t="s">
        <v>80</v>
      </c>
      <c r="N452" s="1">
        <v>0</v>
      </c>
      <c r="O452" s="30" t="s">
        <v>3687</v>
      </c>
      <c r="P452" s="1">
        <v>0</v>
      </c>
      <c r="Q452" s="30" t="s">
        <v>3688</v>
      </c>
      <c r="R452" s="1">
        <f t="shared" si="14"/>
        <v>0</v>
      </c>
      <c r="T452" s="238">
        <v>450</v>
      </c>
      <c r="U452" s="3" t="s">
        <v>1662</v>
      </c>
      <c r="V452" s="3" t="s">
        <v>3276</v>
      </c>
      <c r="W452" s="1">
        <v>0</v>
      </c>
      <c r="Y452" s="238">
        <v>450</v>
      </c>
      <c r="Z452" s="3" t="s">
        <v>1273</v>
      </c>
      <c r="AA452" s="3" t="s">
        <v>66</v>
      </c>
      <c r="AB452" s="1">
        <v>0</v>
      </c>
      <c r="AC452" s="30" t="s">
        <v>3687</v>
      </c>
      <c r="AD452" s="1">
        <v>0</v>
      </c>
      <c r="AE452" s="30" t="s">
        <v>3688</v>
      </c>
      <c r="AF452" s="1">
        <f t="shared" si="15"/>
        <v>0</v>
      </c>
      <c r="AH452" s="238">
        <v>450</v>
      </c>
      <c r="AI452" s="3" t="s">
        <v>3492</v>
      </c>
      <c r="AJ452" s="3" t="s">
        <v>3493</v>
      </c>
      <c r="AK452" s="1"/>
    </row>
    <row r="453" spans="1:37" ht="15.6" x14ac:dyDescent="0.3">
      <c r="A453" s="238">
        <v>451</v>
      </c>
      <c r="B453" s="3" t="s">
        <v>3651</v>
      </c>
      <c r="C453" s="3" t="s">
        <v>3276</v>
      </c>
      <c r="D453" s="1">
        <v>2</v>
      </c>
      <c r="F453" s="238">
        <v>451</v>
      </c>
      <c r="G453" s="3" t="s">
        <v>1442</v>
      </c>
      <c r="H453" s="3" t="s">
        <v>347</v>
      </c>
      <c r="I453" s="1">
        <v>0</v>
      </c>
      <c r="K453" s="238">
        <v>451</v>
      </c>
      <c r="L453" s="3" t="s">
        <v>1257</v>
      </c>
      <c r="M453" s="3" t="s">
        <v>66</v>
      </c>
      <c r="N453" s="1">
        <v>0</v>
      </c>
      <c r="O453" s="30" t="s">
        <v>3687</v>
      </c>
      <c r="P453" s="1">
        <v>0</v>
      </c>
      <c r="Q453" s="30" t="s">
        <v>3688</v>
      </c>
      <c r="R453" s="1">
        <f t="shared" si="14"/>
        <v>0</v>
      </c>
      <c r="T453" s="238">
        <v>451</v>
      </c>
      <c r="U453" s="3" t="s">
        <v>3636</v>
      </c>
      <c r="V453" s="3" t="s">
        <v>2623</v>
      </c>
      <c r="W453" s="1">
        <v>0</v>
      </c>
      <c r="Y453" s="238">
        <v>451</v>
      </c>
      <c r="Z453" s="3" t="s">
        <v>1790</v>
      </c>
      <c r="AA453" s="3" t="s">
        <v>66</v>
      </c>
      <c r="AB453" s="1">
        <v>0</v>
      </c>
      <c r="AC453" s="30" t="s">
        <v>3687</v>
      </c>
      <c r="AD453" s="1">
        <v>0</v>
      </c>
      <c r="AE453" s="30" t="s">
        <v>3688</v>
      </c>
      <c r="AF453" s="1">
        <f t="shared" si="15"/>
        <v>0</v>
      </c>
      <c r="AH453" s="238">
        <v>451</v>
      </c>
      <c r="AI453" s="3" t="s">
        <v>3495</v>
      </c>
      <c r="AJ453" s="3" t="s">
        <v>2630</v>
      </c>
      <c r="AK453" s="1"/>
    </row>
    <row r="454" spans="1:37" ht="15.6" x14ac:dyDescent="0.3">
      <c r="A454" s="238">
        <v>452</v>
      </c>
      <c r="B454" s="3" t="s">
        <v>1853</v>
      </c>
      <c r="C454" s="3" t="s">
        <v>3276</v>
      </c>
      <c r="D454" s="1">
        <v>2</v>
      </c>
      <c r="F454" s="238">
        <v>452</v>
      </c>
      <c r="G454" s="2" t="s">
        <v>1892</v>
      </c>
      <c r="H454" s="2" t="s">
        <v>68</v>
      </c>
      <c r="I454" s="1">
        <v>0</v>
      </c>
      <c r="K454" s="238">
        <v>452</v>
      </c>
      <c r="L454" s="3" t="s">
        <v>3634</v>
      </c>
      <c r="M454" s="3" t="s">
        <v>3232</v>
      </c>
      <c r="N454" s="1">
        <v>0</v>
      </c>
      <c r="O454" s="30" t="s">
        <v>3687</v>
      </c>
      <c r="P454" s="1">
        <v>0</v>
      </c>
      <c r="Q454" s="30" t="s">
        <v>3688</v>
      </c>
      <c r="R454" s="1">
        <f t="shared" si="14"/>
        <v>0</v>
      </c>
      <c r="T454" s="238">
        <v>452</v>
      </c>
      <c r="U454" s="3" t="s">
        <v>3637</v>
      </c>
      <c r="V454" s="3" t="s">
        <v>2865</v>
      </c>
      <c r="W454" s="1">
        <v>0</v>
      </c>
      <c r="Y454" s="238">
        <v>452</v>
      </c>
      <c r="Z454" s="3" t="s">
        <v>3582</v>
      </c>
      <c r="AA454" s="3" t="s">
        <v>2865</v>
      </c>
      <c r="AB454" s="1">
        <v>0</v>
      </c>
      <c r="AC454" s="30" t="s">
        <v>3687</v>
      </c>
      <c r="AD454" s="1">
        <v>0</v>
      </c>
      <c r="AE454" s="30" t="s">
        <v>3688</v>
      </c>
      <c r="AF454" s="1">
        <f t="shared" si="15"/>
        <v>0</v>
      </c>
      <c r="AH454" s="238">
        <v>452</v>
      </c>
      <c r="AI454" s="3" t="s">
        <v>2675</v>
      </c>
      <c r="AJ454" s="3" t="s">
        <v>2606</v>
      </c>
      <c r="AK454" s="1"/>
    </row>
    <row r="455" spans="1:37" ht="15.6" x14ac:dyDescent="0.3">
      <c r="A455" s="238">
        <v>453</v>
      </c>
      <c r="B455" s="3" t="s">
        <v>1303</v>
      </c>
      <c r="C455" s="3" t="s">
        <v>2620</v>
      </c>
      <c r="D455" s="1">
        <v>2</v>
      </c>
      <c r="F455" s="238">
        <v>453</v>
      </c>
      <c r="G455" s="3" t="s">
        <v>3643</v>
      </c>
      <c r="H455" s="3" t="s">
        <v>80</v>
      </c>
      <c r="I455" s="1">
        <v>0</v>
      </c>
      <c r="K455" s="238">
        <v>453</v>
      </c>
      <c r="L455" s="3" t="s">
        <v>3635</v>
      </c>
      <c r="M455" s="3" t="s">
        <v>3074</v>
      </c>
      <c r="N455" s="1">
        <v>0</v>
      </c>
      <c r="O455" s="30" t="s">
        <v>3687</v>
      </c>
      <c r="P455" s="1">
        <v>0</v>
      </c>
      <c r="Q455" s="30" t="s">
        <v>3688</v>
      </c>
      <c r="R455" s="1">
        <f t="shared" si="14"/>
        <v>0</v>
      </c>
      <c r="T455" s="238">
        <v>453</v>
      </c>
      <c r="U455" s="3" t="s">
        <v>3638</v>
      </c>
      <c r="V455" s="3" t="s">
        <v>3639</v>
      </c>
      <c r="W455" s="1">
        <v>0</v>
      </c>
      <c r="Y455" s="238">
        <v>453</v>
      </c>
      <c r="Z455" s="3" t="s">
        <v>3611</v>
      </c>
      <c r="AA455" s="3" t="s">
        <v>3084</v>
      </c>
      <c r="AB455" s="1">
        <v>0</v>
      </c>
      <c r="AC455" s="30" t="s">
        <v>3687</v>
      </c>
      <c r="AD455" s="1">
        <v>0</v>
      </c>
      <c r="AE455" s="30" t="s">
        <v>3688</v>
      </c>
      <c r="AF455" s="1">
        <f t="shared" si="15"/>
        <v>0</v>
      </c>
      <c r="AH455" s="238">
        <v>453</v>
      </c>
      <c r="AI455" s="3" t="s">
        <v>705</v>
      </c>
      <c r="AJ455" s="3" t="s">
        <v>2620</v>
      </c>
      <c r="AK455" s="1"/>
    </row>
    <row r="456" spans="1:37" ht="15.6" x14ac:dyDescent="0.3">
      <c r="A456" s="238">
        <v>454</v>
      </c>
      <c r="B456" s="3" t="s">
        <v>1405</v>
      </c>
      <c r="C456" s="3" t="s">
        <v>68</v>
      </c>
      <c r="D456" s="1">
        <v>2</v>
      </c>
      <c r="F456" s="238">
        <v>454</v>
      </c>
      <c r="G456" s="3" t="s">
        <v>3644</v>
      </c>
      <c r="H456" s="3" t="s">
        <v>2630</v>
      </c>
      <c r="I456" s="1">
        <v>0</v>
      </c>
      <c r="K456" s="238">
        <v>454</v>
      </c>
      <c r="L456" s="3" t="s">
        <v>1705</v>
      </c>
      <c r="M456" s="3" t="s">
        <v>3276</v>
      </c>
      <c r="N456" s="1">
        <v>0</v>
      </c>
      <c r="O456" s="30" t="s">
        <v>3687</v>
      </c>
      <c r="P456" s="1">
        <v>0</v>
      </c>
      <c r="Q456" s="30" t="s">
        <v>3688</v>
      </c>
      <c r="R456" s="1">
        <f t="shared" si="14"/>
        <v>0</v>
      </c>
      <c r="T456" s="238">
        <v>454</v>
      </c>
      <c r="U456" s="3" t="s">
        <v>1516</v>
      </c>
      <c r="V456" s="3" t="s">
        <v>68</v>
      </c>
      <c r="W456" s="1">
        <v>0</v>
      </c>
      <c r="Y456" s="238">
        <v>454</v>
      </c>
      <c r="Z456" s="3" t="s">
        <v>3614</v>
      </c>
      <c r="AA456" s="3" t="s">
        <v>2865</v>
      </c>
      <c r="AB456" s="1">
        <v>0</v>
      </c>
      <c r="AC456" s="30" t="s">
        <v>3687</v>
      </c>
      <c r="AD456" s="1">
        <v>0</v>
      </c>
      <c r="AE456" s="30" t="s">
        <v>3688</v>
      </c>
      <c r="AF456" s="1">
        <f t="shared" si="15"/>
        <v>0</v>
      </c>
      <c r="AH456" s="238">
        <v>454</v>
      </c>
      <c r="AI456" s="3" t="s">
        <v>3496</v>
      </c>
      <c r="AJ456" s="3" t="s">
        <v>2655</v>
      </c>
      <c r="AK456" s="1"/>
    </row>
    <row r="457" spans="1:37" ht="15.6" x14ac:dyDescent="0.3">
      <c r="A457" s="238">
        <v>455</v>
      </c>
      <c r="B457" s="3" t="s">
        <v>3653</v>
      </c>
      <c r="C457" s="3" t="s">
        <v>66</v>
      </c>
      <c r="D457" s="1">
        <v>2</v>
      </c>
      <c r="F457" s="238">
        <v>455</v>
      </c>
      <c r="G457" s="3" t="s">
        <v>3337</v>
      </c>
      <c r="H457" s="3" t="s">
        <v>2595</v>
      </c>
      <c r="I457" s="1">
        <v>0</v>
      </c>
      <c r="K457" s="238">
        <v>455</v>
      </c>
      <c r="L457" s="3" t="s">
        <v>3638</v>
      </c>
      <c r="M457" s="3" t="s">
        <v>3639</v>
      </c>
      <c r="N457" s="1">
        <v>0</v>
      </c>
      <c r="O457" s="1" t="s">
        <v>3687</v>
      </c>
      <c r="P457" s="1">
        <v>0</v>
      </c>
      <c r="Q457" s="30" t="s">
        <v>3688</v>
      </c>
      <c r="R457" s="1">
        <f t="shared" si="14"/>
        <v>0</v>
      </c>
      <c r="T457" s="238">
        <v>455</v>
      </c>
      <c r="U457" s="3" t="s">
        <v>1554</v>
      </c>
      <c r="V457" s="3" t="s">
        <v>2623</v>
      </c>
      <c r="W457" s="1">
        <v>0</v>
      </c>
      <c r="Y457" s="238">
        <v>455</v>
      </c>
      <c r="Z457" s="3" t="s">
        <v>1557</v>
      </c>
      <c r="AA457" s="3" t="s">
        <v>2939</v>
      </c>
      <c r="AB457" s="1">
        <v>0</v>
      </c>
      <c r="AC457" s="30" t="s">
        <v>3687</v>
      </c>
      <c r="AD457" s="1">
        <v>0</v>
      </c>
      <c r="AE457" s="30" t="s">
        <v>3688</v>
      </c>
      <c r="AF457" s="1">
        <f t="shared" si="15"/>
        <v>0</v>
      </c>
      <c r="AH457" s="238">
        <v>455</v>
      </c>
      <c r="AI457" s="3" t="s">
        <v>3498</v>
      </c>
      <c r="AJ457" s="3" t="s">
        <v>2620</v>
      </c>
      <c r="AK457" s="1"/>
    </row>
    <row r="458" spans="1:37" ht="15.6" x14ac:dyDescent="0.3">
      <c r="A458" s="238">
        <v>456</v>
      </c>
      <c r="B458" s="3" t="s">
        <v>3234</v>
      </c>
      <c r="C458" s="3" t="s">
        <v>2623</v>
      </c>
      <c r="D458" s="1">
        <v>2</v>
      </c>
      <c r="F458" s="238">
        <v>456</v>
      </c>
      <c r="G458" s="2" t="s">
        <v>1928</v>
      </c>
      <c r="H458" s="2" t="s">
        <v>3347</v>
      </c>
      <c r="I458" s="1">
        <v>0</v>
      </c>
      <c r="K458" s="238">
        <v>456</v>
      </c>
      <c r="L458" s="3" t="s">
        <v>3640</v>
      </c>
      <c r="M458" s="3" t="s">
        <v>2606</v>
      </c>
      <c r="N458" s="1">
        <v>0</v>
      </c>
      <c r="O458" s="30" t="s">
        <v>3687</v>
      </c>
      <c r="P458" s="1">
        <v>0</v>
      </c>
      <c r="Q458" s="30" t="s">
        <v>3688</v>
      </c>
      <c r="R458" s="1">
        <f t="shared" si="14"/>
        <v>0</v>
      </c>
      <c r="T458" s="238">
        <v>456</v>
      </c>
      <c r="U458" s="3" t="s">
        <v>3641</v>
      </c>
      <c r="V458" s="3" t="s">
        <v>89</v>
      </c>
      <c r="W458" s="1">
        <v>0</v>
      </c>
      <c r="Y458" s="238">
        <v>456</v>
      </c>
      <c r="Z458" s="3" t="s">
        <v>3623</v>
      </c>
      <c r="AA458" s="3" t="s">
        <v>3084</v>
      </c>
      <c r="AB458" s="1">
        <v>0</v>
      </c>
      <c r="AC458" s="30" t="s">
        <v>3687</v>
      </c>
      <c r="AD458" s="1">
        <v>0</v>
      </c>
      <c r="AE458" s="30" t="s">
        <v>3688</v>
      </c>
      <c r="AF458" s="1">
        <f t="shared" si="15"/>
        <v>0</v>
      </c>
      <c r="AH458" s="238">
        <v>456</v>
      </c>
      <c r="AI458" s="3" t="s">
        <v>3499</v>
      </c>
      <c r="AJ458" s="3" t="s">
        <v>2613</v>
      </c>
      <c r="AK458" s="1"/>
    </row>
    <row r="459" spans="1:37" ht="15.6" x14ac:dyDescent="0.3">
      <c r="A459" s="238">
        <v>457</v>
      </c>
      <c r="B459" s="3" t="s">
        <v>3654</v>
      </c>
      <c r="C459" s="3" t="s">
        <v>2623</v>
      </c>
      <c r="D459" s="1">
        <v>2</v>
      </c>
      <c r="F459" s="238">
        <v>457</v>
      </c>
      <c r="G459" s="3" t="s">
        <v>3645</v>
      </c>
      <c r="H459" s="3" t="s">
        <v>2759</v>
      </c>
      <c r="I459" s="1">
        <v>0</v>
      </c>
      <c r="K459" s="238">
        <v>457</v>
      </c>
      <c r="L459" s="3" t="s">
        <v>1554</v>
      </c>
      <c r="M459" s="3" t="s">
        <v>2623</v>
      </c>
      <c r="N459" s="1">
        <v>0</v>
      </c>
      <c r="O459" s="30" t="s">
        <v>3687</v>
      </c>
      <c r="P459" s="1">
        <v>0</v>
      </c>
      <c r="Q459" s="30" t="s">
        <v>3688</v>
      </c>
      <c r="R459" s="1">
        <f t="shared" si="14"/>
        <v>0</v>
      </c>
      <c r="T459" s="238">
        <v>457</v>
      </c>
      <c r="U459" s="3" t="s">
        <v>3642</v>
      </c>
      <c r="V459" s="3" t="s">
        <v>2620</v>
      </c>
      <c r="W459" s="1">
        <v>0</v>
      </c>
      <c r="Y459" s="238">
        <v>457</v>
      </c>
      <c r="Z459" s="3" t="s">
        <v>3624</v>
      </c>
      <c r="AA459" s="3" t="s">
        <v>3232</v>
      </c>
      <c r="AB459" s="1">
        <v>0</v>
      </c>
      <c r="AC459" s="30" t="s">
        <v>3687</v>
      </c>
      <c r="AD459" s="1">
        <v>0</v>
      </c>
      <c r="AE459" s="30" t="s">
        <v>3688</v>
      </c>
      <c r="AF459" s="1">
        <f t="shared" si="15"/>
        <v>0</v>
      </c>
      <c r="AH459" s="238">
        <v>457</v>
      </c>
      <c r="AI459" s="3" t="s">
        <v>3501</v>
      </c>
      <c r="AJ459" s="3" t="s">
        <v>2606</v>
      </c>
      <c r="AK459" s="1"/>
    </row>
    <row r="460" spans="1:37" ht="15.6" x14ac:dyDescent="0.3">
      <c r="A460" s="238">
        <v>458</v>
      </c>
      <c r="B460" s="3" t="s">
        <v>3655</v>
      </c>
      <c r="C460" s="3" t="s">
        <v>2620</v>
      </c>
      <c r="D460" s="1">
        <v>2</v>
      </c>
      <c r="F460" s="238">
        <v>458</v>
      </c>
      <c r="G460" s="3" t="s">
        <v>1541</v>
      </c>
      <c r="H460" s="3" t="s">
        <v>2623</v>
      </c>
      <c r="I460" s="1">
        <v>0</v>
      </c>
      <c r="K460" s="238">
        <v>458</v>
      </c>
      <c r="L460" s="3" t="s">
        <v>3641</v>
      </c>
      <c r="M460" s="3" t="s">
        <v>89</v>
      </c>
      <c r="N460" s="1">
        <v>0</v>
      </c>
      <c r="O460" s="30" t="s">
        <v>3687</v>
      </c>
      <c r="P460" s="1">
        <v>0</v>
      </c>
      <c r="Q460" s="30" t="s">
        <v>3688</v>
      </c>
      <c r="R460" s="1">
        <f t="shared" si="14"/>
        <v>0</v>
      </c>
      <c r="T460" s="238">
        <v>458</v>
      </c>
      <c r="U460" s="3" t="s">
        <v>1442</v>
      </c>
      <c r="V460" s="3" t="s">
        <v>347</v>
      </c>
      <c r="W460" s="1">
        <v>0</v>
      </c>
      <c r="Y460" s="238">
        <v>458</v>
      </c>
      <c r="Z460" s="3" t="s">
        <v>3626</v>
      </c>
      <c r="AA460" s="3" t="s">
        <v>2865</v>
      </c>
      <c r="AB460" s="1">
        <v>0</v>
      </c>
      <c r="AC460" s="30" t="s">
        <v>3687</v>
      </c>
      <c r="AD460" s="1">
        <v>0</v>
      </c>
      <c r="AE460" s="30" t="s">
        <v>3688</v>
      </c>
      <c r="AF460" s="1">
        <f t="shared" si="15"/>
        <v>0</v>
      </c>
      <c r="AH460" s="238">
        <v>458</v>
      </c>
      <c r="AI460" s="3" t="s">
        <v>3502</v>
      </c>
      <c r="AJ460" s="3" t="s">
        <v>2630</v>
      </c>
      <c r="AK460" s="1"/>
    </row>
    <row r="461" spans="1:37" ht="15.6" x14ac:dyDescent="0.3">
      <c r="A461" s="238">
        <v>459</v>
      </c>
      <c r="B461" s="3" t="s">
        <v>3656</v>
      </c>
      <c r="C461" s="3" t="s">
        <v>3084</v>
      </c>
      <c r="D461" s="1">
        <v>2</v>
      </c>
      <c r="F461" s="238">
        <v>459</v>
      </c>
      <c r="G461" s="3" t="s">
        <v>1300</v>
      </c>
      <c r="H461" s="3" t="s">
        <v>347</v>
      </c>
      <c r="I461" s="1">
        <v>0</v>
      </c>
      <c r="K461" s="238">
        <v>459</v>
      </c>
      <c r="L461" s="3" t="s">
        <v>3642</v>
      </c>
      <c r="M461" s="3" t="s">
        <v>2620</v>
      </c>
      <c r="N461" s="1">
        <v>0</v>
      </c>
      <c r="O461" s="30" t="s">
        <v>3687</v>
      </c>
      <c r="P461" s="1">
        <v>0</v>
      </c>
      <c r="Q461" s="30" t="s">
        <v>3688</v>
      </c>
      <c r="R461" s="1">
        <f t="shared" si="14"/>
        <v>0</v>
      </c>
      <c r="T461" s="238">
        <v>459</v>
      </c>
      <c r="U461" s="2" t="s">
        <v>1892</v>
      </c>
      <c r="V461" s="2" t="s">
        <v>68</v>
      </c>
      <c r="W461" s="1">
        <v>0</v>
      </c>
      <c r="Y461" s="238">
        <v>459</v>
      </c>
      <c r="Z461" s="3" t="s">
        <v>3632</v>
      </c>
      <c r="AA461" s="3" t="s">
        <v>3074</v>
      </c>
      <c r="AB461" s="1">
        <v>0</v>
      </c>
      <c r="AC461" s="30" t="s">
        <v>3687</v>
      </c>
      <c r="AD461" s="1">
        <v>0</v>
      </c>
      <c r="AE461" s="30" t="s">
        <v>3688</v>
      </c>
      <c r="AF461" s="1">
        <f t="shared" si="15"/>
        <v>0</v>
      </c>
      <c r="AH461" s="238">
        <v>459</v>
      </c>
      <c r="AI461" s="3" t="s">
        <v>2654</v>
      </c>
      <c r="AJ461" s="3" t="s">
        <v>2655</v>
      </c>
      <c r="AK461" s="1"/>
    </row>
    <row r="462" spans="1:37" ht="15.6" x14ac:dyDescent="0.3">
      <c r="A462" s="238">
        <v>460</v>
      </c>
      <c r="B462" s="3" t="s">
        <v>3669</v>
      </c>
      <c r="C462" s="3" t="s">
        <v>2630</v>
      </c>
      <c r="D462" s="1">
        <v>2</v>
      </c>
      <c r="F462" s="238">
        <v>460</v>
      </c>
      <c r="G462" s="3" t="s">
        <v>3647</v>
      </c>
      <c r="H462" s="3" t="s">
        <v>3084</v>
      </c>
      <c r="I462" s="1">
        <v>0</v>
      </c>
      <c r="K462" s="238">
        <v>460</v>
      </c>
      <c r="L462" s="3" t="s">
        <v>3643</v>
      </c>
      <c r="M462" s="3" t="s">
        <v>80</v>
      </c>
      <c r="N462" s="1">
        <v>0</v>
      </c>
      <c r="O462" s="30" t="s">
        <v>3687</v>
      </c>
      <c r="P462" s="1">
        <v>0</v>
      </c>
      <c r="Q462" s="30" t="s">
        <v>3688</v>
      </c>
      <c r="R462" s="1">
        <f t="shared" si="14"/>
        <v>0</v>
      </c>
      <c r="T462" s="238">
        <v>460</v>
      </c>
      <c r="U462" s="3" t="s">
        <v>3643</v>
      </c>
      <c r="V462" s="3" t="s">
        <v>80</v>
      </c>
      <c r="W462" s="1">
        <v>0</v>
      </c>
      <c r="Y462" s="238">
        <v>460</v>
      </c>
      <c r="Z462" s="3" t="s">
        <v>3633</v>
      </c>
      <c r="AA462" s="3" t="s">
        <v>80</v>
      </c>
      <c r="AB462" s="1">
        <v>0</v>
      </c>
      <c r="AC462" s="30" t="s">
        <v>3687</v>
      </c>
      <c r="AD462" s="1">
        <v>0</v>
      </c>
      <c r="AE462" s="30" t="s">
        <v>3688</v>
      </c>
      <c r="AF462" s="1">
        <f t="shared" si="15"/>
        <v>0</v>
      </c>
      <c r="AH462" s="238">
        <v>460</v>
      </c>
      <c r="AI462" s="3" t="s">
        <v>3504</v>
      </c>
      <c r="AJ462" s="3" t="s">
        <v>2613</v>
      </c>
      <c r="AK462" s="1"/>
    </row>
    <row r="463" spans="1:37" ht="15.6" x14ac:dyDescent="0.3">
      <c r="A463" s="238">
        <v>461</v>
      </c>
      <c r="B463" s="2" t="s">
        <v>1977</v>
      </c>
      <c r="C463" s="2" t="s">
        <v>68</v>
      </c>
      <c r="D463" s="1">
        <v>2</v>
      </c>
      <c r="F463" s="238">
        <v>461</v>
      </c>
      <c r="G463" s="3" t="s">
        <v>791</v>
      </c>
      <c r="H463" s="3" t="s">
        <v>44</v>
      </c>
      <c r="I463" s="1">
        <v>0</v>
      </c>
      <c r="K463" s="238">
        <v>461</v>
      </c>
      <c r="L463" s="3" t="s">
        <v>3337</v>
      </c>
      <c r="M463" s="3" t="s">
        <v>2595</v>
      </c>
      <c r="N463" s="1">
        <v>0</v>
      </c>
      <c r="O463" s="30" t="s">
        <v>3687</v>
      </c>
      <c r="P463" s="1">
        <v>0</v>
      </c>
      <c r="Q463" s="30" t="s">
        <v>3688</v>
      </c>
      <c r="R463" s="1">
        <f t="shared" si="14"/>
        <v>0</v>
      </c>
      <c r="T463" s="238">
        <v>461</v>
      </c>
      <c r="U463" s="3" t="s">
        <v>3644</v>
      </c>
      <c r="V463" s="3" t="s">
        <v>2630</v>
      </c>
      <c r="W463" s="1">
        <v>0</v>
      </c>
      <c r="Y463" s="238">
        <v>461</v>
      </c>
      <c r="Z463" s="3" t="s">
        <v>3634</v>
      </c>
      <c r="AA463" s="3" t="s">
        <v>3232</v>
      </c>
      <c r="AB463" s="1">
        <v>0</v>
      </c>
      <c r="AC463" s="30" t="s">
        <v>3687</v>
      </c>
      <c r="AD463" s="1">
        <v>0</v>
      </c>
      <c r="AE463" s="30" t="s">
        <v>3688</v>
      </c>
      <c r="AF463" s="1">
        <f t="shared" si="15"/>
        <v>0</v>
      </c>
      <c r="AH463" s="238">
        <v>461</v>
      </c>
      <c r="AI463" s="3" t="s">
        <v>3506</v>
      </c>
      <c r="AJ463" s="3" t="s">
        <v>2620</v>
      </c>
      <c r="AK463" s="1"/>
    </row>
    <row r="464" spans="1:37" ht="15.6" x14ac:dyDescent="0.3">
      <c r="A464" s="238">
        <v>462</v>
      </c>
      <c r="B464" s="3" t="s">
        <v>1305</v>
      </c>
      <c r="C464" s="3" t="s">
        <v>347</v>
      </c>
      <c r="D464" s="1">
        <v>2</v>
      </c>
      <c r="F464" s="238">
        <v>462</v>
      </c>
      <c r="G464" s="3" t="s">
        <v>3648</v>
      </c>
      <c r="H464" s="3" t="s">
        <v>3631</v>
      </c>
      <c r="I464" s="1">
        <v>0</v>
      </c>
      <c r="K464" s="238">
        <v>462</v>
      </c>
      <c r="L464" s="2" t="s">
        <v>1928</v>
      </c>
      <c r="M464" s="2" t="s">
        <v>3347</v>
      </c>
      <c r="N464" s="1">
        <v>0</v>
      </c>
      <c r="O464" s="30" t="s">
        <v>3687</v>
      </c>
      <c r="P464" s="1">
        <v>0</v>
      </c>
      <c r="Q464" s="30" t="s">
        <v>3688</v>
      </c>
      <c r="R464" s="1">
        <f t="shared" si="14"/>
        <v>0</v>
      </c>
      <c r="T464" s="238">
        <v>462</v>
      </c>
      <c r="U464" s="3" t="s">
        <v>3337</v>
      </c>
      <c r="V464" s="3" t="s">
        <v>2595</v>
      </c>
      <c r="W464" s="1">
        <v>0</v>
      </c>
      <c r="Y464" s="238">
        <v>462</v>
      </c>
      <c r="Z464" s="3" t="s">
        <v>3635</v>
      </c>
      <c r="AA464" s="3" t="s">
        <v>3074</v>
      </c>
      <c r="AB464" s="1">
        <v>0</v>
      </c>
      <c r="AC464" s="30" t="s">
        <v>3687</v>
      </c>
      <c r="AD464" s="1">
        <v>0</v>
      </c>
      <c r="AE464" s="30" t="s">
        <v>3688</v>
      </c>
      <c r="AF464" s="1">
        <f t="shared" si="15"/>
        <v>0</v>
      </c>
      <c r="AH464" s="238">
        <v>462</v>
      </c>
      <c r="AI464" s="3" t="s">
        <v>3508</v>
      </c>
      <c r="AJ464" s="3" t="s">
        <v>2603</v>
      </c>
      <c r="AK464" s="1"/>
    </row>
    <row r="465" spans="1:37" ht="15.6" x14ac:dyDescent="0.3">
      <c r="A465" s="238">
        <v>463</v>
      </c>
      <c r="B465" s="3" t="s">
        <v>2810</v>
      </c>
      <c r="C465" s="3" t="s">
        <v>2613</v>
      </c>
      <c r="D465" s="1">
        <v>1</v>
      </c>
      <c r="F465" s="238">
        <v>463</v>
      </c>
      <c r="G465" s="3" t="s">
        <v>1797</v>
      </c>
      <c r="H465" s="3" t="s">
        <v>66</v>
      </c>
      <c r="I465" s="1">
        <v>0</v>
      </c>
      <c r="K465" s="238">
        <v>463</v>
      </c>
      <c r="L465" s="3" t="s">
        <v>3647</v>
      </c>
      <c r="M465" s="3" t="s">
        <v>3084</v>
      </c>
      <c r="N465" s="1">
        <v>0</v>
      </c>
      <c r="O465" s="30" t="s">
        <v>3687</v>
      </c>
      <c r="P465" s="1">
        <v>0</v>
      </c>
      <c r="Q465" s="30" t="s">
        <v>3688</v>
      </c>
      <c r="R465" s="1">
        <f t="shared" si="14"/>
        <v>0</v>
      </c>
      <c r="T465" s="238">
        <v>463</v>
      </c>
      <c r="U465" s="2" t="s">
        <v>1928</v>
      </c>
      <c r="V465" s="2" t="s">
        <v>3347</v>
      </c>
      <c r="W465" s="1">
        <v>0</v>
      </c>
      <c r="Y465" s="238">
        <v>463</v>
      </c>
      <c r="Z465" s="3" t="s">
        <v>3638</v>
      </c>
      <c r="AA465" s="3" t="s">
        <v>3639</v>
      </c>
      <c r="AB465" s="1">
        <v>0</v>
      </c>
      <c r="AC465" s="30" t="s">
        <v>3687</v>
      </c>
      <c r="AD465" s="1">
        <v>0</v>
      </c>
      <c r="AE465" s="30" t="s">
        <v>3688</v>
      </c>
      <c r="AF465" s="1">
        <f t="shared" si="15"/>
        <v>0</v>
      </c>
      <c r="AH465" s="238">
        <v>463</v>
      </c>
      <c r="AI465" s="3" t="s">
        <v>3510</v>
      </c>
      <c r="AJ465" s="3" t="s">
        <v>3463</v>
      </c>
      <c r="AK465" s="1"/>
    </row>
    <row r="466" spans="1:37" ht="15.6" x14ac:dyDescent="0.3">
      <c r="A466" s="238">
        <v>464</v>
      </c>
      <c r="B466" s="3" t="s">
        <v>707</v>
      </c>
      <c r="C466" s="3" t="s">
        <v>2620</v>
      </c>
      <c r="D466" s="1">
        <v>1</v>
      </c>
      <c r="F466" s="238">
        <v>464</v>
      </c>
      <c r="G466" s="3" t="s">
        <v>3649</v>
      </c>
      <c r="H466" s="3" t="s">
        <v>647</v>
      </c>
      <c r="I466" s="1">
        <v>0</v>
      </c>
      <c r="K466" s="238">
        <v>464</v>
      </c>
      <c r="L466" s="3" t="s">
        <v>791</v>
      </c>
      <c r="M466" s="3" t="s">
        <v>44</v>
      </c>
      <c r="N466" s="1">
        <v>0</v>
      </c>
      <c r="O466" s="30" t="s">
        <v>3687</v>
      </c>
      <c r="P466" s="1">
        <v>0</v>
      </c>
      <c r="Q466" s="30" t="s">
        <v>3688</v>
      </c>
      <c r="R466" s="1">
        <f t="shared" si="14"/>
        <v>0</v>
      </c>
      <c r="T466" s="238">
        <v>464</v>
      </c>
      <c r="U466" s="3" t="s">
        <v>3645</v>
      </c>
      <c r="V466" s="3" t="s">
        <v>2759</v>
      </c>
      <c r="W466" s="1">
        <v>0</v>
      </c>
      <c r="Y466" s="238">
        <v>464</v>
      </c>
      <c r="Z466" s="3" t="s">
        <v>1554</v>
      </c>
      <c r="AA466" s="3" t="s">
        <v>2623</v>
      </c>
      <c r="AB466" s="1">
        <v>0</v>
      </c>
      <c r="AC466" s="30" t="s">
        <v>3687</v>
      </c>
      <c r="AD466" s="1">
        <v>0</v>
      </c>
      <c r="AE466" s="30" t="s">
        <v>3688</v>
      </c>
      <c r="AF466" s="1">
        <f t="shared" si="15"/>
        <v>0</v>
      </c>
      <c r="AH466" s="238">
        <v>464</v>
      </c>
      <c r="AI466" s="3" t="s">
        <v>3511</v>
      </c>
      <c r="AJ466" s="3" t="s">
        <v>2630</v>
      </c>
      <c r="AK466" s="1"/>
    </row>
    <row r="467" spans="1:37" ht="15.6" x14ac:dyDescent="0.3">
      <c r="A467" s="238">
        <v>465</v>
      </c>
      <c r="B467" s="3" t="s">
        <v>3204</v>
      </c>
      <c r="C467" s="3" t="s">
        <v>3347</v>
      </c>
      <c r="D467" s="1">
        <v>1</v>
      </c>
      <c r="F467" s="238">
        <v>465</v>
      </c>
      <c r="G467" s="3" t="s">
        <v>1754</v>
      </c>
      <c r="H467" s="3" t="s">
        <v>3318</v>
      </c>
      <c r="I467" s="1">
        <v>0</v>
      </c>
      <c r="K467" s="238">
        <v>465</v>
      </c>
      <c r="L467" s="3" t="s">
        <v>1797</v>
      </c>
      <c r="M467" s="3" t="s">
        <v>66</v>
      </c>
      <c r="N467" s="1">
        <v>0</v>
      </c>
      <c r="O467" s="30" t="s">
        <v>3687</v>
      </c>
      <c r="P467" s="1">
        <v>0</v>
      </c>
      <c r="Q467" s="30" t="s">
        <v>3688</v>
      </c>
      <c r="R467" s="1">
        <f t="shared" si="14"/>
        <v>0</v>
      </c>
      <c r="T467" s="238">
        <v>465</v>
      </c>
      <c r="U467" s="3" t="s">
        <v>1541</v>
      </c>
      <c r="V467" s="3" t="s">
        <v>2623</v>
      </c>
      <c r="W467" s="1">
        <v>0</v>
      </c>
      <c r="Y467" s="238">
        <v>465</v>
      </c>
      <c r="Z467" s="3" t="s">
        <v>3641</v>
      </c>
      <c r="AA467" s="3" t="s">
        <v>89</v>
      </c>
      <c r="AB467" s="1">
        <v>0</v>
      </c>
      <c r="AC467" s="30" t="s">
        <v>3687</v>
      </c>
      <c r="AD467" s="1">
        <v>0</v>
      </c>
      <c r="AE467" s="30" t="s">
        <v>3688</v>
      </c>
      <c r="AF467" s="1">
        <f t="shared" si="15"/>
        <v>0</v>
      </c>
      <c r="AH467" s="238">
        <v>465</v>
      </c>
      <c r="AI467" s="3" t="s">
        <v>3512</v>
      </c>
      <c r="AJ467" s="3" t="s">
        <v>2613</v>
      </c>
      <c r="AK467" s="1"/>
    </row>
    <row r="468" spans="1:37" ht="15.6" x14ac:dyDescent="0.3">
      <c r="A468" s="238">
        <v>466</v>
      </c>
      <c r="B468" s="3" t="s">
        <v>3034</v>
      </c>
      <c r="C468" s="3" t="s">
        <v>2613</v>
      </c>
      <c r="D468" s="1">
        <v>1</v>
      </c>
      <c r="F468" s="238">
        <v>466</v>
      </c>
      <c r="G468" s="3" t="s">
        <v>1888</v>
      </c>
      <c r="H468" s="3" t="s">
        <v>3221</v>
      </c>
      <c r="I468" s="1">
        <v>0</v>
      </c>
      <c r="K468" s="238">
        <v>466</v>
      </c>
      <c r="L468" s="3" t="s">
        <v>3649</v>
      </c>
      <c r="M468" s="3" t="s">
        <v>647</v>
      </c>
      <c r="N468" s="1">
        <v>0</v>
      </c>
      <c r="O468" s="30" t="s">
        <v>3687</v>
      </c>
      <c r="P468" s="1">
        <v>0</v>
      </c>
      <c r="Q468" s="30" t="s">
        <v>3688</v>
      </c>
      <c r="R468" s="1">
        <f t="shared" si="14"/>
        <v>0</v>
      </c>
      <c r="T468" s="238">
        <v>466</v>
      </c>
      <c r="U468" s="3" t="s">
        <v>1300</v>
      </c>
      <c r="V468" s="3" t="s">
        <v>347</v>
      </c>
      <c r="W468" s="1">
        <v>0</v>
      </c>
      <c r="Y468" s="238">
        <v>466</v>
      </c>
      <c r="Z468" s="3" t="s">
        <v>3642</v>
      </c>
      <c r="AA468" s="3" t="s">
        <v>2620</v>
      </c>
      <c r="AB468" s="1">
        <v>0</v>
      </c>
      <c r="AC468" s="30" t="s">
        <v>3687</v>
      </c>
      <c r="AD468" s="1">
        <v>0</v>
      </c>
      <c r="AE468" s="30" t="s">
        <v>3688</v>
      </c>
      <c r="AF468" s="1">
        <f t="shared" si="15"/>
        <v>0</v>
      </c>
      <c r="AH468" s="238">
        <v>466</v>
      </c>
      <c r="AI468" s="3" t="s">
        <v>3513</v>
      </c>
      <c r="AJ468" s="3" t="s">
        <v>2655</v>
      </c>
      <c r="AK468" s="1"/>
    </row>
    <row r="469" spans="1:37" ht="15.6" x14ac:dyDescent="0.3">
      <c r="A469" s="238">
        <v>467</v>
      </c>
      <c r="B469" s="3" t="s">
        <v>1000</v>
      </c>
      <c r="C469" s="3" t="s">
        <v>2630</v>
      </c>
      <c r="D469" s="1">
        <v>1</v>
      </c>
      <c r="F469" s="238">
        <v>467</v>
      </c>
      <c r="G469" s="3" t="s">
        <v>1788</v>
      </c>
      <c r="H469" s="3" t="s">
        <v>68</v>
      </c>
      <c r="I469" s="1">
        <v>0</v>
      </c>
      <c r="K469" s="238">
        <v>467</v>
      </c>
      <c r="L469" s="3" t="s">
        <v>1754</v>
      </c>
      <c r="M469" s="3" t="s">
        <v>3318</v>
      </c>
      <c r="N469" s="1">
        <v>0</v>
      </c>
      <c r="O469" s="30" t="s">
        <v>3687</v>
      </c>
      <c r="P469" s="1">
        <v>0</v>
      </c>
      <c r="Q469" s="30" t="s">
        <v>3688</v>
      </c>
      <c r="R469" s="1">
        <f t="shared" si="14"/>
        <v>0</v>
      </c>
      <c r="T469" s="238">
        <v>467</v>
      </c>
      <c r="U469" s="3" t="s">
        <v>3648</v>
      </c>
      <c r="V469" s="3" t="s">
        <v>3631</v>
      </c>
      <c r="W469" s="1">
        <v>0</v>
      </c>
      <c r="Y469" s="238">
        <v>467</v>
      </c>
      <c r="Z469" s="3" t="s">
        <v>3643</v>
      </c>
      <c r="AA469" s="3" t="s">
        <v>80</v>
      </c>
      <c r="AB469" s="1">
        <v>0</v>
      </c>
      <c r="AC469" s="30" t="s">
        <v>3687</v>
      </c>
      <c r="AD469" s="1">
        <v>0</v>
      </c>
      <c r="AE469" s="30" t="s">
        <v>3688</v>
      </c>
      <c r="AF469" s="1">
        <f t="shared" si="15"/>
        <v>0</v>
      </c>
      <c r="AH469" s="238">
        <v>467</v>
      </c>
      <c r="AI469" s="3" t="s">
        <v>2617</v>
      </c>
      <c r="AJ469" s="3" t="s">
        <v>2606</v>
      </c>
      <c r="AK469" s="1"/>
    </row>
    <row r="470" spans="1:37" ht="15.6" x14ac:dyDescent="0.3">
      <c r="A470" s="238">
        <v>468</v>
      </c>
      <c r="B470" s="3" t="s">
        <v>2668</v>
      </c>
      <c r="C470" s="3" t="s">
        <v>2592</v>
      </c>
      <c r="D470" s="1">
        <v>1</v>
      </c>
      <c r="F470" s="238">
        <v>468</v>
      </c>
      <c r="G470" s="3" t="s">
        <v>1079</v>
      </c>
      <c r="H470" s="3" t="s">
        <v>2865</v>
      </c>
      <c r="I470" s="1">
        <v>0</v>
      </c>
      <c r="K470" s="238">
        <v>468</v>
      </c>
      <c r="L470" s="3" t="s">
        <v>1888</v>
      </c>
      <c r="M470" s="3" t="s">
        <v>3221</v>
      </c>
      <c r="N470" s="1">
        <v>0</v>
      </c>
      <c r="O470" s="30" t="s">
        <v>3687</v>
      </c>
      <c r="P470" s="1">
        <v>0</v>
      </c>
      <c r="Q470" s="30" t="s">
        <v>3688</v>
      </c>
      <c r="R470" s="1">
        <f t="shared" si="14"/>
        <v>0</v>
      </c>
      <c r="T470" s="238">
        <v>468</v>
      </c>
      <c r="U470" s="3" t="s">
        <v>1797</v>
      </c>
      <c r="V470" s="3" t="s">
        <v>66</v>
      </c>
      <c r="W470" s="1">
        <v>0</v>
      </c>
      <c r="Y470" s="238">
        <v>468</v>
      </c>
      <c r="Z470" s="3" t="s">
        <v>3337</v>
      </c>
      <c r="AA470" s="3" t="s">
        <v>2595</v>
      </c>
      <c r="AB470" s="1">
        <v>0</v>
      </c>
      <c r="AC470" s="30" t="s">
        <v>3687</v>
      </c>
      <c r="AD470" s="1">
        <v>0</v>
      </c>
      <c r="AE470" s="30" t="s">
        <v>3688</v>
      </c>
      <c r="AF470" s="1">
        <f t="shared" si="15"/>
        <v>0</v>
      </c>
      <c r="AH470" s="238">
        <v>468</v>
      </c>
      <c r="AI470" s="3" t="s">
        <v>3517</v>
      </c>
      <c r="AJ470" s="3" t="s">
        <v>2988</v>
      </c>
      <c r="AK470" s="1"/>
    </row>
    <row r="471" spans="1:37" ht="15.6" x14ac:dyDescent="0.3">
      <c r="A471" s="238">
        <v>469</v>
      </c>
      <c r="B471" s="3" t="s">
        <v>3270</v>
      </c>
      <c r="C471" s="3" t="s">
        <v>80</v>
      </c>
      <c r="D471" s="1">
        <v>1</v>
      </c>
      <c r="F471" s="238">
        <v>469</v>
      </c>
      <c r="G471" s="3" t="s">
        <v>3650</v>
      </c>
      <c r="H471" s="3" t="s">
        <v>2620</v>
      </c>
      <c r="I471" s="1">
        <v>0</v>
      </c>
      <c r="K471" s="238">
        <v>469</v>
      </c>
      <c r="L471" s="3" t="s">
        <v>1788</v>
      </c>
      <c r="M471" s="3" t="s">
        <v>68</v>
      </c>
      <c r="N471" s="1">
        <v>0</v>
      </c>
      <c r="O471" s="30" t="s">
        <v>3687</v>
      </c>
      <c r="P471" s="1">
        <v>0</v>
      </c>
      <c r="Q471" s="30" t="s">
        <v>3688</v>
      </c>
      <c r="R471" s="1">
        <f t="shared" si="14"/>
        <v>0</v>
      </c>
      <c r="T471" s="238">
        <v>469</v>
      </c>
      <c r="U471" s="3" t="s">
        <v>3649</v>
      </c>
      <c r="V471" s="3" t="s">
        <v>647</v>
      </c>
      <c r="W471" s="1">
        <v>0</v>
      </c>
      <c r="Y471" s="238">
        <v>469</v>
      </c>
      <c r="Z471" s="2" t="s">
        <v>1928</v>
      </c>
      <c r="AA471" s="2" t="s">
        <v>3347</v>
      </c>
      <c r="AB471" s="1">
        <v>0</v>
      </c>
      <c r="AC471" s="30" t="s">
        <v>3687</v>
      </c>
      <c r="AD471" s="1">
        <v>0</v>
      </c>
      <c r="AE471" s="30" t="s">
        <v>3688</v>
      </c>
      <c r="AF471" s="1">
        <f t="shared" si="15"/>
        <v>0</v>
      </c>
      <c r="AH471" s="238">
        <v>469</v>
      </c>
      <c r="AI471" s="3" t="s">
        <v>3518</v>
      </c>
      <c r="AJ471" s="3" t="s">
        <v>2613</v>
      </c>
      <c r="AK471" s="1"/>
    </row>
    <row r="472" spans="1:37" ht="15.6" x14ac:dyDescent="0.3">
      <c r="A472" s="238">
        <v>470</v>
      </c>
      <c r="B472" s="3" t="s">
        <v>3351</v>
      </c>
      <c r="C472" s="3" t="s">
        <v>2657</v>
      </c>
      <c r="D472" s="1">
        <v>1</v>
      </c>
      <c r="F472" s="238">
        <v>470</v>
      </c>
      <c r="G472" s="3" t="s">
        <v>1555</v>
      </c>
      <c r="H472" s="3" t="s">
        <v>2623</v>
      </c>
      <c r="I472" s="1">
        <v>0</v>
      </c>
      <c r="K472" s="238">
        <v>470</v>
      </c>
      <c r="L472" s="3" t="s">
        <v>1079</v>
      </c>
      <c r="M472" s="3" t="s">
        <v>2865</v>
      </c>
      <c r="N472" s="1">
        <v>0</v>
      </c>
      <c r="O472" s="30" t="s">
        <v>3687</v>
      </c>
      <c r="P472" s="1">
        <v>0</v>
      </c>
      <c r="Q472" s="30" t="s">
        <v>3688</v>
      </c>
      <c r="R472" s="1">
        <f t="shared" si="14"/>
        <v>0</v>
      </c>
      <c r="T472" s="238">
        <v>470</v>
      </c>
      <c r="U472" s="3" t="s">
        <v>1754</v>
      </c>
      <c r="V472" s="3" t="s">
        <v>3318</v>
      </c>
      <c r="W472" s="1">
        <v>0</v>
      </c>
      <c r="Y472" s="238">
        <v>470</v>
      </c>
      <c r="Z472" s="3" t="s">
        <v>1797</v>
      </c>
      <c r="AA472" s="3" t="s">
        <v>66</v>
      </c>
      <c r="AB472" s="1">
        <v>0</v>
      </c>
      <c r="AC472" s="30" t="s">
        <v>3687</v>
      </c>
      <c r="AD472" s="1">
        <v>0</v>
      </c>
      <c r="AE472" s="30" t="s">
        <v>3688</v>
      </c>
      <c r="AF472" s="1">
        <f t="shared" si="15"/>
        <v>0</v>
      </c>
      <c r="AH472" s="238">
        <v>470</v>
      </c>
      <c r="AI472" s="3" t="s">
        <v>3519</v>
      </c>
      <c r="AJ472" s="3" t="s">
        <v>2598</v>
      </c>
      <c r="AK472" s="1"/>
    </row>
    <row r="473" spans="1:37" ht="15.6" x14ac:dyDescent="0.3">
      <c r="A473" s="238">
        <v>471</v>
      </c>
      <c r="B473" s="3" t="s">
        <v>773</v>
      </c>
      <c r="C473" s="3" t="s">
        <v>2655</v>
      </c>
      <c r="D473" s="1">
        <v>1</v>
      </c>
      <c r="F473" s="238">
        <v>471</v>
      </c>
      <c r="G473" s="3" t="s">
        <v>3651</v>
      </c>
      <c r="H473" s="3" t="s">
        <v>3276</v>
      </c>
      <c r="I473" s="1">
        <v>0</v>
      </c>
      <c r="K473" s="238">
        <v>471</v>
      </c>
      <c r="L473" s="3" t="s">
        <v>1555</v>
      </c>
      <c r="M473" s="3" t="s">
        <v>2623</v>
      </c>
      <c r="N473" s="1">
        <v>0</v>
      </c>
      <c r="O473" s="30" t="s">
        <v>3687</v>
      </c>
      <c r="P473" s="1">
        <v>0</v>
      </c>
      <c r="Q473" s="30" t="s">
        <v>3688</v>
      </c>
      <c r="R473" s="1">
        <f t="shared" si="14"/>
        <v>0</v>
      </c>
      <c r="T473" s="238">
        <v>471</v>
      </c>
      <c r="U473" s="3" t="s">
        <v>1888</v>
      </c>
      <c r="V473" s="3" t="s">
        <v>3221</v>
      </c>
      <c r="W473" s="1">
        <v>0</v>
      </c>
      <c r="Y473" s="238">
        <v>471</v>
      </c>
      <c r="Z473" s="3" t="s">
        <v>3649</v>
      </c>
      <c r="AA473" s="3" t="s">
        <v>647</v>
      </c>
      <c r="AB473" s="1">
        <v>0</v>
      </c>
      <c r="AC473" s="30" t="s">
        <v>3687</v>
      </c>
      <c r="AD473" s="1">
        <v>0</v>
      </c>
      <c r="AE473" s="30" t="s">
        <v>3688</v>
      </c>
      <c r="AF473" s="1">
        <f t="shared" si="15"/>
        <v>0</v>
      </c>
      <c r="AH473" s="238">
        <v>471</v>
      </c>
      <c r="AI473" s="3" t="s">
        <v>707</v>
      </c>
      <c r="AJ473" s="3" t="s">
        <v>2620</v>
      </c>
      <c r="AK473" s="1"/>
    </row>
    <row r="474" spans="1:37" ht="15.6" x14ac:dyDescent="0.3">
      <c r="A474" s="238">
        <v>472</v>
      </c>
      <c r="B474" s="3" t="s">
        <v>3558</v>
      </c>
      <c r="C474" s="3" t="s">
        <v>2630</v>
      </c>
      <c r="D474" s="1">
        <v>1</v>
      </c>
      <c r="F474" s="238">
        <v>472</v>
      </c>
      <c r="G474" s="3" t="s">
        <v>1853</v>
      </c>
      <c r="H474" s="3" t="s">
        <v>3276</v>
      </c>
      <c r="I474" s="1">
        <v>0</v>
      </c>
      <c r="K474" s="238">
        <v>472</v>
      </c>
      <c r="L474" s="3" t="s">
        <v>3651</v>
      </c>
      <c r="M474" s="3" t="s">
        <v>3276</v>
      </c>
      <c r="N474" s="1">
        <v>0</v>
      </c>
      <c r="O474" s="30" t="s">
        <v>3687</v>
      </c>
      <c r="P474" s="1">
        <v>0</v>
      </c>
      <c r="Q474" s="30" t="s">
        <v>3688</v>
      </c>
      <c r="R474" s="1">
        <f t="shared" si="14"/>
        <v>0</v>
      </c>
      <c r="T474" s="238">
        <v>472</v>
      </c>
      <c r="U474" s="3" t="s">
        <v>1788</v>
      </c>
      <c r="V474" s="3" t="s">
        <v>68</v>
      </c>
      <c r="W474" s="1">
        <v>0</v>
      </c>
      <c r="Y474" s="238">
        <v>472</v>
      </c>
      <c r="Z474" s="3" t="s">
        <v>1754</v>
      </c>
      <c r="AA474" s="3" t="s">
        <v>3318</v>
      </c>
      <c r="AB474" s="1">
        <v>0</v>
      </c>
      <c r="AC474" s="30" t="s">
        <v>3687</v>
      </c>
      <c r="AD474" s="1">
        <v>0</v>
      </c>
      <c r="AE474" s="30" t="s">
        <v>3688</v>
      </c>
      <c r="AF474" s="1">
        <f t="shared" si="15"/>
        <v>0</v>
      </c>
      <c r="AH474" s="238">
        <v>472</v>
      </c>
      <c r="AI474" s="3" t="s">
        <v>3522</v>
      </c>
      <c r="AJ474" s="3" t="s">
        <v>2592</v>
      </c>
      <c r="AK474" s="1"/>
    </row>
    <row r="475" spans="1:37" ht="15.6" x14ac:dyDescent="0.3">
      <c r="A475" s="238">
        <v>473</v>
      </c>
      <c r="B475" s="3" t="s">
        <v>764</v>
      </c>
      <c r="C475" s="3" t="s">
        <v>3453</v>
      </c>
      <c r="D475" s="1">
        <v>1</v>
      </c>
      <c r="F475" s="238">
        <v>473</v>
      </c>
      <c r="G475" s="3" t="s">
        <v>1303</v>
      </c>
      <c r="H475" s="3" t="s">
        <v>2620</v>
      </c>
      <c r="I475" s="1">
        <v>0</v>
      </c>
      <c r="K475" s="238">
        <v>473</v>
      </c>
      <c r="L475" s="3" t="s">
        <v>1853</v>
      </c>
      <c r="M475" s="3" t="s">
        <v>3276</v>
      </c>
      <c r="N475" s="1">
        <v>0</v>
      </c>
      <c r="O475" s="30" t="s">
        <v>3687</v>
      </c>
      <c r="P475" s="1">
        <v>0</v>
      </c>
      <c r="Q475" s="30" t="s">
        <v>3688</v>
      </c>
      <c r="R475" s="1">
        <f t="shared" si="14"/>
        <v>0</v>
      </c>
      <c r="T475" s="238">
        <v>473</v>
      </c>
      <c r="U475" s="3" t="s">
        <v>1079</v>
      </c>
      <c r="V475" s="3" t="s">
        <v>2865</v>
      </c>
      <c r="W475" s="1">
        <v>0</v>
      </c>
      <c r="Y475" s="238">
        <v>473</v>
      </c>
      <c r="Z475" s="3" t="s">
        <v>1888</v>
      </c>
      <c r="AA475" s="3" t="s">
        <v>3221</v>
      </c>
      <c r="AB475" s="1">
        <v>0</v>
      </c>
      <c r="AC475" s="30" t="s">
        <v>3687</v>
      </c>
      <c r="AD475" s="1">
        <v>0</v>
      </c>
      <c r="AE475" s="30" t="s">
        <v>3688</v>
      </c>
      <c r="AF475" s="1">
        <f t="shared" si="15"/>
        <v>0</v>
      </c>
      <c r="AH475" s="238">
        <v>473</v>
      </c>
      <c r="AI475" s="3" t="s">
        <v>3523</v>
      </c>
      <c r="AJ475" s="3" t="s">
        <v>2613</v>
      </c>
      <c r="AK475" s="1"/>
    </row>
    <row r="476" spans="1:37" ht="15.6" x14ac:dyDescent="0.3">
      <c r="A476" s="238">
        <v>474</v>
      </c>
      <c r="B476" s="3" t="s">
        <v>3022</v>
      </c>
      <c r="C476" s="3" t="s">
        <v>2620</v>
      </c>
      <c r="D476" s="1">
        <v>1</v>
      </c>
      <c r="F476" s="238">
        <v>474</v>
      </c>
      <c r="G476" s="3" t="s">
        <v>1806</v>
      </c>
      <c r="H476" s="3" t="s">
        <v>66</v>
      </c>
      <c r="I476" s="1">
        <v>0</v>
      </c>
      <c r="K476" s="238">
        <v>474</v>
      </c>
      <c r="L476" s="3" t="s">
        <v>1303</v>
      </c>
      <c r="M476" s="3" t="s">
        <v>2620</v>
      </c>
      <c r="N476" s="1">
        <v>0</v>
      </c>
      <c r="O476" s="30" t="s">
        <v>3687</v>
      </c>
      <c r="P476" s="1">
        <v>0</v>
      </c>
      <c r="Q476" s="30" t="s">
        <v>3688</v>
      </c>
      <c r="R476" s="1">
        <f t="shared" si="14"/>
        <v>0</v>
      </c>
      <c r="T476" s="238">
        <v>474</v>
      </c>
      <c r="U476" s="3" t="s">
        <v>3650</v>
      </c>
      <c r="V476" s="3" t="s">
        <v>2620</v>
      </c>
      <c r="W476" s="1">
        <v>0</v>
      </c>
      <c r="Y476" s="238">
        <v>474</v>
      </c>
      <c r="Z476" s="3" t="s">
        <v>1788</v>
      </c>
      <c r="AA476" s="3" t="s">
        <v>68</v>
      </c>
      <c r="AB476" s="1">
        <v>0</v>
      </c>
      <c r="AC476" s="30" t="s">
        <v>3687</v>
      </c>
      <c r="AD476" s="1">
        <v>0</v>
      </c>
      <c r="AE476" s="30" t="s">
        <v>3688</v>
      </c>
      <c r="AF476" s="1">
        <f t="shared" si="15"/>
        <v>0</v>
      </c>
      <c r="AH476" s="238">
        <v>474</v>
      </c>
      <c r="AI476" s="3" t="s">
        <v>3524</v>
      </c>
      <c r="AJ476" s="3" t="s">
        <v>2613</v>
      </c>
      <c r="AK476" s="1"/>
    </row>
    <row r="477" spans="1:37" ht="15.6" x14ac:dyDescent="0.3">
      <c r="A477" s="238">
        <v>475</v>
      </c>
      <c r="B477" s="3" t="s">
        <v>3053</v>
      </c>
      <c r="C477" s="3" t="s">
        <v>2623</v>
      </c>
      <c r="D477" s="1">
        <v>1</v>
      </c>
      <c r="F477" s="238">
        <v>475</v>
      </c>
      <c r="G477" s="3" t="s">
        <v>3652</v>
      </c>
      <c r="H477" s="3" t="s">
        <v>647</v>
      </c>
      <c r="I477" s="1">
        <v>0</v>
      </c>
      <c r="K477" s="238">
        <v>475</v>
      </c>
      <c r="L477" s="3" t="s">
        <v>1806</v>
      </c>
      <c r="M477" s="3" t="s">
        <v>66</v>
      </c>
      <c r="N477" s="1">
        <v>0</v>
      </c>
      <c r="O477" s="30" t="s">
        <v>3687</v>
      </c>
      <c r="P477" s="1">
        <v>0</v>
      </c>
      <c r="Q477" s="30" t="s">
        <v>3688</v>
      </c>
      <c r="R477" s="1">
        <f t="shared" si="14"/>
        <v>0</v>
      </c>
      <c r="T477" s="238">
        <v>475</v>
      </c>
      <c r="U477" s="3" t="s">
        <v>1555</v>
      </c>
      <c r="V477" s="3" t="s">
        <v>2623</v>
      </c>
      <c r="W477" s="1">
        <v>0</v>
      </c>
      <c r="Y477" s="238">
        <v>475</v>
      </c>
      <c r="Z477" s="3" t="s">
        <v>1079</v>
      </c>
      <c r="AA477" s="3" t="s">
        <v>2865</v>
      </c>
      <c r="AB477" s="1">
        <v>0</v>
      </c>
      <c r="AC477" s="30" t="s">
        <v>3687</v>
      </c>
      <c r="AD477" s="1">
        <v>0</v>
      </c>
      <c r="AE477" s="30" t="s">
        <v>3688</v>
      </c>
      <c r="AF477" s="1">
        <f t="shared" si="15"/>
        <v>0</v>
      </c>
      <c r="AH477" s="238">
        <v>475</v>
      </c>
      <c r="AI477" s="3" t="s">
        <v>2674</v>
      </c>
      <c r="AJ477" s="3" t="s">
        <v>2603</v>
      </c>
      <c r="AK477" s="1"/>
    </row>
    <row r="478" spans="1:37" ht="15.6" x14ac:dyDescent="0.3">
      <c r="A478" s="238">
        <v>476</v>
      </c>
      <c r="B478" s="3" t="s">
        <v>1074</v>
      </c>
      <c r="C478" s="3" t="s">
        <v>2865</v>
      </c>
      <c r="D478" s="1">
        <v>1</v>
      </c>
      <c r="F478" s="238">
        <v>476</v>
      </c>
      <c r="G478" s="3" t="s">
        <v>3313</v>
      </c>
      <c r="H478" s="3" t="s">
        <v>2908</v>
      </c>
      <c r="I478" s="1">
        <v>0</v>
      </c>
      <c r="K478" s="238">
        <v>476</v>
      </c>
      <c r="L478" s="3" t="s">
        <v>3652</v>
      </c>
      <c r="M478" s="3" t="s">
        <v>647</v>
      </c>
      <c r="N478" s="1">
        <v>0</v>
      </c>
      <c r="O478" s="30" t="s">
        <v>3687</v>
      </c>
      <c r="P478" s="1">
        <v>0</v>
      </c>
      <c r="Q478" s="30" t="s">
        <v>3688</v>
      </c>
      <c r="R478" s="1">
        <f t="shared" si="14"/>
        <v>0</v>
      </c>
      <c r="T478" s="238">
        <v>476</v>
      </c>
      <c r="U478" s="3" t="s">
        <v>3651</v>
      </c>
      <c r="V478" s="3" t="s">
        <v>3276</v>
      </c>
      <c r="W478" s="1">
        <v>0</v>
      </c>
      <c r="Y478" s="238">
        <v>476</v>
      </c>
      <c r="Z478" s="3" t="s">
        <v>1555</v>
      </c>
      <c r="AA478" s="3" t="s">
        <v>2623</v>
      </c>
      <c r="AB478" s="1">
        <v>0</v>
      </c>
      <c r="AC478" s="30" t="s">
        <v>3687</v>
      </c>
      <c r="AD478" s="1">
        <v>0</v>
      </c>
      <c r="AE478" s="30" t="s">
        <v>3688</v>
      </c>
      <c r="AF478" s="1">
        <f t="shared" si="15"/>
        <v>0</v>
      </c>
      <c r="AH478" s="238">
        <v>476</v>
      </c>
      <c r="AI478" s="3" t="s">
        <v>3528</v>
      </c>
      <c r="AJ478" s="3" t="s">
        <v>2661</v>
      </c>
      <c r="AK478" s="1"/>
    </row>
    <row r="479" spans="1:37" ht="15.6" x14ac:dyDescent="0.3">
      <c r="A479" s="238">
        <v>477</v>
      </c>
      <c r="B479" s="3" t="s">
        <v>3570</v>
      </c>
      <c r="C479" s="3" t="s">
        <v>3463</v>
      </c>
      <c r="D479" s="1">
        <v>1</v>
      </c>
      <c r="F479" s="238">
        <v>477</v>
      </c>
      <c r="G479" s="3" t="s">
        <v>1405</v>
      </c>
      <c r="H479" s="3" t="s">
        <v>68</v>
      </c>
      <c r="I479" s="1">
        <v>0</v>
      </c>
      <c r="K479" s="238">
        <v>477</v>
      </c>
      <c r="L479" s="3" t="s">
        <v>3313</v>
      </c>
      <c r="M479" s="3" t="s">
        <v>2908</v>
      </c>
      <c r="N479" s="1">
        <v>0</v>
      </c>
      <c r="O479" s="30" t="s">
        <v>3687</v>
      </c>
      <c r="P479" s="1">
        <v>0</v>
      </c>
      <c r="Q479" s="30" t="s">
        <v>3688</v>
      </c>
      <c r="R479" s="1">
        <f t="shared" si="14"/>
        <v>0</v>
      </c>
      <c r="T479" s="238">
        <v>477</v>
      </c>
      <c r="U479" s="3" t="s">
        <v>1853</v>
      </c>
      <c r="V479" s="3" t="s">
        <v>3276</v>
      </c>
      <c r="W479" s="1">
        <v>0</v>
      </c>
      <c r="Y479" s="238">
        <v>477</v>
      </c>
      <c r="Z479" s="3" t="s">
        <v>3651</v>
      </c>
      <c r="AA479" s="3" t="s">
        <v>3276</v>
      </c>
      <c r="AB479" s="1">
        <v>0</v>
      </c>
      <c r="AC479" s="30" t="s">
        <v>3687</v>
      </c>
      <c r="AD479" s="1">
        <v>0</v>
      </c>
      <c r="AE479" s="30" t="s">
        <v>3688</v>
      </c>
      <c r="AF479" s="1">
        <f t="shared" si="15"/>
        <v>0</v>
      </c>
      <c r="AH479" s="238">
        <v>477</v>
      </c>
      <c r="AI479" s="3" t="s">
        <v>3529</v>
      </c>
      <c r="AJ479" s="3" t="s">
        <v>2620</v>
      </c>
      <c r="AK479" s="1"/>
    </row>
    <row r="480" spans="1:37" ht="15.6" x14ac:dyDescent="0.3">
      <c r="A480" s="238">
        <v>478</v>
      </c>
      <c r="B480" s="3" t="s">
        <v>1793</v>
      </c>
      <c r="C480" s="3" t="s">
        <v>66</v>
      </c>
      <c r="D480" s="1">
        <v>1</v>
      </c>
      <c r="F480" s="238">
        <v>478</v>
      </c>
      <c r="G480" s="3" t="s">
        <v>3653</v>
      </c>
      <c r="H480" s="3" t="s">
        <v>66</v>
      </c>
      <c r="I480" s="1">
        <v>0</v>
      </c>
      <c r="K480" s="238">
        <v>478</v>
      </c>
      <c r="L480" s="3" t="s">
        <v>1405</v>
      </c>
      <c r="M480" s="3" t="s">
        <v>68</v>
      </c>
      <c r="N480" s="1">
        <v>0</v>
      </c>
      <c r="O480" s="30" t="s">
        <v>3687</v>
      </c>
      <c r="P480" s="1">
        <v>0</v>
      </c>
      <c r="Q480" s="30" t="s">
        <v>3688</v>
      </c>
      <c r="R480" s="1">
        <f t="shared" si="14"/>
        <v>0</v>
      </c>
      <c r="T480" s="238">
        <v>478</v>
      </c>
      <c r="U480" s="3" t="s">
        <v>1303</v>
      </c>
      <c r="V480" s="3" t="s">
        <v>2620</v>
      </c>
      <c r="W480" s="1">
        <v>0</v>
      </c>
      <c r="Y480" s="238">
        <v>478</v>
      </c>
      <c r="Z480" s="3" t="s">
        <v>1853</v>
      </c>
      <c r="AA480" s="3" t="s">
        <v>3276</v>
      </c>
      <c r="AB480" s="1">
        <v>0</v>
      </c>
      <c r="AC480" s="30" t="s">
        <v>3687</v>
      </c>
      <c r="AD480" s="1">
        <v>0</v>
      </c>
      <c r="AE480" s="30" t="s">
        <v>3688</v>
      </c>
      <c r="AF480" s="1">
        <f t="shared" si="15"/>
        <v>0</v>
      </c>
      <c r="AH480" s="238">
        <v>478</v>
      </c>
      <c r="AI480" s="3" t="s">
        <v>3533</v>
      </c>
      <c r="AJ480" s="3" t="s">
        <v>2613</v>
      </c>
      <c r="AK480" s="1"/>
    </row>
    <row r="481" spans="1:37" ht="15.6" x14ac:dyDescent="0.3">
      <c r="A481" s="238">
        <v>479</v>
      </c>
      <c r="B481" s="3" t="s">
        <v>1273</v>
      </c>
      <c r="C481" s="3" t="s">
        <v>66</v>
      </c>
      <c r="D481" s="1">
        <v>1</v>
      </c>
      <c r="F481" s="238">
        <v>479</v>
      </c>
      <c r="G481" s="3" t="s">
        <v>3234</v>
      </c>
      <c r="H481" s="3" t="s">
        <v>2623</v>
      </c>
      <c r="I481" s="1">
        <v>0</v>
      </c>
      <c r="K481" s="238">
        <v>479</v>
      </c>
      <c r="L481" s="3" t="s">
        <v>3653</v>
      </c>
      <c r="M481" s="3" t="s">
        <v>66</v>
      </c>
      <c r="N481" s="1">
        <v>0</v>
      </c>
      <c r="O481" s="30" t="s">
        <v>3687</v>
      </c>
      <c r="P481" s="1">
        <v>0</v>
      </c>
      <c r="Q481" s="30" t="s">
        <v>3688</v>
      </c>
      <c r="R481" s="1">
        <f t="shared" si="14"/>
        <v>0</v>
      </c>
      <c r="T481" s="238">
        <v>479</v>
      </c>
      <c r="U481" s="3" t="s">
        <v>1806</v>
      </c>
      <c r="V481" s="3" t="s">
        <v>66</v>
      </c>
      <c r="W481" s="1">
        <v>0</v>
      </c>
      <c r="Y481" s="238">
        <v>479</v>
      </c>
      <c r="Z481" s="3" t="s">
        <v>1303</v>
      </c>
      <c r="AA481" s="3" t="s">
        <v>2620</v>
      </c>
      <c r="AB481" s="1">
        <v>0</v>
      </c>
      <c r="AC481" s="30" t="s">
        <v>3687</v>
      </c>
      <c r="AD481" s="1">
        <v>0</v>
      </c>
      <c r="AE481" s="30" t="s">
        <v>3688</v>
      </c>
      <c r="AF481" s="1">
        <f t="shared" si="15"/>
        <v>0</v>
      </c>
      <c r="AH481" s="238">
        <v>479</v>
      </c>
      <c r="AI481" s="3" t="s">
        <v>3534</v>
      </c>
      <c r="AJ481" s="3" t="s">
        <v>2620</v>
      </c>
      <c r="AK481" s="1"/>
    </row>
    <row r="482" spans="1:37" ht="15.6" x14ac:dyDescent="0.3">
      <c r="A482" s="238">
        <v>480</v>
      </c>
      <c r="B482" s="3" t="s">
        <v>1790</v>
      </c>
      <c r="C482" s="3" t="s">
        <v>66</v>
      </c>
      <c r="D482" s="1">
        <v>1</v>
      </c>
      <c r="F482" s="238">
        <v>480</v>
      </c>
      <c r="G482" s="3" t="s">
        <v>3654</v>
      </c>
      <c r="H482" s="3" t="s">
        <v>2623</v>
      </c>
      <c r="I482" s="1">
        <v>0</v>
      </c>
      <c r="K482" s="238">
        <v>480</v>
      </c>
      <c r="L482" s="3" t="s">
        <v>3234</v>
      </c>
      <c r="M482" s="3" t="s">
        <v>2623</v>
      </c>
      <c r="N482" s="1">
        <v>0</v>
      </c>
      <c r="O482" s="30" t="s">
        <v>3687</v>
      </c>
      <c r="P482" s="1">
        <v>0</v>
      </c>
      <c r="Q482" s="30" t="s">
        <v>3688</v>
      </c>
      <c r="R482" s="1">
        <f t="shared" si="14"/>
        <v>0</v>
      </c>
      <c r="T482" s="238">
        <v>480</v>
      </c>
      <c r="U482" s="3" t="s">
        <v>3652</v>
      </c>
      <c r="V482" s="3" t="s">
        <v>647</v>
      </c>
      <c r="W482" s="1">
        <v>0</v>
      </c>
      <c r="Y482" s="238">
        <v>480</v>
      </c>
      <c r="Z482" s="3" t="s">
        <v>1806</v>
      </c>
      <c r="AA482" s="3" t="s">
        <v>66</v>
      </c>
      <c r="AB482" s="1">
        <v>0</v>
      </c>
      <c r="AC482" s="30" t="s">
        <v>3687</v>
      </c>
      <c r="AD482" s="1">
        <v>0</v>
      </c>
      <c r="AE482" s="30" t="s">
        <v>3688</v>
      </c>
      <c r="AF482" s="1">
        <f t="shared" si="15"/>
        <v>0</v>
      </c>
      <c r="AH482" s="238">
        <v>480</v>
      </c>
      <c r="AI482" s="3" t="s">
        <v>3535</v>
      </c>
      <c r="AJ482" s="3" t="s">
        <v>3493</v>
      </c>
      <c r="AK482" s="1"/>
    </row>
    <row r="483" spans="1:37" ht="15.6" x14ac:dyDescent="0.3">
      <c r="A483" s="238">
        <v>481</v>
      </c>
      <c r="B483" s="3" t="s">
        <v>3582</v>
      </c>
      <c r="C483" s="3" t="s">
        <v>2865</v>
      </c>
      <c r="D483" s="1">
        <v>1</v>
      </c>
      <c r="F483" s="238">
        <v>481</v>
      </c>
      <c r="G483" s="3" t="s">
        <v>3655</v>
      </c>
      <c r="H483" s="3" t="s">
        <v>2620</v>
      </c>
      <c r="I483" s="1">
        <v>0</v>
      </c>
      <c r="K483" s="238">
        <v>481</v>
      </c>
      <c r="L483" s="3" t="s">
        <v>3654</v>
      </c>
      <c r="M483" s="3" t="s">
        <v>2623</v>
      </c>
      <c r="N483" s="1">
        <v>0</v>
      </c>
      <c r="O483" s="30" t="s">
        <v>3687</v>
      </c>
      <c r="P483" s="1">
        <v>0</v>
      </c>
      <c r="Q483" s="30" t="s">
        <v>3688</v>
      </c>
      <c r="R483" s="1">
        <f t="shared" si="14"/>
        <v>0</v>
      </c>
      <c r="T483" s="238">
        <v>481</v>
      </c>
      <c r="U483" s="3" t="s">
        <v>3313</v>
      </c>
      <c r="V483" s="3" t="s">
        <v>2908</v>
      </c>
      <c r="W483" s="1">
        <v>0</v>
      </c>
      <c r="Y483" s="238">
        <v>481</v>
      </c>
      <c r="Z483" s="3" t="s">
        <v>3652</v>
      </c>
      <c r="AA483" s="3" t="s">
        <v>647</v>
      </c>
      <c r="AB483" s="1">
        <v>0</v>
      </c>
      <c r="AC483" s="30" t="s">
        <v>3687</v>
      </c>
      <c r="AD483" s="1">
        <v>0</v>
      </c>
      <c r="AE483" s="30" t="s">
        <v>3688</v>
      </c>
      <c r="AF483" s="1">
        <f t="shared" si="15"/>
        <v>0</v>
      </c>
      <c r="AH483" s="238">
        <v>481</v>
      </c>
      <c r="AI483" s="3" t="s">
        <v>2807</v>
      </c>
      <c r="AJ483" s="3" t="s">
        <v>2613</v>
      </c>
      <c r="AK483" s="1"/>
    </row>
    <row r="484" spans="1:37" ht="15.6" x14ac:dyDescent="0.3">
      <c r="A484" s="238">
        <v>482</v>
      </c>
      <c r="B484" s="3" t="s">
        <v>1189</v>
      </c>
      <c r="C484" s="3" t="s">
        <v>3027</v>
      </c>
      <c r="D484" s="1">
        <v>1</v>
      </c>
      <c r="F484" s="238">
        <v>482</v>
      </c>
      <c r="G484" s="3" t="s">
        <v>3656</v>
      </c>
      <c r="H484" s="3" t="s">
        <v>3084</v>
      </c>
      <c r="I484" s="1">
        <v>0</v>
      </c>
      <c r="K484" s="238">
        <v>482</v>
      </c>
      <c r="L484" s="3" t="s">
        <v>3655</v>
      </c>
      <c r="M484" s="3" t="s">
        <v>2620</v>
      </c>
      <c r="N484" s="1">
        <v>0</v>
      </c>
      <c r="O484" s="30" t="s">
        <v>3687</v>
      </c>
      <c r="P484" s="1">
        <v>0</v>
      </c>
      <c r="Q484" s="30" t="s">
        <v>3688</v>
      </c>
      <c r="R484" s="1">
        <f t="shared" si="14"/>
        <v>0</v>
      </c>
      <c r="T484" s="238">
        <v>482</v>
      </c>
      <c r="U484" s="3" t="s">
        <v>1405</v>
      </c>
      <c r="V484" s="3" t="s">
        <v>68</v>
      </c>
      <c r="W484" s="1">
        <v>0</v>
      </c>
      <c r="Y484" s="238">
        <v>482</v>
      </c>
      <c r="Z484" s="3" t="s">
        <v>3313</v>
      </c>
      <c r="AA484" s="3" t="s">
        <v>2908</v>
      </c>
      <c r="AB484" s="1">
        <v>0</v>
      </c>
      <c r="AC484" s="30" t="s">
        <v>3687</v>
      </c>
      <c r="AD484" s="1">
        <v>0</v>
      </c>
      <c r="AE484" s="30" t="s">
        <v>3688</v>
      </c>
      <c r="AF484" s="1">
        <f t="shared" si="15"/>
        <v>0</v>
      </c>
      <c r="AH484" s="238">
        <v>482</v>
      </c>
      <c r="AI484" s="3" t="s">
        <v>3536</v>
      </c>
      <c r="AJ484" s="3" t="s">
        <v>3493</v>
      </c>
      <c r="AK484" s="1"/>
    </row>
    <row r="485" spans="1:37" ht="15.6" x14ac:dyDescent="0.3">
      <c r="A485" s="238">
        <v>483</v>
      </c>
      <c r="B485" s="3" t="s">
        <v>741</v>
      </c>
      <c r="C485" s="3" t="s">
        <v>2598</v>
      </c>
      <c r="D485" s="1">
        <v>1</v>
      </c>
      <c r="F485" s="238">
        <v>483</v>
      </c>
      <c r="G485" s="3" t="s">
        <v>3657</v>
      </c>
      <c r="H485" s="3" t="s">
        <v>80</v>
      </c>
      <c r="I485" s="1">
        <v>0</v>
      </c>
      <c r="K485" s="238">
        <v>483</v>
      </c>
      <c r="L485" s="3" t="s">
        <v>3656</v>
      </c>
      <c r="M485" s="3" t="s">
        <v>3084</v>
      </c>
      <c r="N485" s="1">
        <v>0</v>
      </c>
      <c r="O485" s="30" t="s">
        <v>3687</v>
      </c>
      <c r="P485" s="1">
        <v>0</v>
      </c>
      <c r="Q485" s="30" t="s">
        <v>3688</v>
      </c>
      <c r="R485" s="1">
        <f t="shared" si="14"/>
        <v>0</v>
      </c>
      <c r="T485" s="238">
        <v>483</v>
      </c>
      <c r="U485" s="3" t="s">
        <v>3653</v>
      </c>
      <c r="V485" s="3" t="s">
        <v>66</v>
      </c>
      <c r="W485" s="1">
        <v>0</v>
      </c>
      <c r="Y485" s="238">
        <v>483</v>
      </c>
      <c r="Z485" s="3" t="s">
        <v>1405</v>
      </c>
      <c r="AA485" s="3" t="s">
        <v>68</v>
      </c>
      <c r="AB485" s="1">
        <v>0</v>
      </c>
      <c r="AC485" s="30" t="s">
        <v>3687</v>
      </c>
      <c r="AD485" s="1">
        <v>0</v>
      </c>
      <c r="AE485" s="30" t="s">
        <v>3688</v>
      </c>
      <c r="AF485" s="1">
        <f t="shared" si="15"/>
        <v>0</v>
      </c>
      <c r="AH485" s="238">
        <v>483</v>
      </c>
      <c r="AI485" s="3" t="s">
        <v>3537</v>
      </c>
      <c r="AJ485" s="3" t="s">
        <v>44</v>
      </c>
      <c r="AK485" s="1"/>
    </row>
    <row r="486" spans="1:37" ht="15.6" x14ac:dyDescent="0.3">
      <c r="A486" s="238">
        <v>484</v>
      </c>
      <c r="B486" s="3" t="s">
        <v>3255</v>
      </c>
      <c r="C486" s="3" t="s">
        <v>2690</v>
      </c>
      <c r="D486" s="1">
        <v>1</v>
      </c>
      <c r="F486" s="238">
        <v>484</v>
      </c>
      <c r="G486" s="3" t="s">
        <v>3658</v>
      </c>
      <c r="H486" s="3" t="s">
        <v>2865</v>
      </c>
      <c r="I486" s="1">
        <v>0</v>
      </c>
      <c r="K486" s="238">
        <v>484</v>
      </c>
      <c r="L486" s="3" t="s">
        <v>3657</v>
      </c>
      <c r="M486" s="3" t="s">
        <v>80</v>
      </c>
      <c r="N486" s="1">
        <v>0</v>
      </c>
      <c r="O486" s="30" t="s">
        <v>3687</v>
      </c>
      <c r="P486" s="1">
        <v>0</v>
      </c>
      <c r="Q486" s="30" t="s">
        <v>3688</v>
      </c>
      <c r="R486" s="1">
        <f t="shared" si="14"/>
        <v>0</v>
      </c>
      <c r="T486" s="238">
        <v>484</v>
      </c>
      <c r="U486" s="3" t="s">
        <v>3234</v>
      </c>
      <c r="V486" s="3" t="s">
        <v>2623</v>
      </c>
      <c r="W486" s="1">
        <v>0</v>
      </c>
      <c r="Y486" s="238">
        <v>484</v>
      </c>
      <c r="Z486" s="3" t="s">
        <v>3653</v>
      </c>
      <c r="AA486" s="3" t="s">
        <v>66</v>
      </c>
      <c r="AB486" s="1">
        <v>0</v>
      </c>
      <c r="AC486" s="30" t="s">
        <v>3687</v>
      </c>
      <c r="AD486" s="1">
        <v>0</v>
      </c>
      <c r="AE486" s="30" t="s">
        <v>3688</v>
      </c>
      <c r="AF486" s="1">
        <f t="shared" si="15"/>
        <v>0</v>
      </c>
      <c r="AH486" s="238">
        <v>484</v>
      </c>
      <c r="AI486" s="3" t="s">
        <v>3538</v>
      </c>
      <c r="AJ486" s="3" t="s">
        <v>2592</v>
      </c>
      <c r="AK486" s="1"/>
    </row>
    <row r="487" spans="1:37" ht="15.6" x14ac:dyDescent="0.3">
      <c r="A487" s="238">
        <v>485</v>
      </c>
      <c r="B487" s="3" t="s">
        <v>1705</v>
      </c>
      <c r="C487" s="3" t="s">
        <v>3276</v>
      </c>
      <c r="D487" s="1">
        <v>1</v>
      </c>
      <c r="F487" s="238">
        <v>485</v>
      </c>
      <c r="G487" s="3" t="s">
        <v>3228</v>
      </c>
      <c r="H487" s="3" t="s">
        <v>2690</v>
      </c>
      <c r="I487" s="1">
        <v>0</v>
      </c>
      <c r="K487" s="238">
        <v>485</v>
      </c>
      <c r="L487" s="3" t="s">
        <v>3658</v>
      </c>
      <c r="M487" s="3" t="s">
        <v>2865</v>
      </c>
      <c r="N487" s="1">
        <v>0</v>
      </c>
      <c r="O487" s="30" t="s">
        <v>3687</v>
      </c>
      <c r="P487" s="1">
        <v>0</v>
      </c>
      <c r="Q487" s="30" t="s">
        <v>3688</v>
      </c>
      <c r="R487" s="1">
        <f t="shared" si="14"/>
        <v>0</v>
      </c>
      <c r="T487" s="238">
        <v>485</v>
      </c>
      <c r="U487" s="3" t="s">
        <v>3654</v>
      </c>
      <c r="V487" s="3" t="s">
        <v>2623</v>
      </c>
      <c r="W487" s="1">
        <v>0</v>
      </c>
      <c r="Y487" s="238">
        <v>485</v>
      </c>
      <c r="Z487" s="3" t="s">
        <v>3234</v>
      </c>
      <c r="AA487" s="3" t="s">
        <v>2623</v>
      </c>
      <c r="AB487" s="1">
        <v>0</v>
      </c>
      <c r="AC487" s="30" t="s">
        <v>3687</v>
      </c>
      <c r="AD487" s="1">
        <v>0</v>
      </c>
      <c r="AE487" s="30" t="s">
        <v>3688</v>
      </c>
      <c r="AF487" s="1">
        <f t="shared" si="15"/>
        <v>0</v>
      </c>
      <c r="AH487" s="238">
        <v>485</v>
      </c>
      <c r="AI487" s="3" t="s">
        <v>3539</v>
      </c>
      <c r="AJ487" s="3" t="s">
        <v>44</v>
      </c>
      <c r="AK487" s="1"/>
    </row>
    <row r="488" spans="1:37" ht="15.6" x14ac:dyDescent="0.3">
      <c r="A488" s="238">
        <v>486</v>
      </c>
      <c r="B488" s="3" t="s">
        <v>1442</v>
      </c>
      <c r="C488" s="3" t="s">
        <v>347</v>
      </c>
      <c r="D488" s="1">
        <v>1</v>
      </c>
      <c r="F488" s="238">
        <v>486</v>
      </c>
      <c r="G488" s="3" t="s">
        <v>3659</v>
      </c>
      <c r="H488" s="3" t="s">
        <v>2630</v>
      </c>
      <c r="I488" s="1">
        <v>0</v>
      </c>
      <c r="K488" s="238">
        <v>486</v>
      </c>
      <c r="L488" s="3" t="s">
        <v>3228</v>
      </c>
      <c r="M488" s="3" t="s">
        <v>2690</v>
      </c>
      <c r="N488" s="1">
        <v>0</v>
      </c>
      <c r="O488" s="30" t="s">
        <v>3687</v>
      </c>
      <c r="P488" s="1">
        <v>0</v>
      </c>
      <c r="Q488" s="30" t="s">
        <v>3688</v>
      </c>
      <c r="R488" s="1">
        <f t="shared" si="14"/>
        <v>0</v>
      </c>
      <c r="T488" s="238">
        <v>486</v>
      </c>
      <c r="U488" s="3" t="s">
        <v>3655</v>
      </c>
      <c r="V488" s="3" t="s">
        <v>2620</v>
      </c>
      <c r="W488" s="1">
        <v>0</v>
      </c>
      <c r="Y488" s="238">
        <v>486</v>
      </c>
      <c r="Z488" s="3" t="s">
        <v>3654</v>
      </c>
      <c r="AA488" s="3" t="s">
        <v>2623</v>
      </c>
      <c r="AB488" s="1">
        <v>0</v>
      </c>
      <c r="AC488" s="30" t="s">
        <v>3687</v>
      </c>
      <c r="AD488" s="1">
        <v>0</v>
      </c>
      <c r="AE488" s="30" t="s">
        <v>3688</v>
      </c>
      <c r="AF488" s="1">
        <f t="shared" si="15"/>
        <v>0</v>
      </c>
      <c r="AH488" s="238">
        <v>486</v>
      </c>
      <c r="AI488" s="3" t="s">
        <v>3540</v>
      </c>
      <c r="AJ488" s="3" t="s">
        <v>2603</v>
      </c>
      <c r="AK488" s="1"/>
    </row>
    <row r="489" spans="1:37" ht="15.6" x14ac:dyDescent="0.3">
      <c r="A489" s="238">
        <v>487</v>
      </c>
      <c r="B489" s="3" t="s">
        <v>3645</v>
      </c>
      <c r="C489" s="3" t="s">
        <v>2759</v>
      </c>
      <c r="D489" s="1">
        <v>1</v>
      </c>
      <c r="F489" s="238">
        <v>487</v>
      </c>
      <c r="G489" s="3" t="s">
        <v>3661</v>
      </c>
      <c r="H489" s="3" t="s">
        <v>647</v>
      </c>
      <c r="I489" s="1">
        <v>0</v>
      </c>
      <c r="K489" s="238">
        <v>487</v>
      </c>
      <c r="L489" s="3" t="s">
        <v>3659</v>
      </c>
      <c r="M489" s="3" t="s">
        <v>2630</v>
      </c>
      <c r="N489" s="1">
        <v>0</v>
      </c>
      <c r="O489" s="30" t="s">
        <v>3687</v>
      </c>
      <c r="P489" s="1">
        <v>0</v>
      </c>
      <c r="Q489" s="30" t="s">
        <v>3688</v>
      </c>
      <c r="R489" s="1">
        <f t="shared" si="14"/>
        <v>0</v>
      </c>
      <c r="T489" s="238">
        <v>487</v>
      </c>
      <c r="U489" s="3" t="s">
        <v>3656</v>
      </c>
      <c r="V489" s="3" t="s">
        <v>3084</v>
      </c>
      <c r="W489" s="1">
        <v>0</v>
      </c>
      <c r="Y489" s="238">
        <v>487</v>
      </c>
      <c r="Z489" s="3" t="s">
        <v>3655</v>
      </c>
      <c r="AA489" s="3" t="s">
        <v>2620</v>
      </c>
      <c r="AB489" s="1">
        <v>0</v>
      </c>
      <c r="AC489" s="30" t="s">
        <v>3687</v>
      </c>
      <c r="AD489" s="1">
        <v>0</v>
      </c>
      <c r="AE489" s="30" t="s">
        <v>3688</v>
      </c>
      <c r="AF489" s="1">
        <f t="shared" si="15"/>
        <v>0</v>
      </c>
      <c r="AH489" s="238">
        <v>487</v>
      </c>
      <c r="AI489" s="3" t="s">
        <v>3545</v>
      </c>
      <c r="AJ489" s="3" t="s">
        <v>2603</v>
      </c>
      <c r="AK489" s="1"/>
    </row>
    <row r="490" spans="1:37" ht="15.6" x14ac:dyDescent="0.3">
      <c r="A490" s="238">
        <v>488</v>
      </c>
      <c r="B490" s="3" t="s">
        <v>1541</v>
      </c>
      <c r="C490" s="3" t="s">
        <v>2623</v>
      </c>
      <c r="D490" s="1">
        <v>1</v>
      </c>
      <c r="F490" s="238">
        <v>488</v>
      </c>
      <c r="G490" s="3" t="s">
        <v>3662</v>
      </c>
      <c r="H490" s="3" t="s">
        <v>80</v>
      </c>
      <c r="I490" s="1">
        <v>0</v>
      </c>
      <c r="K490" s="238">
        <v>488</v>
      </c>
      <c r="L490" s="3" t="s">
        <v>3661</v>
      </c>
      <c r="M490" s="3" t="s">
        <v>647</v>
      </c>
      <c r="N490" s="1">
        <v>0</v>
      </c>
      <c r="O490" s="30" t="s">
        <v>3687</v>
      </c>
      <c r="P490" s="1">
        <v>0</v>
      </c>
      <c r="Q490" s="30" t="s">
        <v>3688</v>
      </c>
      <c r="R490" s="1">
        <f t="shared" si="14"/>
        <v>0</v>
      </c>
      <c r="T490" s="238">
        <v>488</v>
      </c>
      <c r="U490" s="3" t="s">
        <v>3657</v>
      </c>
      <c r="V490" s="3" t="s">
        <v>80</v>
      </c>
      <c r="W490" s="1">
        <v>0</v>
      </c>
      <c r="Y490" s="238">
        <v>488</v>
      </c>
      <c r="Z490" s="3" t="s">
        <v>3656</v>
      </c>
      <c r="AA490" s="3" t="s">
        <v>3084</v>
      </c>
      <c r="AB490" s="1">
        <v>0</v>
      </c>
      <c r="AC490" s="30" t="s">
        <v>3687</v>
      </c>
      <c r="AD490" s="1">
        <v>0</v>
      </c>
      <c r="AE490" s="30" t="s">
        <v>3688</v>
      </c>
      <c r="AF490" s="1">
        <f t="shared" si="15"/>
        <v>0</v>
      </c>
      <c r="AH490" s="238">
        <v>488</v>
      </c>
      <c r="AI490" s="3" t="s">
        <v>3547</v>
      </c>
      <c r="AJ490" s="3" t="s">
        <v>2620</v>
      </c>
      <c r="AK490" s="1"/>
    </row>
    <row r="491" spans="1:37" ht="15.6" x14ac:dyDescent="0.3">
      <c r="A491" s="238">
        <v>489</v>
      </c>
      <c r="B491" s="3" t="s">
        <v>3648</v>
      </c>
      <c r="C491" s="3" t="s">
        <v>3631</v>
      </c>
      <c r="D491" s="1">
        <v>1</v>
      </c>
      <c r="F491" s="238">
        <v>489</v>
      </c>
      <c r="G491" s="3" t="s">
        <v>3663</v>
      </c>
      <c r="H491" s="3" t="s">
        <v>2592</v>
      </c>
      <c r="I491" s="1">
        <v>0</v>
      </c>
      <c r="K491" s="238">
        <v>489</v>
      </c>
      <c r="L491" s="3" t="s">
        <v>3662</v>
      </c>
      <c r="M491" s="3" t="s">
        <v>80</v>
      </c>
      <c r="N491" s="1">
        <v>0</v>
      </c>
      <c r="O491" s="30" t="s">
        <v>3687</v>
      </c>
      <c r="P491" s="1">
        <v>0</v>
      </c>
      <c r="Q491" s="30" t="s">
        <v>3688</v>
      </c>
      <c r="R491" s="1">
        <f t="shared" si="14"/>
        <v>0</v>
      </c>
      <c r="T491" s="238">
        <v>489</v>
      </c>
      <c r="U491" s="3" t="s">
        <v>3658</v>
      </c>
      <c r="V491" s="3" t="s">
        <v>2865</v>
      </c>
      <c r="W491" s="1">
        <v>0</v>
      </c>
      <c r="Y491" s="238">
        <v>489</v>
      </c>
      <c r="Z491" s="3" t="s">
        <v>3657</v>
      </c>
      <c r="AA491" s="3" t="s">
        <v>80</v>
      </c>
      <c r="AB491" s="1">
        <v>0</v>
      </c>
      <c r="AC491" s="30" t="s">
        <v>3687</v>
      </c>
      <c r="AD491" s="1">
        <v>0</v>
      </c>
      <c r="AE491" s="30" t="s">
        <v>3688</v>
      </c>
      <c r="AF491" s="1">
        <f t="shared" si="15"/>
        <v>0</v>
      </c>
      <c r="AH491" s="238">
        <v>489</v>
      </c>
      <c r="AI491" s="3" t="s">
        <v>3548</v>
      </c>
      <c r="AJ491" s="3" t="s">
        <v>2655</v>
      </c>
      <c r="AK491" s="1"/>
    </row>
    <row r="492" spans="1:37" ht="15.6" x14ac:dyDescent="0.3">
      <c r="A492" s="238">
        <v>490</v>
      </c>
      <c r="B492" s="3" t="s">
        <v>1797</v>
      </c>
      <c r="C492" s="3" t="s">
        <v>66</v>
      </c>
      <c r="D492" s="1">
        <v>1</v>
      </c>
      <c r="F492" s="238">
        <v>490</v>
      </c>
      <c r="G492" s="3" t="s">
        <v>3664</v>
      </c>
      <c r="H492" s="3" t="s">
        <v>3084</v>
      </c>
      <c r="I492" s="1">
        <v>0</v>
      </c>
      <c r="K492" s="238">
        <v>490</v>
      </c>
      <c r="L492" s="3" t="s">
        <v>3663</v>
      </c>
      <c r="M492" s="3" t="s">
        <v>2592</v>
      </c>
      <c r="N492" s="1">
        <v>0</v>
      </c>
      <c r="O492" s="30" t="s">
        <v>3687</v>
      </c>
      <c r="P492" s="1">
        <v>0</v>
      </c>
      <c r="Q492" s="30" t="s">
        <v>3688</v>
      </c>
      <c r="R492" s="1">
        <f t="shared" si="14"/>
        <v>0</v>
      </c>
      <c r="T492" s="238">
        <v>490</v>
      </c>
      <c r="U492" s="3" t="s">
        <v>3228</v>
      </c>
      <c r="V492" s="3" t="s">
        <v>2690</v>
      </c>
      <c r="W492" s="1">
        <v>0</v>
      </c>
      <c r="Y492" s="238">
        <v>490</v>
      </c>
      <c r="Z492" s="3" t="s">
        <v>3658</v>
      </c>
      <c r="AA492" s="3" t="s">
        <v>2865</v>
      </c>
      <c r="AB492" s="1">
        <v>0</v>
      </c>
      <c r="AC492" s="30" t="s">
        <v>3687</v>
      </c>
      <c r="AD492" s="1">
        <v>0</v>
      </c>
      <c r="AE492" s="30" t="s">
        <v>3688</v>
      </c>
      <c r="AF492" s="1">
        <f t="shared" si="15"/>
        <v>0</v>
      </c>
      <c r="AH492" s="238">
        <v>490</v>
      </c>
      <c r="AI492" s="3" t="s">
        <v>3549</v>
      </c>
      <c r="AJ492" s="3" t="s">
        <v>2598</v>
      </c>
      <c r="AK492" s="1"/>
    </row>
    <row r="493" spans="1:37" ht="15.6" x14ac:dyDescent="0.3">
      <c r="A493" s="238">
        <v>491</v>
      </c>
      <c r="B493" s="3" t="s">
        <v>3649</v>
      </c>
      <c r="C493" s="3" t="s">
        <v>647</v>
      </c>
      <c r="D493" s="1">
        <v>1</v>
      </c>
      <c r="F493" s="238">
        <v>491</v>
      </c>
      <c r="G493" s="3" t="s">
        <v>3237</v>
      </c>
      <c r="H493" s="3" t="s">
        <v>80</v>
      </c>
      <c r="I493" s="1">
        <v>0</v>
      </c>
      <c r="K493" s="238">
        <v>491</v>
      </c>
      <c r="L493" s="3" t="s">
        <v>3664</v>
      </c>
      <c r="M493" s="3" t="s">
        <v>3084</v>
      </c>
      <c r="N493" s="1">
        <v>0</v>
      </c>
      <c r="O493" s="30" t="s">
        <v>3687</v>
      </c>
      <c r="P493" s="1">
        <v>0</v>
      </c>
      <c r="Q493" s="30" t="s">
        <v>3688</v>
      </c>
      <c r="R493" s="1">
        <f t="shared" si="14"/>
        <v>0</v>
      </c>
      <c r="T493" s="238">
        <v>491</v>
      </c>
      <c r="U493" s="3" t="s">
        <v>3659</v>
      </c>
      <c r="V493" s="3" t="s">
        <v>2630</v>
      </c>
      <c r="W493" s="1">
        <v>0</v>
      </c>
      <c r="Y493" s="238">
        <v>491</v>
      </c>
      <c r="Z493" s="3" t="s">
        <v>3228</v>
      </c>
      <c r="AA493" s="3" t="s">
        <v>2690</v>
      </c>
      <c r="AB493" s="1">
        <v>0</v>
      </c>
      <c r="AC493" s="30" t="s">
        <v>3687</v>
      </c>
      <c r="AD493" s="1">
        <v>0</v>
      </c>
      <c r="AE493" s="30" t="s">
        <v>3688</v>
      </c>
      <c r="AF493" s="1">
        <f t="shared" si="15"/>
        <v>0</v>
      </c>
      <c r="AH493" s="238">
        <v>491</v>
      </c>
      <c r="AI493" s="3" t="s">
        <v>3550</v>
      </c>
      <c r="AJ493" s="3" t="s">
        <v>2630</v>
      </c>
      <c r="AK493" s="1"/>
    </row>
    <row r="494" spans="1:37" ht="15.6" x14ac:dyDescent="0.3">
      <c r="A494" s="238">
        <v>492</v>
      </c>
      <c r="B494" s="3" t="s">
        <v>1806</v>
      </c>
      <c r="C494" s="3" t="s">
        <v>66</v>
      </c>
      <c r="D494" s="1">
        <v>1</v>
      </c>
      <c r="F494" s="238">
        <v>492</v>
      </c>
      <c r="G494" s="3" t="s">
        <v>3057</v>
      </c>
      <c r="H494" s="3" t="s">
        <v>2865</v>
      </c>
      <c r="I494" s="1">
        <v>0</v>
      </c>
      <c r="K494" s="238">
        <v>492</v>
      </c>
      <c r="L494" s="3" t="s">
        <v>3237</v>
      </c>
      <c r="M494" s="3" t="s">
        <v>80</v>
      </c>
      <c r="N494" s="1">
        <v>0</v>
      </c>
      <c r="O494" s="30" t="s">
        <v>3687</v>
      </c>
      <c r="P494" s="1">
        <v>0</v>
      </c>
      <c r="Q494" s="30" t="s">
        <v>3688</v>
      </c>
      <c r="R494" s="1">
        <f t="shared" si="14"/>
        <v>0</v>
      </c>
      <c r="T494" s="238">
        <v>492</v>
      </c>
      <c r="U494" s="3" t="s">
        <v>3661</v>
      </c>
      <c r="V494" s="3" t="s">
        <v>647</v>
      </c>
      <c r="W494" s="1">
        <v>0</v>
      </c>
      <c r="Y494" s="238">
        <v>492</v>
      </c>
      <c r="Z494" s="3" t="s">
        <v>3659</v>
      </c>
      <c r="AA494" s="3" t="s">
        <v>2630</v>
      </c>
      <c r="AB494" s="1">
        <v>0</v>
      </c>
      <c r="AC494" s="30" t="s">
        <v>3687</v>
      </c>
      <c r="AD494" s="1">
        <v>0</v>
      </c>
      <c r="AE494" s="30" t="s">
        <v>3688</v>
      </c>
      <c r="AF494" s="1">
        <f t="shared" si="15"/>
        <v>0</v>
      </c>
      <c r="AH494" s="238">
        <v>492</v>
      </c>
      <c r="AI494" s="3" t="s">
        <v>3551</v>
      </c>
      <c r="AJ494" s="3" t="s">
        <v>3552</v>
      </c>
      <c r="AK494" s="1"/>
    </row>
    <row r="495" spans="1:37" ht="15.6" x14ac:dyDescent="0.3">
      <c r="A495" s="238">
        <v>493</v>
      </c>
      <c r="B495" s="3" t="s">
        <v>3652</v>
      </c>
      <c r="C495" s="3" t="s">
        <v>647</v>
      </c>
      <c r="D495" s="1">
        <v>1</v>
      </c>
      <c r="F495" s="238">
        <v>493</v>
      </c>
      <c r="G495" s="3" t="s">
        <v>2859</v>
      </c>
      <c r="H495" s="3" t="s">
        <v>2592</v>
      </c>
      <c r="I495" s="1">
        <v>0</v>
      </c>
      <c r="K495" s="238">
        <v>493</v>
      </c>
      <c r="L495" s="3" t="s">
        <v>3057</v>
      </c>
      <c r="M495" s="3" t="s">
        <v>2865</v>
      </c>
      <c r="N495" s="1">
        <v>0</v>
      </c>
      <c r="O495" s="30" t="s">
        <v>3687</v>
      </c>
      <c r="P495" s="1">
        <v>0</v>
      </c>
      <c r="Q495" s="30" t="s">
        <v>3688</v>
      </c>
      <c r="R495" s="1">
        <f t="shared" si="14"/>
        <v>0</v>
      </c>
      <c r="T495" s="238">
        <v>493</v>
      </c>
      <c r="U495" s="3" t="s">
        <v>3662</v>
      </c>
      <c r="V495" s="3" t="s">
        <v>80</v>
      </c>
      <c r="W495" s="1">
        <v>0</v>
      </c>
      <c r="Y495" s="238">
        <v>493</v>
      </c>
      <c r="Z495" s="3" t="s">
        <v>3661</v>
      </c>
      <c r="AA495" s="3" t="s">
        <v>647</v>
      </c>
      <c r="AB495" s="1">
        <v>0</v>
      </c>
      <c r="AC495" s="30" t="s">
        <v>3687</v>
      </c>
      <c r="AD495" s="1">
        <v>0</v>
      </c>
      <c r="AE495" s="30" t="s">
        <v>3688</v>
      </c>
      <c r="AF495" s="1">
        <f t="shared" si="15"/>
        <v>0</v>
      </c>
      <c r="AH495" s="238">
        <v>493</v>
      </c>
      <c r="AI495" s="3" t="s">
        <v>3553</v>
      </c>
      <c r="AJ495" s="3" t="s">
        <v>3554</v>
      </c>
      <c r="AK495" s="1"/>
    </row>
    <row r="496" spans="1:37" ht="15.6" x14ac:dyDescent="0.3">
      <c r="A496" s="238">
        <v>494</v>
      </c>
      <c r="B496" s="3" t="s">
        <v>3313</v>
      </c>
      <c r="C496" s="3" t="s">
        <v>2908</v>
      </c>
      <c r="D496" s="1">
        <v>1</v>
      </c>
      <c r="F496" s="238">
        <v>494</v>
      </c>
      <c r="G496" s="2" t="s">
        <v>3419</v>
      </c>
      <c r="H496" s="2" t="s">
        <v>3221</v>
      </c>
      <c r="I496" s="1">
        <v>0</v>
      </c>
      <c r="K496" s="238">
        <v>494</v>
      </c>
      <c r="L496" s="3" t="s">
        <v>2859</v>
      </c>
      <c r="M496" s="3" t="s">
        <v>2592</v>
      </c>
      <c r="N496" s="1">
        <v>0</v>
      </c>
      <c r="O496" s="30" t="s">
        <v>3687</v>
      </c>
      <c r="P496" s="1">
        <v>0</v>
      </c>
      <c r="Q496" s="30" t="s">
        <v>3688</v>
      </c>
      <c r="R496" s="1">
        <f t="shared" si="14"/>
        <v>0</v>
      </c>
      <c r="T496" s="238">
        <v>494</v>
      </c>
      <c r="U496" s="3" t="s">
        <v>3663</v>
      </c>
      <c r="V496" s="3" t="s">
        <v>2592</v>
      </c>
      <c r="W496" s="1">
        <v>0</v>
      </c>
      <c r="Y496" s="238">
        <v>494</v>
      </c>
      <c r="Z496" s="3" t="s">
        <v>3662</v>
      </c>
      <c r="AA496" s="3" t="s">
        <v>80</v>
      </c>
      <c r="AB496" s="1">
        <v>0</v>
      </c>
      <c r="AC496" s="30" t="s">
        <v>3687</v>
      </c>
      <c r="AD496" s="1">
        <v>0</v>
      </c>
      <c r="AE496" s="30" t="s">
        <v>3688</v>
      </c>
      <c r="AF496" s="1">
        <f t="shared" si="15"/>
        <v>0</v>
      </c>
      <c r="AH496" s="238">
        <v>494</v>
      </c>
      <c r="AI496" s="3" t="s">
        <v>2668</v>
      </c>
      <c r="AJ496" s="3" t="s">
        <v>2592</v>
      </c>
      <c r="AK496" s="1"/>
    </row>
    <row r="497" spans="1:37" ht="15.6" x14ac:dyDescent="0.3">
      <c r="A497" s="238">
        <v>495</v>
      </c>
      <c r="B497" s="3" t="s">
        <v>3661</v>
      </c>
      <c r="C497" s="3" t="s">
        <v>647</v>
      </c>
      <c r="D497" s="1">
        <v>1</v>
      </c>
      <c r="F497" s="238">
        <v>495</v>
      </c>
      <c r="G497" s="3" t="s">
        <v>3665</v>
      </c>
      <c r="H497" s="3" t="s">
        <v>3276</v>
      </c>
      <c r="I497" s="1">
        <v>0</v>
      </c>
      <c r="K497" s="238">
        <v>495</v>
      </c>
      <c r="L497" s="2" t="s">
        <v>3419</v>
      </c>
      <c r="M497" s="2" t="s">
        <v>3221</v>
      </c>
      <c r="N497" s="1">
        <v>0</v>
      </c>
      <c r="O497" s="30" t="s">
        <v>3687</v>
      </c>
      <c r="P497" s="1">
        <v>0</v>
      </c>
      <c r="Q497" s="30" t="s">
        <v>3688</v>
      </c>
      <c r="R497" s="1">
        <f t="shared" si="14"/>
        <v>0</v>
      </c>
      <c r="T497" s="238">
        <v>495</v>
      </c>
      <c r="U497" s="3" t="s">
        <v>3664</v>
      </c>
      <c r="V497" s="3" t="s">
        <v>3084</v>
      </c>
      <c r="W497" s="1">
        <v>0</v>
      </c>
      <c r="Y497" s="238">
        <v>495</v>
      </c>
      <c r="Z497" s="3" t="s">
        <v>3663</v>
      </c>
      <c r="AA497" s="3" t="s">
        <v>2592</v>
      </c>
      <c r="AB497" s="1">
        <v>0</v>
      </c>
      <c r="AC497" s="30" t="s">
        <v>3687</v>
      </c>
      <c r="AD497" s="1">
        <v>0</v>
      </c>
      <c r="AE497" s="30" t="s">
        <v>3688</v>
      </c>
      <c r="AF497" s="1">
        <f t="shared" si="15"/>
        <v>0</v>
      </c>
      <c r="AH497" s="238">
        <v>495</v>
      </c>
      <c r="AI497" s="3" t="s">
        <v>3555</v>
      </c>
      <c r="AJ497" s="3" t="s">
        <v>3461</v>
      </c>
      <c r="AK497" s="1"/>
    </row>
    <row r="498" spans="1:37" ht="15.6" x14ac:dyDescent="0.3">
      <c r="A498" s="238">
        <v>496</v>
      </c>
      <c r="B498" s="3" t="s">
        <v>3662</v>
      </c>
      <c r="C498" s="3" t="s">
        <v>80</v>
      </c>
      <c r="D498" s="1">
        <v>1</v>
      </c>
      <c r="F498" s="238">
        <v>496</v>
      </c>
      <c r="G498" s="3" t="s">
        <v>1757</v>
      </c>
      <c r="H498" s="3" t="s">
        <v>68</v>
      </c>
      <c r="I498" s="1">
        <v>0</v>
      </c>
      <c r="K498" s="238">
        <v>496</v>
      </c>
      <c r="L498" s="3" t="s">
        <v>3665</v>
      </c>
      <c r="M498" s="3" t="s">
        <v>3276</v>
      </c>
      <c r="N498" s="1">
        <v>0</v>
      </c>
      <c r="O498" s="30" t="s">
        <v>3687</v>
      </c>
      <c r="P498" s="1">
        <v>0</v>
      </c>
      <c r="Q498" s="30" t="s">
        <v>3688</v>
      </c>
      <c r="R498" s="1">
        <f t="shared" si="14"/>
        <v>0</v>
      </c>
      <c r="T498" s="238">
        <v>496</v>
      </c>
      <c r="U498" s="3" t="s">
        <v>3237</v>
      </c>
      <c r="V498" s="3" t="s">
        <v>80</v>
      </c>
      <c r="W498" s="1">
        <v>0</v>
      </c>
      <c r="Y498" s="238">
        <v>496</v>
      </c>
      <c r="Z498" s="3" t="s">
        <v>3664</v>
      </c>
      <c r="AA498" s="3" t="s">
        <v>3084</v>
      </c>
      <c r="AB498" s="1">
        <v>0</v>
      </c>
      <c r="AC498" s="30" t="s">
        <v>3687</v>
      </c>
      <c r="AD498" s="1">
        <v>0</v>
      </c>
      <c r="AE498" s="30" t="s">
        <v>3688</v>
      </c>
      <c r="AF498" s="1">
        <f t="shared" si="15"/>
        <v>0</v>
      </c>
      <c r="AH498" s="238">
        <v>496</v>
      </c>
      <c r="AI498" s="3" t="s">
        <v>3556</v>
      </c>
      <c r="AJ498" s="3" t="s">
        <v>2620</v>
      </c>
      <c r="AK498" s="1"/>
    </row>
    <row r="499" spans="1:37" ht="15.6" x14ac:dyDescent="0.3">
      <c r="A499" s="238">
        <v>497</v>
      </c>
      <c r="B499" s="3" t="s">
        <v>3663</v>
      </c>
      <c r="C499" s="3" t="s">
        <v>2592</v>
      </c>
      <c r="D499" s="1">
        <v>1</v>
      </c>
      <c r="F499" s="238">
        <v>497</v>
      </c>
      <c r="G499" s="3" t="s">
        <v>3666</v>
      </c>
      <c r="H499" s="3" t="s">
        <v>80</v>
      </c>
      <c r="I499" s="1">
        <v>0</v>
      </c>
      <c r="K499" s="238">
        <v>497</v>
      </c>
      <c r="L499" s="3" t="s">
        <v>1757</v>
      </c>
      <c r="M499" s="3" t="s">
        <v>68</v>
      </c>
      <c r="N499" s="1">
        <v>0</v>
      </c>
      <c r="O499" s="30" t="s">
        <v>3687</v>
      </c>
      <c r="P499" s="1">
        <v>0</v>
      </c>
      <c r="Q499" s="30" t="s">
        <v>3688</v>
      </c>
      <c r="R499" s="1">
        <f t="shared" si="14"/>
        <v>0</v>
      </c>
      <c r="T499" s="238">
        <v>497</v>
      </c>
      <c r="U499" s="3" t="s">
        <v>3057</v>
      </c>
      <c r="V499" s="3" t="s">
        <v>2865</v>
      </c>
      <c r="W499" s="1">
        <v>0</v>
      </c>
      <c r="Y499" s="238">
        <v>497</v>
      </c>
      <c r="Z499" s="3" t="s">
        <v>3237</v>
      </c>
      <c r="AA499" s="3" t="s">
        <v>80</v>
      </c>
      <c r="AB499" s="1">
        <v>0</v>
      </c>
      <c r="AC499" s="30" t="s">
        <v>3687</v>
      </c>
      <c r="AD499" s="1">
        <v>0</v>
      </c>
      <c r="AE499" s="30" t="s">
        <v>3688</v>
      </c>
      <c r="AF499" s="1">
        <f t="shared" si="15"/>
        <v>0</v>
      </c>
      <c r="AH499" s="238">
        <v>497</v>
      </c>
      <c r="AI499" s="3" t="s">
        <v>3557</v>
      </c>
      <c r="AJ499" s="3" t="s">
        <v>3456</v>
      </c>
      <c r="AK499" s="1"/>
    </row>
    <row r="500" spans="1:37" ht="15.6" x14ac:dyDescent="0.3">
      <c r="A500" s="238">
        <v>498</v>
      </c>
      <c r="B500" s="3" t="s">
        <v>3664</v>
      </c>
      <c r="C500" s="3" t="s">
        <v>3084</v>
      </c>
      <c r="D500" s="1">
        <v>1</v>
      </c>
      <c r="F500" s="238">
        <v>498</v>
      </c>
      <c r="G500" s="3" t="s">
        <v>3667</v>
      </c>
      <c r="H500" s="3" t="s">
        <v>2623</v>
      </c>
      <c r="I500" s="1">
        <v>0</v>
      </c>
      <c r="K500" s="238">
        <v>498</v>
      </c>
      <c r="L500" s="3" t="s">
        <v>3666</v>
      </c>
      <c r="M500" s="3" t="s">
        <v>80</v>
      </c>
      <c r="N500" s="1">
        <v>0</v>
      </c>
      <c r="O500" s="30" t="s">
        <v>3687</v>
      </c>
      <c r="P500" s="1">
        <v>0</v>
      </c>
      <c r="Q500" s="30" t="s">
        <v>3688</v>
      </c>
      <c r="R500" s="1">
        <f t="shared" si="14"/>
        <v>0</v>
      </c>
      <c r="T500" s="238">
        <v>498</v>
      </c>
      <c r="U500" s="3" t="s">
        <v>2859</v>
      </c>
      <c r="V500" s="3" t="s">
        <v>2592</v>
      </c>
      <c r="W500" s="1">
        <v>0</v>
      </c>
      <c r="Y500" s="238">
        <v>498</v>
      </c>
      <c r="Z500" s="3" t="s">
        <v>3057</v>
      </c>
      <c r="AA500" s="3" t="s">
        <v>2865</v>
      </c>
      <c r="AB500" s="1">
        <v>0</v>
      </c>
      <c r="AC500" s="30" t="s">
        <v>3687</v>
      </c>
      <c r="AD500" s="1">
        <v>0</v>
      </c>
      <c r="AE500" s="30" t="s">
        <v>3688</v>
      </c>
      <c r="AF500" s="1">
        <f t="shared" si="15"/>
        <v>0</v>
      </c>
      <c r="AH500" s="238">
        <v>498</v>
      </c>
      <c r="AI500" s="3" t="s">
        <v>3564</v>
      </c>
      <c r="AJ500" s="3" t="s">
        <v>2620</v>
      </c>
      <c r="AK500" s="1"/>
    </row>
    <row r="501" spans="1:37" ht="15.6" x14ac:dyDescent="0.3">
      <c r="A501" s="238">
        <v>499</v>
      </c>
      <c r="B501" s="3" t="s">
        <v>3237</v>
      </c>
      <c r="C501" s="3" t="s">
        <v>80</v>
      </c>
      <c r="D501" s="1">
        <v>1</v>
      </c>
      <c r="F501" s="238">
        <v>499</v>
      </c>
      <c r="G501" s="3" t="s">
        <v>3668</v>
      </c>
      <c r="H501" s="3" t="s">
        <v>89</v>
      </c>
      <c r="I501" s="1">
        <v>0</v>
      </c>
      <c r="K501" s="238">
        <v>499</v>
      </c>
      <c r="L501" s="3" t="s">
        <v>3667</v>
      </c>
      <c r="M501" s="3" t="s">
        <v>2623</v>
      </c>
      <c r="N501" s="1">
        <v>0</v>
      </c>
      <c r="O501" s="30" t="s">
        <v>3687</v>
      </c>
      <c r="P501" s="1">
        <v>0</v>
      </c>
      <c r="Q501" s="30" t="s">
        <v>3688</v>
      </c>
      <c r="R501" s="1">
        <f t="shared" si="14"/>
        <v>0</v>
      </c>
      <c r="T501" s="238">
        <v>499</v>
      </c>
      <c r="U501" s="2" t="s">
        <v>3419</v>
      </c>
      <c r="V501" s="2" t="s">
        <v>3221</v>
      </c>
      <c r="W501" s="1">
        <v>0</v>
      </c>
      <c r="Y501" s="238">
        <v>499</v>
      </c>
      <c r="Z501" s="3" t="s">
        <v>2859</v>
      </c>
      <c r="AA501" s="3" t="s">
        <v>2592</v>
      </c>
      <c r="AB501" s="1">
        <v>0</v>
      </c>
      <c r="AC501" s="30" t="s">
        <v>3687</v>
      </c>
      <c r="AD501" s="1">
        <v>0</v>
      </c>
      <c r="AE501" s="30" t="s">
        <v>3688</v>
      </c>
      <c r="AF501" s="1">
        <f t="shared" si="15"/>
        <v>0</v>
      </c>
      <c r="AH501" s="238">
        <v>499</v>
      </c>
      <c r="AI501" s="3" t="s">
        <v>3565</v>
      </c>
      <c r="AJ501" s="3" t="s">
        <v>3566</v>
      </c>
      <c r="AK501" s="1"/>
    </row>
    <row r="502" spans="1:37" ht="15.6" x14ac:dyDescent="0.3">
      <c r="A502" s="238">
        <v>500</v>
      </c>
      <c r="B502" s="3" t="s">
        <v>3057</v>
      </c>
      <c r="C502" s="3" t="s">
        <v>2865</v>
      </c>
      <c r="D502" s="1">
        <v>1</v>
      </c>
      <c r="F502" s="238">
        <v>500</v>
      </c>
      <c r="G502" s="3" t="s">
        <v>3669</v>
      </c>
      <c r="H502" s="3" t="s">
        <v>2630</v>
      </c>
      <c r="I502" s="1">
        <v>0</v>
      </c>
      <c r="K502" s="238">
        <v>500</v>
      </c>
      <c r="L502" s="3" t="s">
        <v>3668</v>
      </c>
      <c r="M502" s="3" t="s">
        <v>89</v>
      </c>
      <c r="N502" s="1">
        <v>0</v>
      </c>
      <c r="O502" s="30" t="s">
        <v>3687</v>
      </c>
      <c r="P502" s="1">
        <v>0</v>
      </c>
      <c r="Q502" s="30" t="s">
        <v>3688</v>
      </c>
      <c r="R502" s="1">
        <f t="shared" si="14"/>
        <v>0</v>
      </c>
      <c r="T502" s="238">
        <v>500</v>
      </c>
      <c r="U502" s="3" t="s">
        <v>3665</v>
      </c>
      <c r="V502" s="3" t="s">
        <v>3276</v>
      </c>
      <c r="W502" s="1">
        <v>0</v>
      </c>
      <c r="Y502" s="238">
        <v>500</v>
      </c>
      <c r="Z502" s="2" t="s">
        <v>3419</v>
      </c>
      <c r="AA502" s="2" t="s">
        <v>3221</v>
      </c>
      <c r="AB502" s="1">
        <v>0</v>
      </c>
      <c r="AC502" s="30" t="s">
        <v>3687</v>
      </c>
      <c r="AD502" s="1">
        <v>0</v>
      </c>
      <c r="AE502" s="30" t="s">
        <v>3688</v>
      </c>
      <c r="AF502" s="1">
        <f t="shared" si="15"/>
        <v>0</v>
      </c>
      <c r="AH502" s="238">
        <v>500</v>
      </c>
      <c r="AI502" s="3" t="s">
        <v>3567</v>
      </c>
      <c r="AJ502" s="3" t="s">
        <v>2988</v>
      </c>
      <c r="AK502" s="1"/>
    </row>
    <row r="503" spans="1:37" ht="15.6" x14ac:dyDescent="0.3">
      <c r="A503" s="238">
        <v>501</v>
      </c>
      <c r="B503" s="3" t="s">
        <v>2859</v>
      </c>
      <c r="C503" s="3" t="s">
        <v>2592</v>
      </c>
      <c r="D503" s="1">
        <v>1</v>
      </c>
      <c r="F503" s="238">
        <v>501</v>
      </c>
      <c r="G503" s="2" t="s">
        <v>1977</v>
      </c>
      <c r="H503" s="2" t="s">
        <v>68</v>
      </c>
      <c r="I503" s="1">
        <v>0</v>
      </c>
      <c r="K503" s="238">
        <v>501</v>
      </c>
      <c r="L503" s="3" t="s">
        <v>3669</v>
      </c>
      <c r="M503" s="3" t="s">
        <v>2630</v>
      </c>
      <c r="N503" s="1">
        <v>0</v>
      </c>
      <c r="O503" s="30" t="s">
        <v>3687</v>
      </c>
      <c r="P503" s="1">
        <v>0</v>
      </c>
      <c r="Q503" s="30" t="s">
        <v>3688</v>
      </c>
      <c r="R503" s="1">
        <f t="shared" si="14"/>
        <v>0</v>
      </c>
      <c r="T503" s="238">
        <v>501</v>
      </c>
      <c r="U503" s="3" t="s">
        <v>1757</v>
      </c>
      <c r="V503" s="3" t="s">
        <v>68</v>
      </c>
      <c r="W503" s="1">
        <v>0</v>
      </c>
      <c r="Y503" s="238">
        <v>501</v>
      </c>
      <c r="Z503" s="3" t="s">
        <v>3665</v>
      </c>
      <c r="AA503" s="3" t="s">
        <v>3276</v>
      </c>
      <c r="AB503" s="1">
        <v>0</v>
      </c>
      <c r="AC503" s="30" t="s">
        <v>3687</v>
      </c>
      <c r="AD503" s="1">
        <v>0</v>
      </c>
      <c r="AE503" s="30" t="s">
        <v>3688</v>
      </c>
      <c r="AF503" s="1">
        <f t="shared" si="15"/>
        <v>0</v>
      </c>
      <c r="AH503" s="238">
        <v>501</v>
      </c>
      <c r="AI503" s="3" t="s">
        <v>3568</v>
      </c>
      <c r="AJ503" s="3" t="s">
        <v>2606</v>
      </c>
      <c r="AK503" s="1"/>
    </row>
    <row r="504" spans="1:37" ht="15.6" x14ac:dyDescent="0.3">
      <c r="A504" s="238">
        <v>502</v>
      </c>
      <c r="B504" s="2" t="s">
        <v>3419</v>
      </c>
      <c r="C504" s="2" t="s">
        <v>3221</v>
      </c>
      <c r="D504" s="1">
        <v>1</v>
      </c>
      <c r="F504" s="238">
        <v>502</v>
      </c>
      <c r="G504" s="3" t="s">
        <v>1305</v>
      </c>
      <c r="H504" s="3" t="s">
        <v>347</v>
      </c>
      <c r="I504" s="1">
        <v>0</v>
      </c>
      <c r="K504" s="238">
        <v>502</v>
      </c>
      <c r="L504" s="2" t="s">
        <v>1977</v>
      </c>
      <c r="M504" s="2" t="s">
        <v>68</v>
      </c>
      <c r="N504" s="1">
        <v>0</v>
      </c>
      <c r="O504" s="30" t="s">
        <v>3687</v>
      </c>
      <c r="P504" s="1">
        <v>0</v>
      </c>
      <c r="Q504" s="30" t="s">
        <v>3688</v>
      </c>
      <c r="R504" s="1">
        <f t="shared" si="14"/>
        <v>0</v>
      </c>
      <c r="T504" s="238">
        <v>502</v>
      </c>
      <c r="U504" s="3" t="s">
        <v>3666</v>
      </c>
      <c r="V504" s="3" t="s">
        <v>80</v>
      </c>
      <c r="W504" s="1">
        <v>0</v>
      </c>
      <c r="Y504" s="238">
        <v>502</v>
      </c>
      <c r="Z504" s="3" t="s">
        <v>1757</v>
      </c>
      <c r="AA504" s="3" t="s">
        <v>68</v>
      </c>
      <c r="AB504" s="1">
        <v>0</v>
      </c>
      <c r="AC504" s="30" t="s">
        <v>3687</v>
      </c>
      <c r="AD504" s="1">
        <v>0</v>
      </c>
      <c r="AE504" s="30" t="s">
        <v>3688</v>
      </c>
      <c r="AF504" s="1">
        <f t="shared" si="15"/>
        <v>0</v>
      </c>
      <c r="AH504" s="238">
        <v>502</v>
      </c>
      <c r="AI504" s="3" t="s">
        <v>3570</v>
      </c>
      <c r="AJ504" s="3" t="s">
        <v>3463</v>
      </c>
      <c r="AK504" s="1"/>
    </row>
    <row r="505" spans="1:37" ht="15.6" x14ac:dyDescent="0.3">
      <c r="A505" s="238">
        <v>503</v>
      </c>
      <c r="B505" s="3" t="s">
        <v>3665</v>
      </c>
      <c r="C505" s="3" t="s">
        <v>3276</v>
      </c>
      <c r="D505" s="1">
        <v>1</v>
      </c>
      <c r="F505" s="238">
        <v>503</v>
      </c>
      <c r="G505" s="3" t="s">
        <v>3670</v>
      </c>
      <c r="H505" s="3" t="s">
        <v>2939</v>
      </c>
      <c r="I505" s="1">
        <v>0</v>
      </c>
      <c r="K505" s="238">
        <v>503</v>
      </c>
      <c r="L505" s="3" t="s">
        <v>1305</v>
      </c>
      <c r="M505" s="3" t="s">
        <v>347</v>
      </c>
      <c r="N505" s="1">
        <v>0</v>
      </c>
      <c r="O505" s="30" t="s">
        <v>3687</v>
      </c>
      <c r="P505" s="1">
        <v>0</v>
      </c>
      <c r="Q505" s="30" t="s">
        <v>3688</v>
      </c>
      <c r="R505" s="1">
        <f t="shared" si="14"/>
        <v>0</v>
      </c>
      <c r="T505" s="238">
        <v>503</v>
      </c>
      <c r="U505" s="3" t="s">
        <v>3667</v>
      </c>
      <c r="V505" s="3" t="s">
        <v>2623</v>
      </c>
      <c r="W505" s="1">
        <v>0</v>
      </c>
      <c r="Y505" s="238">
        <v>503</v>
      </c>
      <c r="Z505" s="3" t="s">
        <v>3666</v>
      </c>
      <c r="AA505" s="3" t="s">
        <v>80</v>
      </c>
      <c r="AB505" s="1">
        <v>0</v>
      </c>
      <c r="AC505" s="30" t="s">
        <v>3687</v>
      </c>
      <c r="AD505" s="1">
        <v>0</v>
      </c>
      <c r="AE505" s="30" t="s">
        <v>3688</v>
      </c>
      <c r="AF505" s="1">
        <f t="shared" si="15"/>
        <v>0</v>
      </c>
      <c r="AH505" s="238">
        <v>503</v>
      </c>
      <c r="AI505" s="3" t="s">
        <v>3571</v>
      </c>
      <c r="AJ505" s="3" t="s">
        <v>2598</v>
      </c>
      <c r="AK505" s="1"/>
    </row>
    <row r="506" spans="1:37" ht="15.6" x14ac:dyDescent="0.3">
      <c r="A506" s="238">
        <v>504</v>
      </c>
      <c r="B506" s="3" t="s">
        <v>1757</v>
      </c>
      <c r="C506" s="3" t="s">
        <v>68</v>
      </c>
      <c r="D506" s="1">
        <v>1</v>
      </c>
      <c r="F506" s="238">
        <v>504</v>
      </c>
      <c r="G506" s="3" t="s">
        <v>1084</v>
      </c>
      <c r="H506" s="3" t="s">
        <v>68</v>
      </c>
      <c r="I506" s="1">
        <v>0</v>
      </c>
      <c r="K506" s="238">
        <v>504</v>
      </c>
      <c r="L506" s="3" t="s">
        <v>3670</v>
      </c>
      <c r="M506" s="3" t="s">
        <v>2939</v>
      </c>
      <c r="N506" s="1">
        <v>0</v>
      </c>
      <c r="O506" s="30" t="s">
        <v>3687</v>
      </c>
      <c r="P506" s="1">
        <v>0</v>
      </c>
      <c r="Q506" s="30" t="s">
        <v>3688</v>
      </c>
      <c r="R506" s="1">
        <f t="shared" si="14"/>
        <v>0</v>
      </c>
      <c r="T506" s="238">
        <v>504</v>
      </c>
      <c r="U506" s="3" t="s">
        <v>3668</v>
      </c>
      <c r="V506" s="3" t="s">
        <v>89</v>
      </c>
      <c r="W506" s="1">
        <v>0</v>
      </c>
      <c r="Y506" s="238">
        <v>504</v>
      </c>
      <c r="Z506" s="3" t="s">
        <v>3667</v>
      </c>
      <c r="AA506" s="3" t="s">
        <v>2623</v>
      </c>
      <c r="AB506" s="1">
        <v>0</v>
      </c>
      <c r="AC506" s="30" t="s">
        <v>3687</v>
      </c>
      <c r="AD506" s="1">
        <v>0</v>
      </c>
      <c r="AE506" s="30" t="s">
        <v>3688</v>
      </c>
      <c r="AF506" s="1">
        <f t="shared" si="15"/>
        <v>0</v>
      </c>
      <c r="AH506" s="238">
        <v>504</v>
      </c>
      <c r="AI506" s="3" t="s">
        <v>3575</v>
      </c>
      <c r="AJ506" s="3" t="s">
        <v>2592</v>
      </c>
      <c r="AK506" s="1"/>
    </row>
    <row r="507" spans="1:37" ht="15.6" x14ac:dyDescent="0.3">
      <c r="A507" s="238">
        <v>505</v>
      </c>
      <c r="B507" s="3" t="s">
        <v>3666</v>
      </c>
      <c r="C507" s="3" t="s">
        <v>80</v>
      </c>
      <c r="D507" s="1">
        <v>1</v>
      </c>
      <c r="F507" s="238">
        <v>505</v>
      </c>
      <c r="G507" s="3" t="s">
        <v>3671</v>
      </c>
      <c r="H507" s="3" t="s">
        <v>2939</v>
      </c>
      <c r="I507" s="1">
        <v>0</v>
      </c>
      <c r="K507" s="238">
        <v>505</v>
      </c>
      <c r="L507" s="3" t="s">
        <v>1084</v>
      </c>
      <c r="M507" s="3" t="s">
        <v>68</v>
      </c>
      <c r="N507" s="1">
        <v>0</v>
      </c>
      <c r="O507" s="30" t="s">
        <v>3687</v>
      </c>
      <c r="P507" s="1">
        <v>0</v>
      </c>
      <c r="Q507" s="30" t="s">
        <v>3688</v>
      </c>
      <c r="R507" s="1">
        <f t="shared" si="14"/>
        <v>0</v>
      </c>
      <c r="T507" s="238">
        <v>505</v>
      </c>
      <c r="U507" s="3" t="s">
        <v>3669</v>
      </c>
      <c r="V507" s="3" t="s">
        <v>2630</v>
      </c>
      <c r="W507" s="1">
        <v>0</v>
      </c>
      <c r="Y507" s="238">
        <v>505</v>
      </c>
      <c r="Z507" s="3" t="s">
        <v>3668</v>
      </c>
      <c r="AA507" s="3" t="s">
        <v>89</v>
      </c>
      <c r="AB507" s="1">
        <v>0</v>
      </c>
      <c r="AC507" s="30" t="s">
        <v>3687</v>
      </c>
      <c r="AD507" s="1">
        <v>0</v>
      </c>
      <c r="AE507" s="30" t="s">
        <v>3688</v>
      </c>
      <c r="AF507" s="1">
        <f t="shared" si="15"/>
        <v>0</v>
      </c>
      <c r="AH507" s="238">
        <v>505</v>
      </c>
      <c r="AI507" s="3" t="s">
        <v>3578</v>
      </c>
      <c r="AJ507" s="3" t="s">
        <v>2603</v>
      </c>
      <c r="AK507" s="1"/>
    </row>
    <row r="508" spans="1:37" ht="15.6" x14ac:dyDescent="0.3">
      <c r="A508" s="238">
        <v>506</v>
      </c>
      <c r="B508" s="3" t="s">
        <v>3667</v>
      </c>
      <c r="C508" s="3" t="s">
        <v>2623</v>
      </c>
      <c r="D508" s="1">
        <v>1</v>
      </c>
      <c r="F508" s="238">
        <v>506</v>
      </c>
      <c r="G508" s="3" t="s">
        <v>3672</v>
      </c>
      <c r="H508" s="3" t="s">
        <v>2657</v>
      </c>
      <c r="I508" s="1">
        <v>0</v>
      </c>
      <c r="K508" s="238">
        <v>506</v>
      </c>
      <c r="L508" s="3" t="s">
        <v>3671</v>
      </c>
      <c r="M508" s="3" t="s">
        <v>2939</v>
      </c>
      <c r="N508" s="1">
        <v>0</v>
      </c>
      <c r="O508" s="30" t="s">
        <v>3687</v>
      </c>
      <c r="P508" s="1">
        <v>0</v>
      </c>
      <c r="Q508" s="30" t="s">
        <v>3688</v>
      </c>
      <c r="R508" s="1">
        <f t="shared" si="14"/>
        <v>0</v>
      </c>
      <c r="T508" s="238">
        <v>506</v>
      </c>
      <c r="U508" s="2" t="s">
        <v>1977</v>
      </c>
      <c r="V508" s="2" t="s">
        <v>68</v>
      </c>
      <c r="W508" s="1">
        <v>0</v>
      </c>
      <c r="Y508" s="238">
        <v>506</v>
      </c>
      <c r="Z508" s="3" t="s">
        <v>3669</v>
      </c>
      <c r="AA508" s="3" t="s">
        <v>2630</v>
      </c>
      <c r="AB508" s="1">
        <v>0</v>
      </c>
      <c r="AC508" s="30" t="s">
        <v>3687</v>
      </c>
      <c r="AD508" s="1">
        <v>0</v>
      </c>
      <c r="AE508" s="30" t="s">
        <v>3688</v>
      </c>
      <c r="AF508" s="1">
        <f t="shared" si="15"/>
        <v>0</v>
      </c>
      <c r="AH508" s="238">
        <v>506</v>
      </c>
      <c r="AI508" s="3" t="s">
        <v>3583</v>
      </c>
      <c r="AJ508" s="3" t="s">
        <v>2606</v>
      </c>
      <c r="AK508" s="1"/>
    </row>
    <row r="509" spans="1:37" ht="15.6" x14ac:dyDescent="0.3">
      <c r="A509" s="238">
        <v>507</v>
      </c>
      <c r="B509" s="3" t="s">
        <v>3668</v>
      </c>
      <c r="C509" s="3" t="s">
        <v>89</v>
      </c>
      <c r="D509" s="1">
        <v>1</v>
      </c>
      <c r="F509" s="238">
        <v>507</v>
      </c>
      <c r="G509" s="3" t="s">
        <v>1007</v>
      </c>
      <c r="H509" s="3" t="s">
        <v>89</v>
      </c>
      <c r="I509" s="1">
        <v>0</v>
      </c>
      <c r="K509" s="238">
        <v>507</v>
      </c>
      <c r="L509" s="3" t="s">
        <v>3672</v>
      </c>
      <c r="M509" s="3" t="s">
        <v>2657</v>
      </c>
      <c r="N509" s="1">
        <v>0</v>
      </c>
      <c r="O509" s="30" t="s">
        <v>3687</v>
      </c>
      <c r="P509" s="1">
        <v>0</v>
      </c>
      <c r="Q509" s="30" t="s">
        <v>3688</v>
      </c>
      <c r="R509" s="1">
        <f t="shared" si="14"/>
        <v>0</v>
      </c>
      <c r="T509" s="238">
        <v>507</v>
      </c>
      <c r="U509" s="3" t="s">
        <v>1305</v>
      </c>
      <c r="V509" s="3" t="s">
        <v>347</v>
      </c>
      <c r="W509" s="1">
        <v>0</v>
      </c>
      <c r="Y509" s="238">
        <v>507</v>
      </c>
      <c r="Z509" s="2" t="s">
        <v>1977</v>
      </c>
      <c r="AA509" s="2" t="s">
        <v>68</v>
      </c>
      <c r="AB509" s="1">
        <v>0</v>
      </c>
      <c r="AC509" s="30" t="s">
        <v>3687</v>
      </c>
      <c r="AD509" s="1">
        <v>0</v>
      </c>
      <c r="AE509" s="30" t="s">
        <v>3688</v>
      </c>
      <c r="AF509" s="1">
        <f t="shared" si="15"/>
        <v>0</v>
      </c>
      <c r="AH509" s="238">
        <v>507</v>
      </c>
      <c r="AI509" s="3" t="s">
        <v>3586</v>
      </c>
      <c r="AJ509" s="3" t="s">
        <v>2630</v>
      </c>
      <c r="AK509" s="1"/>
    </row>
    <row r="510" spans="1:37" ht="15.6" x14ac:dyDescent="0.3">
      <c r="A510" s="238">
        <v>508</v>
      </c>
      <c r="B510" s="3" t="s">
        <v>3670</v>
      </c>
      <c r="C510" s="3" t="s">
        <v>2939</v>
      </c>
      <c r="D510" s="1">
        <v>1</v>
      </c>
      <c r="F510" s="238">
        <v>508</v>
      </c>
      <c r="G510" s="3" t="s">
        <v>3673</v>
      </c>
      <c r="H510" s="3" t="s">
        <v>3232</v>
      </c>
      <c r="I510" s="1">
        <v>0</v>
      </c>
      <c r="K510" s="238">
        <v>508</v>
      </c>
      <c r="L510" s="3" t="s">
        <v>1007</v>
      </c>
      <c r="M510" s="3" t="s">
        <v>89</v>
      </c>
      <c r="N510" s="1">
        <v>0</v>
      </c>
      <c r="O510" s="30" t="s">
        <v>3687</v>
      </c>
      <c r="P510" s="1">
        <v>0</v>
      </c>
      <c r="Q510" s="30" t="s">
        <v>3688</v>
      </c>
      <c r="R510" s="1">
        <f t="shared" si="14"/>
        <v>0</v>
      </c>
      <c r="T510" s="238">
        <v>508</v>
      </c>
      <c r="U510" s="3" t="s">
        <v>3670</v>
      </c>
      <c r="V510" s="3" t="s">
        <v>2939</v>
      </c>
      <c r="W510" s="1">
        <v>0</v>
      </c>
      <c r="Y510" s="238">
        <v>508</v>
      </c>
      <c r="Z510" s="3" t="s">
        <v>1305</v>
      </c>
      <c r="AA510" s="3" t="s">
        <v>347</v>
      </c>
      <c r="AB510" s="1">
        <v>0</v>
      </c>
      <c r="AC510" s="30" t="s">
        <v>3687</v>
      </c>
      <c r="AD510" s="1">
        <v>0</v>
      </c>
      <c r="AE510" s="30" t="s">
        <v>3688</v>
      </c>
      <c r="AF510" s="1">
        <f t="shared" si="15"/>
        <v>0</v>
      </c>
      <c r="AH510" s="238">
        <v>508</v>
      </c>
      <c r="AI510" s="3" t="s">
        <v>3587</v>
      </c>
      <c r="AJ510" s="3" t="s">
        <v>2606</v>
      </c>
      <c r="AK510" s="1"/>
    </row>
    <row r="511" spans="1:37" ht="15.6" x14ac:dyDescent="0.3">
      <c r="A511" s="238">
        <v>509</v>
      </c>
      <c r="B511" s="3" t="s">
        <v>1084</v>
      </c>
      <c r="C511" s="3" t="s">
        <v>68</v>
      </c>
      <c r="D511" s="1">
        <v>1</v>
      </c>
      <c r="F511" s="238">
        <v>509</v>
      </c>
      <c r="G511" s="3" t="s">
        <v>1758</v>
      </c>
      <c r="H511" s="3" t="s">
        <v>3318</v>
      </c>
      <c r="I511" s="1">
        <v>0</v>
      </c>
      <c r="K511" s="238">
        <v>509</v>
      </c>
      <c r="L511" s="3" t="s">
        <v>3673</v>
      </c>
      <c r="M511" s="3" t="s">
        <v>3232</v>
      </c>
      <c r="N511" s="1">
        <v>0</v>
      </c>
      <c r="O511" s="30" t="s">
        <v>3687</v>
      </c>
      <c r="P511" s="1">
        <v>0</v>
      </c>
      <c r="Q511" s="30" t="s">
        <v>3688</v>
      </c>
      <c r="R511" s="1">
        <f t="shared" si="14"/>
        <v>0</v>
      </c>
      <c r="T511" s="238">
        <v>509</v>
      </c>
      <c r="U511" s="3" t="s">
        <v>1084</v>
      </c>
      <c r="V511" s="3" t="s">
        <v>68</v>
      </c>
      <c r="W511" s="1">
        <v>0</v>
      </c>
      <c r="Y511" s="238">
        <v>509</v>
      </c>
      <c r="Z511" s="3" t="s">
        <v>3670</v>
      </c>
      <c r="AA511" s="3" t="s">
        <v>2939</v>
      </c>
      <c r="AB511" s="1">
        <v>0</v>
      </c>
      <c r="AC511" s="30" t="s">
        <v>3687</v>
      </c>
      <c r="AD511" s="1">
        <v>0</v>
      </c>
      <c r="AE511" s="30" t="s">
        <v>3688</v>
      </c>
      <c r="AF511" s="1">
        <f t="shared" si="15"/>
        <v>0</v>
      </c>
      <c r="AH511" s="238">
        <v>509</v>
      </c>
      <c r="AI511" s="3" t="s">
        <v>3589</v>
      </c>
      <c r="AJ511" s="3" t="s">
        <v>2620</v>
      </c>
      <c r="AK511" s="1"/>
    </row>
    <row r="512" spans="1:37" ht="15.6" x14ac:dyDescent="0.3">
      <c r="A512" s="238">
        <v>510</v>
      </c>
      <c r="B512" s="3" t="s">
        <v>3671</v>
      </c>
      <c r="C512" s="3" t="s">
        <v>2939</v>
      </c>
      <c r="D512" s="1">
        <v>1</v>
      </c>
      <c r="F512" s="238">
        <v>510</v>
      </c>
      <c r="G512" s="3" t="s">
        <v>3674</v>
      </c>
      <c r="H512" s="3" t="s">
        <v>80</v>
      </c>
      <c r="I512" s="1">
        <v>0</v>
      </c>
      <c r="K512" s="238">
        <v>510</v>
      </c>
      <c r="L512" s="3" t="s">
        <v>1758</v>
      </c>
      <c r="M512" s="3" t="s">
        <v>3318</v>
      </c>
      <c r="N512" s="1">
        <v>0</v>
      </c>
      <c r="O512" s="30" t="s">
        <v>3687</v>
      </c>
      <c r="P512" s="1">
        <v>0</v>
      </c>
      <c r="Q512" s="30" t="s">
        <v>3688</v>
      </c>
      <c r="R512" s="1">
        <f t="shared" si="14"/>
        <v>0</v>
      </c>
      <c r="T512" s="238">
        <v>510</v>
      </c>
      <c r="U512" s="3" t="s">
        <v>3671</v>
      </c>
      <c r="V512" s="3" t="s">
        <v>2939</v>
      </c>
      <c r="W512" s="1">
        <v>0</v>
      </c>
      <c r="Y512" s="238">
        <v>510</v>
      </c>
      <c r="Z512" s="3" t="s">
        <v>1084</v>
      </c>
      <c r="AA512" s="3" t="s">
        <v>68</v>
      </c>
      <c r="AB512" s="1">
        <v>0</v>
      </c>
      <c r="AC512" s="30" t="s">
        <v>3687</v>
      </c>
      <c r="AD512" s="1">
        <v>0</v>
      </c>
      <c r="AE512" s="30" t="s">
        <v>3688</v>
      </c>
      <c r="AF512" s="1">
        <f t="shared" si="15"/>
        <v>0</v>
      </c>
      <c r="AH512" s="238">
        <v>510</v>
      </c>
      <c r="AI512" s="3" t="s">
        <v>3590</v>
      </c>
      <c r="AJ512" s="3" t="s">
        <v>2630</v>
      </c>
      <c r="AK512" s="1"/>
    </row>
    <row r="513" spans="1:37" ht="15.6" x14ac:dyDescent="0.3">
      <c r="A513" s="238">
        <v>511</v>
      </c>
      <c r="B513" s="3" t="s">
        <v>3672</v>
      </c>
      <c r="C513" s="3" t="s">
        <v>2657</v>
      </c>
      <c r="D513" s="1">
        <v>1</v>
      </c>
      <c r="F513" s="238">
        <v>511</v>
      </c>
      <c r="G513" s="3" t="s">
        <v>3262</v>
      </c>
      <c r="H513" s="3" t="s">
        <v>3084</v>
      </c>
      <c r="I513" s="1">
        <v>0</v>
      </c>
      <c r="K513" s="238">
        <v>511</v>
      </c>
      <c r="L513" s="3" t="s">
        <v>3674</v>
      </c>
      <c r="M513" s="3" t="s">
        <v>80</v>
      </c>
      <c r="N513" s="1">
        <v>0</v>
      </c>
      <c r="O513" s="30" t="s">
        <v>3687</v>
      </c>
      <c r="P513" s="1">
        <v>0</v>
      </c>
      <c r="Q513" s="30" t="s">
        <v>3688</v>
      </c>
      <c r="R513" s="1">
        <f t="shared" si="14"/>
        <v>0</v>
      </c>
      <c r="T513" s="238">
        <v>511</v>
      </c>
      <c r="U513" s="3" t="s">
        <v>3672</v>
      </c>
      <c r="V513" s="3" t="s">
        <v>2657</v>
      </c>
      <c r="W513" s="1">
        <v>0</v>
      </c>
      <c r="Y513" s="238">
        <v>511</v>
      </c>
      <c r="Z513" s="3" t="s">
        <v>3671</v>
      </c>
      <c r="AA513" s="3" t="s">
        <v>2939</v>
      </c>
      <c r="AB513" s="1">
        <v>0</v>
      </c>
      <c r="AC513" s="30" t="s">
        <v>3687</v>
      </c>
      <c r="AD513" s="1">
        <v>0</v>
      </c>
      <c r="AE513" s="30" t="s">
        <v>3688</v>
      </c>
      <c r="AF513" s="1">
        <f t="shared" si="15"/>
        <v>0</v>
      </c>
      <c r="AH513" s="238">
        <v>511</v>
      </c>
      <c r="AI513" s="3" t="s">
        <v>3592</v>
      </c>
      <c r="AJ513" s="3" t="s">
        <v>2603</v>
      </c>
      <c r="AK513" s="1"/>
    </row>
    <row r="514" spans="1:37" ht="15.6" x14ac:dyDescent="0.3">
      <c r="A514" s="238">
        <v>512</v>
      </c>
      <c r="B514" s="3" t="s">
        <v>1007</v>
      </c>
      <c r="C514" s="3" t="s">
        <v>89</v>
      </c>
      <c r="D514" s="1">
        <v>1</v>
      </c>
      <c r="F514" s="238">
        <v>512</v>
      </c>
      <c r="G514" s="3" t="s">
        <v>1190</v>
      </c>
      <c r="H514" s="3" t="s">
        <v>3084</v>
      </c>
      <c r="I514" s="1">
        <v>0</v>
      </c>
      <c r="K514" s="238">
        <v>512</v>
      </c>
      <c r="L514" s="3" t="s">
        <v>3262</v>
      </c>
      <c r="M514" s="3" t="s">
        <v>3084</v>
      </c>
      <c r="N514" s="1">
        <v>0</v>
      </c>
      <c r="O514" s="30" t="s">
        <v>3687</v>
      </c>
      <c r="P514" s="1">
        <v>0</v>
      </c>
      <c r="Q514" s="30" t="s">
        <v>3688</v>
      </c>
      <c r="R514" s="1">
        <f t="shared" si="14"/>
        <v>0</v>
      </c>
      <c r="T514" s="238">
        <v>512</v>
      </c>
      <c r="U514" s="3" t="s">
        <v>1007</v>
      </c>
      <c r="V514" s="3" t="s">
        <v>89</v>
      </c>
      <c r="W514" s="1">
        <v>0</v>
      </c>
      <c r="Y514" s="238">
        <v>512</v>
      </c>
      <c r="Z514" s="3" t="s">
        <v>3672</v>
      </c>
      <c r="AA514" s="3" t="s">
        <v>2657</v>
      </c>
      <c r="AB514" s="1">
        <v>0</v>
      </c>
      <c r="AC514" s="30" t="s">
        <v>3687</v>
      </c>
      <c r="AD514" s="1">
        <v>0</v>
      </c>
      <c r="AE514" s="30" t="s">
        <v>3688</v>
      </c>
      <c r="AF514" s="1">
        <f t="shared" si="15"/>
        <v>0</v>
      </c>
      <c r="AH514" s="238">
        <v>512</v>
      </c>
      <c r="AI514" s="3" t="s">
        <v>3594</v>
      </c>
      <c r="AJ514" s="3" t="s">
        <v>2630</v>
      </c>
      <c r="AK514" s="1"/>
    </row>
    <row r="515" spans="1:37" ht="15.6" x14ac:dyDescent="0.3">
      <c r="A515" s="238">
        <v>513</v>
      </c>
      <c r="B515" s="3" t="s">
        <v>3673</v>
      </c>
      <c r="C515" s="3" t="s">
        <v>3232</v>
      </c>
      <c r="D515" s="1">
        <v>1</v>
      </c>
      <c r="F515" s="238">
        <v>513</v>
      </c>
      <c r="G515" s="3" t="s">
        <v>3675</v>
      </c>
      <c r="H515" s="3" t="s">
        <v>3453</v>
      </c>
      <c r="I515" s="1">
        <v>0</v>
      </c>
      <c r="K515" s="238">
        <v>513</v>
      </c>
      <c r="L515" s="3" t="s">
        <v>1190</v>
      </c>
      <c r="M515" s="3" t="s">
        <v>3084</v>
      </c>
      <c r="N515" s="1">
        <v>0</v>
      </c>
      <c r="O515" s="30" t="s">
        <v>3687</v>
      </c>
      <c r="P515" s="1">
        <v>0</v>
      </c>
      <c r="Q515" s="30" t="s">
        <v>3688</v>
      </c>
      <c r="R515" s="1">
        <f t="shared" ref="R515:R528" si="16">PRODUCT(N515+P515)</f>
        <v>0</v>
      </c>
      <c r="T515" s="238">
        <v>513</v>
      </c>
      <c r="U515" s="3" t="s">
        <v>3673</v>
      </c>
      <c r="V515" s="3" t="s">
        <v>3232</v>
      </c>
      <c r="W515" s="1">
        <v>0</v>
      </c>
      <c r="Y515" s="238">
        <v>513</v>
      </c>
      <c r="Z515" s="3" t="s">
        <v>1007</v>
      </c>
      <c r="AA515" s="3" t="s">
        <v>89</v>
      </c>
      <c r="AB515" s="1">
        <v>0</v>
      </c>
      <c r="AC515" s="30" t="s">
        <v>3687</v>
      </c>
      <c r="AD515" s="1">
        <v>0</v>
      </c>
      <c r="AE515" s="30" t="s">
        <v>3688</v>
      </c>
      <c r="AF515" s="1">
        <f t="shared" ref="AF515:AF528" si="17">PRODUCT(AB515+AD515)</f>
        <v>0</v>
      </c>
      <c r="AH515" s="238">
        <v>513</v>
      </c>
      <c r="AI515" s="3" t="s">
        <v>3596</v>
      </c>
      <c r="AJ515" s="3" t="s">
        <v>2630</v>
      </c>
      <c r="AK515" s="1"/>
    </row>
    <row r="516" spans="1:37" ht="15.6" x14ac:dyDescent="0.3">
      <c r="A516" s="238">
        <v>514</v>
      </c>
      <c r="B516" s="3" t="s">
        <v>1758</v>
      </c>
      <c r="C516" s="3" t="s">
        <v>3318</v>
      </c>
      <c r="D516" s="1">
        <v>1</v>
      </c>
      <c r="F516" s="238">
        <v>514</v>
      </c>
      <c r="G516" s="2" t="s">
        <v>3676</v>
      </c>
      <c r="H516" s="2" t="s">
        <v>3221</v>
      </c>
      <c r="I516" s="1">
        <v>0</v>
      </c>
      <c r="K516" s="238">
        <v>514</v>
      </c>
      <c r="L516" s="3" t="s">
        <v>3675</v>
      </c>
      <c r="M516" s="3" t="s">
        <v>3453</v>
      </c>
      <c r="N516" s="1">
        <v>0</v>
      </c>
      <c r="O516" s="30" t="s">
        <v>3687</v>
      </c>
      <c r="P516" s="1">
        <v>0</v>
      </c>
      <c r="Q516" s="30" t="s">
        <v>3688</v>
      </c>
      <c r="R516" s="1">
        <f t="shared" si="16"/>
        <v>0</v>
      </c>
      <c r="T516" s="238">
        <v>514</v>
      </c>
      <c r="U516" s="3" t="s">
        <v>1758</v>
      </c>
      <c r="V516" s="3" t="s">
        <v>3318</v>
      </c>
      <c r="W516" s="1">
        <v>0</v>
      </c>
      <c r="Y516" s="238">
        <v>514</v>
      </c>
      <c r="Z516" s="3" t="s">
        <v>3673</v>
      </c>
      <c r="AA516" s="3" t="s">
        <v>3232</v>
      </c>
      <c r="AB516" s="1">
        <v>0</v>
      </c>
      <c r="AC516" s="30" t="s">
        <v>3687</v>
      </c>
      <c r="AD516" s="1">
        <v>0</v>
      </c>
      <c r="AE516" s="30" t="s">
        <v>3688</v>
      </c>
      <c r="AF516" s="1">
        <f t="shared" si="17"/>
        <v>0</v>
      </c>
      <c r="AH516" s="238">
        <v>514</v>
      </c>
      <c r="AI516" s="3" t="s">
        <v>3597</v>
      </c>
      <c r="AJ516" s="3" t="s">
        <v>2655</v>
      </c>
      <c r="AK516" s="1"/>
    </row>
    <row r="517" spans="1:37" ht="15.6" x14ac:dyDescent="0.3">
      <c r="A517" s="238">
        <v>515</v>
      </c>
      <c r="B517" s="3" t="s">
        <v>3674</v>
      </c>
      <c r="C517" s="3" t="s">
        <v>80</v>
      </c>
      <c r="D517" s="1">
        <v>1</v>
      </c>
      <c r="F517" s="238">
        <v>515</v>
      </c>
      <c r="G517" s="3" t="s">
        <v>965</v>
      </c>
      <c r="H517" s="3" t="s">
        <v>2620</v>
      </c>
      <c r="I517" s="1">
        <v>0</v>
      </c>
      <c r="K517" s="238">
        <v>515</v>
      </c>
      <c r="L517" s="2" t="s">
        <v>3676</v>
      </c>
      <c r="M517" s="2" t="s">
        <v>3221</v>
      </c>
      <c r="N517" s="1">
        <v>0</v>
      </c>
      <c r="O517" s="30" t="s">
        <v>3687</v>
      </c>
      <c r="P517" s="1">
        <v>0</v>
      </c>
      <c r="Q517" s="30" t="s">
        <v>3688</v>
      </c>
      <c r="R517" s="1">
        <f t="shared" si="16"/>
        <v>0</v>
      </c>
      <c r="T517" s="238">
        <v>515</v>
      </c>
      <c r="U517" s="3" t="s">
        <v>3674</v>
      </c>
      <c r="V517" s="3" t="s">
        <v>80</v>
      </c>
      <c r="W517" s="1">
        <v>0</v>
      </c>
      <c r="Y517" s="238">
        <v>515</v>
      </c>
      <c r="Z517" s="3" t="s">
        <v>1758</v>
      </c>
      <c r="AA517" s="3" t="s">
        <v>3318</v>
      </c>
      <c r="AB517" s="1">
        <v>0</v>
      </c>
      <c r="AC517" s="30" t="s">
        <v>3687</v>
      </c>
      <c r="AD517" s="1">
        <v>0</v>
      </c>
      <c r="AE517" s="30" t="s">
        <v>3688</v>
      </c>
      <c r="AF517" s="1">
        <f t="shared" si="17"/>
        <v>0</v>
      </c>
      <c r="AH517" s="238">
        <v>515</v>
      </c>
      <c r="AI517" s="3" t="s">
        <v>3601</v>
      </c>
      <c r="AJ517" s="3" t="s">
        <v>44</v>
      </c>
      <c r="AK517" s="1"/>
    </row>
    <row r="518" spans="1:37" ht="15.6" x14ac:dyDescent="0.3">
      <c r="A518" s="238">
        <v>516</v>
      </c>
      <c r="B518" s="3" t="s">
        <v>3262</v>
      </c>
      <c r="C518" s="3" t="s">
        <v>3084</v>
      </c>
      <c r="D518" s="1">
        <v>1</v>
      </c>
      <c r="F518" s="238">
        <v>516</v>
      </c>
      <c r="G518" s="3" t="s">
        <v>3677</v>
      </c>
      <c r="H518" s="3" t="s">
        <v>3232</v>
      </c>
      <c r="I518" s="1">
        <v>0</v>
      </c>
      <c r="K518" s="238">
        <v>516</v>
      </c>
      <c r="L518" s="3" t="s">
        <v>965</v>
      </c>
      <c r="M518" s="3" t="s">
        <v>2620</v>
      </c>
      <c r="N518" s="1">
        <v>0</v>
      </c>
      <c r="O518" s="30" t="s">
        <v>3687</v>
      </c>
      <c r="P518" s="1">
        <v>0</v>
      </c>
      <c r="Q518" s="30" t="s">
        <v>3688</v>
      </c>
      <c r="R518" s="1">
        <f t="shared" si="16"/>
        <v>0</v>
      </c>
      <c r="T518" s="238">
        <v>516</v>
      </c>
      <c r="U518" s="3" t="s">
        <v>3262</v>
      </c>
      <c r="V518" s="3" t="s">
        <v>3084</v>
      </c>
      <c r="W518" s="1">
        <v>0</v>
      </c>
      <c r="Y518" s="238">
        <v>516</v>
      </c>
      <c r="Z518" s="3" t="s">
        <v>3674</v>
      </c>
      <c r="AA518" s="3" t="s">
        <v>80</v>
      </c>
      <c r="AB518" s="1">
        <v>0</v>
      </c>
      <c r="AC518" s="30" t="s">
        <v>3687</v>
      </c>
      <c r="AD518" s="1">
        <v>0</v>
      </c>
      <c r="AE518" s="30" t="s">
        <v>3688</v>
      </c>
      <c r="AF518" s="1">
        <f t="shared" si="17"/>
        <v>0</v>
      </c>
      <c r="AH518" s="238">
        <v>516</v>
      </c>
      <c r="AI518" s="3" t="s">
        <v>3605</v>
      </c>
      <c r="AJ518" s="3" t="s">
        <v>2655</v>
      </c>
      <c r="AK518" s="1"/>
    </row>
    <row r="519" spans="1:37" ht="15.6" x14ac:dyDescent="0.3">
      <c r="A519" s="238">
        <v>517</v>
      </c>
      <c r="B519" s="3" t="s">
        <v>1190</v>
      </c>
      <c r="C519" s="3" t="s">
        <v>3084</v>
      </c>
      <c r="D519" s="1">
        <v>1</v>
      </c>
      <c r="F519" s="238">
        <v>517</v>
      </c>
      <c r="G519" s="2" t="s">
        <v>3678</v>
      </c>
      <c r="H519" s="2" t="s">
        <v>3221</v>
      </c>
      <c r="I519" s="1">
        <v>0</v>
      </c>
      <c r="K519" s="238">
        <v>517</v>
      </c>
      <c r="L519" s="3" t="s">
        <v>3677</v>
      </c>
      <c r="M519" s="3" t="s">
        <v>3232</v>
      </c>
      <c r="N519" s="1">
        <v>0</v>
      </c>
      <c r="O519" s="30" t="s">
        <v>3687</v>
      </c>
      <c r="P519" s="1">
        <v>0</v>
      </c>
      <c r="Q519" s="30" t="s">
        <v>3688</v>
      </c>
      <c r="R519" s="1">
        <f t="shared" si="16"/>
        <v>0</v>
      </c>
      <c r="T519" s="238">
        <v>517</v>
      </c>
      <c r="U519" s="3" t="s">
        <v>1190</v>
      </c>
      <c r="V519" s="3" t="s">
        <v>3084</v>
      </c>
      <c r="W519" s="1">
        <v>0</v>
      </c>
      <c r="Y519" s="238">
        <v>517</v>
      </c>
      <c r="Z519" s="3" t="s">
        <v>3262</v>
      </c>
      <c r="AA519" s="3" t="s">
        <v>3084</v>
      </c>
      <c r="AB519" s="1">
        <v>0</v>
      </c>
      <c r="AC519" s="30" t="s">
        <v>3687</v>
      </c>
      <c r="AD519" s="1">
        <v>0</v>
      </c>
      <c r="AE519" s="30" t="s">
        <v>3688</v>
      </c>
      <c r="AF519" s="1">
        <f t="shared" si="17"/>
        <v>0</v>
      </c>
      <c r="AH519" s="238">
        <v>517</v>
      </c>
      <c r="AI519" s="3" t="s">
        <v>3613</v>
      </c>
      <c r="AJ519" s="3" t="s">
        <v>2603</v>
      </c>
      <c r="AK519" s="1"/>
    </row>
    <row r="520" spans="1:37" ht="15.6" x14ac:dyDescent="0.3">
      <c r="A520" s="238">
        <v>518</v>
      </c>
      <c r="B520" s="3" t="s">
        <v>3675</v>
      </c>
      <c r="C520" s="3" t="s">
        <v>3453</v>
      </c>
      <c r="D520" s="1">
        <v>1</v>
      </c>
      <c r="F520" s="238">
        <v>518</v>
      </c>
      <c r="G520" s="3" t="s">
        <v>3679</v>
      </c>
      <c r="H520" s="3" t="s">
        <v>2603</v>
      </c>
      <c r="I520" s="1">
        <v>0</v>
      </c>
      <c r="K520" s="238">
        <v>518</v>
      </c>
      <c r="L520" s="2" t="s">
        <v>3678</v>
      </c>
      <c r="M520" s="2" t="s">
        <v>3221</v>
      </c>
      <c r="N520" s="1">
        <v>0</v>
      </c>
      <c r="O520" s="30" t="s">
        <v>3687</v>
      </c>
      <c r="P520" s="1">
        <v>0</v>
      </c>
      <c r="Q520" s="30" t="s">
        <v>3688</v>
      </c>
      <c r="R520" s="1">
        <f t="shared" si="16"/>
        <v>0</v>
      </c>
      <c r="T520" s="238">
        <v>518</v>
      </c>
      <c r="U520" s="3" t="s">
        <v>3675</v>
      </c>
      <c r="V520" s="3" t="s">
        <v>3453</v>
      </c>
      <c r="W520" s="1">
        <v>0</v>
      </c>
      <c r="Y520" s="238">
        <v>518</v>
      </c>
      <c r="Z520" s="3" t="s">
        <v>1190</v>
      </c>
      <c r="AA520" s="3" t="s">
        <v>3084</v>
      </c>
      <c r="AB520" s="1">
        <v>0</v>
      </c>
      <c r="AC520" s="30" t="s">
        <v>3687</v>
      </c>
      <c r="AD520" s="1">
        <v>0</v>
      </c>
      <c r="AE520" s="30" t="s">
        <v>3688</v>
      </c>
      <c r="AF520" s="1">
        <f t="shared" si="17"/>
        <v>0</v>
      </c>
      <c r="AH520" s="238">
        <v>518</v>
      </c>
      <c r="AI520" s="3" t="s">
        <v>3615</v>
      </c>
      <c r="AJ520" s="3" t="s">
        <v>2603</v>
      </c>
      <c r="AK520" s="1"/>
    </row>
    <row r="521" spans="1:37" ht="15.6" x14ac:dyDescent="0.3">
      <c r="A521" s="238">
        <v>519</v>
      </c>
      <c r="B521" s="2" t="s">
        <v>3676</v>
      </c>
      <c r="C521" s="2" t="s">
        <v>3221</v>
      </c>
      <c r="D521" s="1">
        <v>1</v>
      </c>
      <c r="F521" s="238">
        <v>519</v>
      </c>
      <c r="G521" s="2" t="s">
        <v>2098</v>
      </c>
      <c r="H521" s="243" t="s">
        <v>2690</v>
      </c>
      <c r="I521" s="1">
        <v>0</v>
      </c>
      <c r="K521" s="238">
        <v>519</v>
      </c>
      <c r="L521" s="3" t="s">
        <v>3679</v>
      </c>
      <c r="M521" s="3" t="s">
        <v>2603</v>
      </c>
      <c r="N521" s="1">
        <v>0</v>
      </c>
      <c r="O521" s="30" t="s">
        <v>3687</v>
      </c>
      <c r="P521" s="1">
        <v>0</v>
      </c>
      <c r="Q521" s="30" t="s">
        <v>3688</v>
      </c>
      <c r="R521" s="1">
        <f t="shared" si="16"/>
        <v>0</v>
      </c>
      <c r="T521" s="238">
        <v>519</v>
      </c>
      <c r="U521" s="2" t="s">
        <v>3676</v>
      </c>
      <c r="V521" s="2" t="s">
        <v>3221</v>
      </c>
      <c r="W521" s="1">
        <v>0</v>
      </c>
      <c r="Y521" s="238">
        <v>519</v>
      </c>
      <c r="Z521" s="3" t="s">
        <v>3675</v>
      </c>
      <c r="AA521" s="3" t="s">
        <v>3453</v>
      </c>
      <c r="AB521" s="1">
        <v>0</v>
      </c>
      <c r="AC521" s="30" t="s">
        <v>3687</v>
      </c>
      <c r="AD521" s="1">
        <v>0</v>
      </c>
      <c r="AE521" s="30" t="s">
        <v>3688</v>
      </c>
      <c r="AF521" s="1">
        <f t="shared" si="17"/>
        <v>0</v>
      </c>
      <c r="AH521" s="238">
        <v>519</v>
      </c>
      <c r="AI521" s="3" t="s">
        <v>3618</v>
      </c>
      <c r="AJ521" s="3" t="s">
        <v>2655</v>
      </c>
      <c r="AK521" s="1"/>
    </row>
    <row r="522" spans="1:37" ht="15.6" x14ac:dyDescent="0.3">
      <c r="A522" s="238">
        <v>520</v>
      </c>
      <c r="B522" s="3" t="s">
        <v>965</v>
      </c>
      <c r="C522" s="3" t="s">
        <v>2620</v>
      </c>
      <c r="D522" s="1">
        <v>1</v>
      </c>
      <c r="F522" s="238">
        <v>520</v>
      </c>
      <c r="G522" s="2" t="s">
        <v>2114</v>
      </c>
      <c r="H522" s="243" t="s">
        <v>2690</v>
      </c>
      <c r="I522" s="1">
        <v>0</v>
      </c>
      <c r="K522" s="238">
        <v>520</v>
      </c>
      <c r="L522" s="2" t="s">
        <v>2098</v>
      </c>
      <c r="M522" s="243" t="s">
        <v>2690</v>
      </c>
      <c r="N522" s="1">
        <v>0</v>
      </c>
      <c r="O522" s="30" t="s">
        <v>3687</v>
      </c>
      <c r="P522" s="1">
        <v>0</v>
      </c>
      <c r="Q522" s="30" t="s">
        <v>3688</v>
      </c>
      <c r="R522" s="1">
        <f t="shared" si="16"/>
        <v>0</v>
      </c>
      <c r="T522" s="238">
        <v>520</v>
      </c>
      <c r="U522" s="3" t="s">
        <v>965</v>
      </c>
      <c r="V522" s="3" t="s">
        <v>2620</v>
      </c>
      <c r="W522" s="1">
        <v>0</v>
      </c>
      <c r="Y522" s="238">
        <v>520</v>
      </c>
      <c r="Z522" s="2" t="s">
        <v>3676</v>
      </c>
      <c r="AA522" s="2" t="s">
        <v>3221</v>
      </c>
      <c r="AB522" s="1">
        <v>0</v>
      </c>
      <c r="AC522" s="30" t="s">
        <v>3687</v>
      </c>
      <c r="AD522" s="1">
        <v>0</v>
      </c>
      <c r="AE522" s="30" t="s">
        <v>3688</v>
      </c>
      <c r="AF522" s="1">
        <f t="shared" si="17"/>
        <v>0</v>
      </c>
      <c r="AH522" s="238">
        <v>520</v>
      </c>
      <c r="AI522" s="3" t="s">
        <v>3628</v>
      </c>
      <c r="AJ522" s="3" t="s">
        <v>2620</v>
      </c>
      <c r="AK522" s="1"/>
    </row>
    <row r="523" spans="1:37" ht="15.6" x14ac:dyDescent="0.3">
      <c r="A523" s="238">
        <v>521</v>
      </c>
      <c r="B523" s="3" t="s">
        <v>3677</v>
      </c>
      <c r="C523" s="3" t="s">
        <v>3232</v>
      </c>
      <c r="D523" s="1">
        <v>1</v>
      </c>
      <c r="F523" s="238">
        <v>521</v>
      </c>
      <c r="G523" s="2" t="s">
        <v>2055</v>
      </c>
      <c r="H523" s="243" t="s">
        <v>2657</v>
      </c>
      <c r="I523" s="1">
        <v>0</v>
      </c>
      <c r="K523" s="238">
        <v>521</v>
      </c>
      <c r="L523" s="2" t="s">
        <v>2114</v>
      </c>
      <c r="M523" s="243" t="s">
        <v>2690</v>
      </c>
      <c r="N523" s="1">
        <v>0</v>
      </c>
      <c r="O523" s="30" t="s">
        <v>3687</v>
      </c>
      <c r="P523" s="1">
        <v>0</v>
      </c>
      <c r="Q523" s="30" t="s">
        <v>3688</v>
      </c>
      <c r="R523" s="1">
        <f t="shared" si="16"/>
        <v>0</v>
      </c>
      <c r="T523" s="238">
        <v>521</v>
      </c>
      <c r="U523" s="3" t="s">
        <v>3677</v>
      </c>
      <c r="V523" s="3" t="s">
        <v>3232</v>
      </c>
      <c r="W523" s="1">
        <v>0</v>
      </c>
      <c r="Y523" s="238">
        <v>521</v>
      </c>
      <c r="Z523" s="3" t="s">
        <v>965</v>
      </c>
      <c r="AA523" s="3" t="s">
        <v>2620</v>
      </c>
      <c r="AB523" s="1">
        <v>0</v>
      </c>
      <c r="AC523" s="30" t="s">
        <v>3687</v>
      </c>
      <c r="AD523" s="1">
        <v>0</v>
      </c>
      <c r="AE523" s="30" t="s">
        <v>3688</v>
      </c>
      <c r="AF523" s="1">
        <f t="shared" si="17"/>
        <v>0</v>
      </c>
      <c r="AH523" s="238">
        <v>521</v>
      </c>
      <c r="AI523" s="3" t="s">
        <v>3630</v>
      </c>
      <c r="AJ523" s="3" t="s">
        <v>3631</v>
      </c>
      <c r="AK523" s="1"/>
    </row>
    <row r="524" spans="1:37" ht="15.6" x14ac:dyDescent="0.3">
      <c r="A524" s="238">
        <v>522</v>
      </c>
      <c r="B524" s="2" t="s">
        <v>3678</v>
      </c>
      <c r="C524" s="2" t="s">
        <v>3221</v>
      </c>
      <c r="D524" s="1">
        <v>1</v>
      </c>
      <c r="F524" s="238">
        <v>522</v>
      </c>
      <c r="G524" s="2" t="s">
        <v>3425</v>
      </c>
      <c r="H524" s="243" t="s">
        <v>2598</v>
      </c>
      <c r="I524" s="1">
        <v>0</v>
      </c>
      <c r="K524" s="238">
        <v>522</v>
      </c>
      <c r="L524" s="2" t="s">
        <v>2055</v>
      </c>
      <c r="M524" s="243" t="s">
        <v>2657</v>
      </c>
      <c r="N524" s="1">
        <v>0</v>
      </c>
      <c r="O524" s="30" t="s">
        <v>3687</v>
      </c>
      <c r="P524" s="1">
        <v>0</v>
      </c>
      <c r="Q524" s="30" t="s">
        <v>3688</v>
      </c>
      <c r="R524" s="1">
        <f t="shared" si="16"/>
        <v>0</v>
      </c>
      <c r="T524" s="238">
        <v>522</v>
      </c>
      <c r="U524" s="2" t="s">
        <v>3678</v>
      </c>
      <c r="V524" s="2" t="s">
        <v>3221</v>
      </c>
      <c r="W524" s="1">
        <v>0</v>
      </c>
      <c r="Y524" s="238">
        <v>522</v>
      </c>
      <c r="Z524" s="3" t="s">
        <v>3677</v>
      </c>
      <c r="AA524" s="3" t="s">
        <v>3232</v>
      </c>
      <c r="AB524" s="1">
        <v>0</v>
      </c>
      <c r="AC524" s="30" t="s">
        <v>3687</v>
      </c>
      <c r="AD524" s="1">
        <v>0</v>
      </c>
      <c r="AE524" s="30" t="s">
        <v>3688</v>
      </c>
      <c r="AF524" s="1">
        <f t="shared" si="17"/>
        <v>0</v>
      </c>
      <c r="AH524" s="238">
        <v>522</v>
      </c>
      <c r="AI524" s="3" t="s">
        <v>3638</v>
      </c>
      <c r="AJ524" s="3" t="s">
        <v>3639</v>
      </c>
      <c r="AK524" s="1"/>
    </row>
    <row r="525" spans="1:37" ht="15.6" x14ac:dyDescent="0.3">
      <c r="A525" s="238">
        <v>523</v>
      </c>
      <c r="B525" s="3" t="s">
        <v>3679</v>
      </c>
      <c r="C525" s="3" t="s">
        <v>2603</v>
      </c>
      <c r="D525" s="1">
        <v>1</v>
      </c>
      <c r="F525" s="238">
        <v>523</v>
      </c>
      <c r="G525" s="2" t="s">
        <v>3424</v>
      </c>
      <c r="H525" s="243" t="s">
        <v>2598</v>
      </c>
      <c r="I525" s="1">
        <v>0</v>
      </c>
      <c r="K525" s="238">
        <v>523</v>
      </c>
      <c r="L525" s="2" t="s">
        <v>3425</v>
      </c>
      <c r="M525" s="243" t="s">
        <v>2598</v>
      </c>
      <c r="N525" s="1">
        <v>0</v>
      </c>
      <c r="O525" s="30" t="s">
        <v>3687</v>
      </c>
      <c r="P525" s="1">
        <v>0</v>
      </c>
      <c r="Q525" s="30" t="s">
        <v>3688</v>
      </c>
      <c r="R525" s="1">
        <f t="shared" si="16"/>
        <v>0</v>
      </c>
      <c r="T525" s="238">
        <v>523</v>
      </c>
      <c r="U525" s="2" t="s">
        <v>2098</v>
      </c>
      <c r="V525" s="243" t="s">
        <v>2690</v>
      </c>
      <c r="W525" s="1">
        <v>0</v>
      </c>
      <c r="Y525" s="238">
        <v>523</v>
      </c>
      <c r="Z525" s="2" t="s">
        <v>3678</v>
      </c>
      <c r="AA525" s="2" t="s">
        <v>3221</v>
      </c>
      <c r="AB525" s="1">
        <v>0</v>
      </c>
      <c r="AC525" s="30" t="s">
        <v>3687</v>
      </c>
      <c r="AD525" s="1">
        <v>0</v>
      </c>
      <c r="AE525" s="30" t="s">
        <v>3688</v>
      </c>
      <c r="AF525" s="1">
        <f t="shared" si="17"/>
        <v>0</v>
      </c>
      <c r="AH525" s="238">
        <v>523</v>
      </c>
      <c r="AI525" s="3" t="s">
        <v>3640</v>
      </c>
      <c r="AJ525" s="3" t="s">
        <v>2606</v>
      </c>
      <c r="AK525" s="1"/>
    </row>
    <row r="526" spans="1:37" ht="15.6" x14ac:dyDescent="0.3">
      <c r="A526" s="238">
        <v>524</v>
      </c>
      <c r="B526" s="2" t="s">
        <v>2098</v>
      </c>
      <c r="C526" s="243" t="s">
        <v>2690</v>
      </c>
      <c r="D526" s="1">
        <v>1</v>
      </c>
      <c r="F526" s="238">
        <v>524</v>
      </c>
      <c r="G526" s="2" t="s">
        <v>2095</v>
      </c>
      <c r="H526" s="243" t="s">
        <v>2690</v>
      </c>
      <c r="I526" s="1">
        <v>0</v>
      </c>
      <c r="K526" s="238">
        <v>524</v>
      </c>
      <c r="L526" s="2" t="s">
        <v>3424</v>
      </c>
      <c r="M526" s="243" t="s">
        <v>2598</v>
      </c>
      <c r="N526" s="1">
        <v>0</v>
      </c>
      <c r="O526" s="30" t="s">
        <v>3687</v>
      </c>
      <c r="P526" s="1">
        <v>0</v>
      </c>
      <c r="Q526" s="30" t="s">
        <v>3688</v>
      </c>
      <c r="R526" s="1">
        <f t="shared" si="16"/>
        <v>0</v>
      </c>
      <c r="T526" s="238">
        <v>524</v>
      </c>
      <c r="U526" s="2" t="s">
        <v>2114</v>
      </c>
      <c r="V526" s="243" t="s">
        <v>2690</v>
      </c>
      <c r="W526" s="1">
        <v>0</v>
      </c>
      <c r="Y526" s="238">
        <v>524</v>
      </c>
      <c r="Z526" s="2" t="s">
        <v>2098</v>
      </c>
      <c r="AA526" s="243" t="s">
        <v>2690</v>
      </c>
      <c r="AB526" s="1">
        <v>0</v>
      </c>
      <c r="AC526" s="30" t="s">
        <v>3687</v>
      </c>
      <c r="AD526" s="1">
        <v>0</v>
      </c>
      <c r="AE526" s="30" t="s">
        <v>3688</v>
      </c>
      <c r="AF526" s="1">
        <f t="shared" si="17"/>
        <v>0</v>
      </c>
      <c r="AH526" s="238">
        <v>524</v>
      </c>
      <c r="AI526" s="3" t="s">
        <v>3648</v>
      </c>
      <c r="AJ526" s="3" t="s">
        <v>3631</v>
      </c>
      <c r="AK526" s="1"/>
    </row>
    <row r="527" spans="1:37" ht="15.6" x14ac:dyDescent="0.3">
      <c r="A527" s="238">
        <v>525</v>
      </c>
      <c r="B527" s="2" t="s">
        <v>2114</v>
      </c>
      <c r="C527" s="243" t="s">
        <v>2690</v>
      </c>
      <c r="D527" s="1">
        <v>1</v>
      </c>
      <c r="F527" s="238">
        <v>525</v>
      </c>
      <c r="G527" s="2" t="s">
        <v>3418</v>
      </c>
      <c r="H527" s="243" t="s">
        <v>647</v>
      </c>
      <c r="I527" s="1">
        <v>0</v>
      </c>
      <c r="K527" s="238">
        <v>525</v>
      </c>
      <c r="L527" s="2" t="s">
        <v>2095</v>
      </c>
      <c r="M527" s="243" t="s">
        <v>2690</v>
      </c>
      <c r="N527" s="1">
        <v>0</v>
      </c>
      <c r="O527" s="30" t="s">
        <v>3687</v>
      </c>
      <c r="P527" s="1">
        <v>0</v>
      </c>
      <c r="Q527" s="30" t="s">
        <v>3688</v>
      </c>
      <c r="R527" s="1">
        <f t="shared" si="16"/>
        <v>0</v>
      </c>
      <c r="T527" s="238">
        <v>525</v>
      </c>
      <c r="U527" s="2" t="s">
        <v>3424</v>
      </c>
      <c r="V527" s="243" t="s">
        <v>2598</v>
      </c>
      <c r="W527" s="1">
        <v>0</v>
      </c>
      <c r="Y527" s="238">
        <v>525</v>
      </c>
      <c r="Z527" s="2" t="s">
        <v>2114</v>
      </c>
      <c r="AA527" s="243" t="s">
        <v>2690</v>
      </c>
      <c r="AB527" s="1">
        <v>0</v>
      </c>
      <c r="AC527" s="30" t="s">
        <v>3687</v>
      </c>
      <c r="AD527" s="1">
        <v>0</v>
      </c>
      <c r="AE527" s="30" t="s">
        <v>3688</v>
      </c>
      <c r="AF527" s="1">
        <f t="shared" si="17"/>
        <v>0</v>
      </c>
      <c r="AH527" s="238">
        <v>525</v>
      </c>
      <c r="AI527" s="3" t="s">
        <v>3659</v>
      </c>
      <c r="AJ527" s="3" t="s">
        <v>2630</v>
      </c>
      <c r="AK527" s="1"/>
    </row>
    <row r="528" spans="1:37" ht="15" customHeight="1" x14ac:dyDescent="0.3">
      <c r="A528" s="238">
        <v>526</v>
      </c>
      <c r="B528" s="2" t="s">
        <v>3424</v>
      </c>
      <c r="C528" s="243" t="s">
        <v>2598</v>
      </c>
      <c r="D528" s="1">
        <v>1</v>
      </c>
      <c r="F528" s="238">
        <v>526</v>
      </c>
      <c r="G528" s="2" t="s">
        <v>1977</v>
      </c>
      <c r="H528" s="243" t="s">
        <v>68</v>
      </c>
      <c r="I528" s="1">
        <v>0</v>
      </c>
      <c r="K528" s="238">
        <v>526</v>
      </c>
      <c r="L528" s="2" t="s">
        <v>3418</v>
      </c>
      <c r="M528" s="243" t="s">
        <v>647</v>
      </c>
      <c r="N528" s="1">
        <v>0</v>
      </c>
      <c r="O528" s="30" t="s">
        <v>3687</v>
      </c>
      <c r="P528" s="1">
        <v>0</v>
      </c>
      <c r="Q528" s="30" t="s">
        <v>3688</v>
      </c>
      <c r="R528" s="1">
        <f t="shared" si="16"/>
        <v>0</v>
      </c>
      <c r="T528" s="238">
        <v>526</v>
      </c>
      <c r="U528" s="2" t="s">
        <v>1977</v>
      </c>
      <c r="V528" s="243" t="s">
        <v>68</v>
      </c>
      <c r="W528" s="1">
        <v>0</v>
      </c>
      <c r="Y528" s="238">
        <v>526</v>
      </c>
      <c r="Z528" s="2" t="s">
        <v>3424</v>
      </c>
      <c r="AA528" s="243" t="s">
        <v>2598</v>
      </c>
      <c r="AB528" s="1">
        <v>0</v>
      </c>
      <c r="AC528" s="30" t="s">
        <v>3687</v>
      </c>
      <c r="AD528" s="1">
        <v>0</v>
      </c>
      <c r="AE528" s="30" t="s">
        <v>3688</v>
      </c>
      <c r="AF528" s="1">
        <f t="shared" si="17"/>
        <v>0</v>
      </c>
      <c r="AH528" s="238">
        <v>526</v>
      </c>
      <c r="AI528" s="3" t="s">
        <v>3679</v>
      </c>
      <c r="AJ528" s="3" t="s">
        <v>2603</v>
      </c>
      <c r="AK528" s="1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W603"/>
  <sheetViews>
    <sheetView zoomScaleNormal="100" workbookViewId="0"/>
  </sheetViews>
  <sheetFormatPr defaultColWidth="8.5" defaultRowHeight="15" customHeight="1" x14ac:dyDescent="0.3"/>
  <cols>
    <col min="1" max="1" width="2.09765625" style="29" customWidth="1"/>
    <col min="2" max="2" width="6.59765625" style="1" customWidth="1"/>
    <col min="3" max="3" width="23.19921875" style="3" customWidth="1"/>
    <col min="4" max="4" width="14.59765625" style="2" customWidth="1"/>
    <col min="5" max="5" width="9.69921875" style="3" customWidth="1"/>
    <col min="6" max="6" width="9.8984375" style="3" customWidth="1"/>
    <col min="7" max="7" width="5.69921875" style="3" customWidth="1"/>
    <col min="8" max="8" width="5.5" style="3" customWidth="1"/>
    <col min="9" max="9" width="6" style="3" customWidth="1"/>
    <col min="10" max="10" width="5.8984375" style="3" customWidth="1"/>
    <col min="11" max="15" width="4.59765625" style="3" customWidth="1"/>
    <col min="16" max="21" width="3.59765625" style="3" customWidth="1"/>
    <col min="22" max="23" width="5.3984375" style="1" customWidth="1"/>
    <col min="24" max="16384" width="8.5" style="29"/>
  </cols>
  <sheetData>
    <row r="1" spans="2:23" x14ac:dyDescent="0.3">
      <c r="B1" s="247"/>
      <c r="C1" s="250"/>
      <c r="D1" s="246"/>
      <c r="E1" s="245"/>
      <c r="F1" s="129" t="s">
        <v>3428</v>
      </c>
      <c r="G1" s="251">
        <v>0.3</v>
      </c>
      <c r="H1" s="251" t="s">
        <v>3324</v>
      </c>
      <c r="I1" s="251" t="s">
        <v>3324</v>
      </c>
      <c r="J1" s="251" t="s">
        <v>3324</v>
      </c>
      <c r="K1" s="251">
        <v>0.3</v>
      </c>
      <c r="L1" s="252"/>
      <c r="M1" s="252"/>
      <c r="N1" s="252"/>
      <c r="O1" s="252"/>
      <c r="P1" s="251" t="s">
        <v>3429</v>
      </c>
      <c r="Q1" s="253" t="s">
        <v>3429</v>
      </c>
      <c r="R1" s="254" t="s">
        <v>3429</v>
      </c>
      <c r="S1" s="251" t="s">
        <v>3429</v>
      </c>
      <c r="T1" s="251" t="s">
        <v>2145</v>
      </c>
      <c r="U1" s="254" t="s">
        <v>2150</v>
      </c>
      <c r="V1" s="251" t="s">
        <v>2155</v>
      </c>
      <c r="W1" s="254" t="s">
        <v>2150</v>
      </c>
    </row>
    <row r="2" spans="2:23" x14ac:dyDescent="0.3">
      <c r="B2" s="255"/>
      <c r="C2" s="225" t="s">
        <v>3431</v>
      </c>
      <c r="D2" s="256"/>
      <c r="E2" s="87"/>
      <c r="F2" s="92"/>
      <c r="G2" s="256" t="s">
        <v>3689</v>
      </c>
      <c r="H2" s="256"/>
      <c r="I2" s="256"/>
      <c r="J2" s="256"/>
      <c r="K2" s="256"/>
      <c r="L2" s="256"/>
      <c r="M2" s="256"/>
      <c r="N2" s="256"/>
      <c r="O2" s="256"/>
      <c r="P2" s="257" t="s">
        <v>3433</v>
      </c>
      <c r="Q2" s="258"/>
      <c r="R2" s="259"/>
      <c r="S2" s="256"/>
      <c r="T2" s="87" t="s">
        <v>3434</v>
      </c>
      <c r="U2" s="258"/>
      <c r="V2" s="87" t="s">
        <v>3435</v>
      </c>
      <c r="W2" s="92"/>
    </row>
    <row r="3" spans="2:23" x14ac:dyDescent="0.3">
      <c r="B3" s="260"/>
      <c r="C3" s="261" t="s">
        <v>3690</v>
      </c>
      <c r="D3" s="261"/>
      <c r="E3" s="102" t="s">
        <v>3691</v>
      </c>
      <c r="F3" s="262" t="s">
        <v>697</v>
      </c>
      <c r="G3" s="102" t="s">
        <v>3440</v>
      </c>
      <c r="H3" s="102" t="s">
        <v>3441</v>
      </c>
      <c r="I3" s="102" t="s">
        <v>3442</v>
      </c>
      <c r="J3" s="102" t="s">
        <v>3443</v>
      </c>
      <c r="K3" s="102" t="s">
        <v>2584</v>
      </c>
      <c r="L3" s="102" t="s">
        <v>3444</v>
      </c>
      <c r="M3" s="102" t="s">
        <v>3445</v>
      </c>
      <c r="N3" s="102" t="s">
        <v>3446</v>
      </c>
      <c r="O3" s="102" t="s">
        <v>3447</v>
      </c>
      <c r="P3" s="102" t="s">
        <v>3448</v>
      </c>
      <c r="Q3" s="102" t="s">
        <v>3449</v>
      </c>
      <c r="R3" s="262" t="s">
        <v>3450</v>
      </c>
      <c r="S3" s="102" t="s">
        <v>2138</v>
      </c>
      <c r="T3" s="102" t="s">
        <v>2139</v>
      </c>
      <c r="U3" s="262" t="s">
        <v>2140</v>
      </c>
      <c r="V3" s="102" t="s">
        <v>3451</v>
      </c>
      <c r="W3" s="262" t="s">
        <v>3452</v>
      </c>
    </row>
    <row r="4" spans="2:23" x14ac:dyDescent="0.3">
      <c r="B4" s="39">
        <f>PRODUCT(G4/3+H4+I4+J4+(K4-I4-H4)/3+P4*25+Q4*25+R4*25+S4*25+T4*20+U4*15+V4*10+W4*15)</f>
        <v>95</v>
      </c>
      <c r="C4" s="3" t="s">
        <v>998</v>
      </c>
      <c r="D4" s="3" t="s">
        <v>3497</v>
      </c>
      <c r="E4" s="1">
        <v>1996</v>
      </c>
      <c r="F4" s="38">
        <v>29369</v>
      </c>
      <c r="G4" s="239">
        <v>24</v>
      </c>
      <c r="H4" s="1">
        <v>3</v>
      </c>
      <c r="I4" s="1">
        <v>8</v>
      </c>
      <c r="J4" s="263">
        <v>21</v>
      </c>
      <c r="K4" s="1">
        <v>101</v>
      </c>
      <c r="L4" s="1">
        <v>52</v>
      </c>
      <c r="M4" s="1">
        <v>22</v>
      </c>
      <c r="N4" s="1">
        <v>16</v>
      </c>
      <c r="O4" s="1">
        <v>11</v>
      </c>
      <c r="P4" s="239"/>
      <c r="Q4" s="1"/>
      <c r="R4" s="241">
        <v>1</v>
      </c>
      <c r="S4" s="1"/>
      <c r="T4" s="1"/>
      <c r="U4" s="1"/>
      <c r="V4" s="239"/>
      <c r="W4" s="241"/>
    </row>
    <row r="5" spans="2:23" x14ac:dyDescent="0.3">
      <c r="B5" s="39">
        <f>PRODUCT(G5/3+H5+I5+J5+(K5-I5-H5)/3+P5*25+Q5*25+R5*25+S5*25+T5*20+U5*15+V5*10+W5*15)</f>
        <v>84.333333333333329</v>
      </c>
      <c r="C5" s="3" t="s">
        <v>1001</v>
      </c>
      <c r="D5" s="3" t="s">
        <v>3497</v>
      </c>
      <c r="E5" s="1">
        <v>1996</v>
      </c>
      <c r="F5" s="38">
        <v>29369</v>
      </c>
      <c r="G5" s="239">
        <v>22</v>
      </c>
      <c r="H5" s="1">
        <v>3</v>
      </c>
      <c r="I5" s="1">
        <v>19</v>
      </c>
      <c r="J5" s="1">
        <v>14</v>
      </c>
      <c r="K5" s="1">
        <v>70</v>
      </c>
      <c r="L5" s="1">
        <v>8</v>
      </c>
      <c r="M5" s="1">
        <v>25</v>
      </c>
      <c r="N5" s="1">
        <v>15</v>
      </c>
      <c r="O5" s="1">
        <v>22</v>
      </c>
      <c r="P5" s="239"/>
      <c r="Q5" s="1"/>
      <c r="R5" s="241">
        <v>1</v>
      </c>
      <c r="S5" s="1"/>
      <c r="T5" s="1"/>
      <c r="U5" s="1"/>
      <c r="V5" s="239"/>
      <c r="W5" s="241"/>
    </row>
    <row r="6" spans="2:23" x14ac:dyDescent="0.3">
      <c r="B6" s="39">
        <f>PRODUCT(G6/3+H6+I6+J6+(K6-I6-H6)/3+P6*25+Q6*25+R6*25+S6*25+T6*20+U6*15+V6*10+W6*15)</f>
        <v>77.333333333333329</v>
      </c>
      <c r="C6" s="3" t="s">
        <v>995</v>
      </c>
      <c r="D6" s="3" t="s">
        <v>3497</v>
      </c>
      <c r="E6" s="1">
        <v>1997</v>
      </c>
      <c r="F6" s="38">
        <v>29223</v>
      </c>
      <c r="G6" s="239">
        <v>24</v>
      </c>
      <c r="H6" s="1">
        <v>0</v>
      </c>
      <c r="I6" s="1">
        <v>14</v>
      </c>
      <c r="J6" s="1">
        <v>10</v>
      </c>
      <c r="K6" s="1">
        <v>75</v>
      </c>
      <c r="L6" s="1">
        <v>20</v>
      </c>
      <c r="M6" s="1">
        <v>25</v>
      </c>
      <c r="N6" s="1">
        <v>16</v>
      </c>
      <c r="O6" s="1">
        <v>14</v>
      </c>
      <c r="P6" s="239"/>
      <c r="Q6" s="1"/>
      <c r="R6" s="241">
        <v>1</v>
      </c>
      <c r="S6" s="1"/>
      <c r="T6" s="1"/>
      <c r="U6" s="1"/>
      <c r="V6" s="239"/>
      <c r="W6" s="241"/>
    </row>
    <row r="7" spans="2:23" x14ac:dyDescent="0.3">
      <c r="B7" s="39">
        <f>PRODUCT(G7/3+H7+I7+J7+(K7-I7-H7)/3+P7*25+Q7*25+R7*25+S7*25+T7*20+U7*15+V7*10+W7*15)</f>
        <v>31.333333333333336</v>
      </c>
      <c r="C7" s="3" t="s">
        <v>1004</v>
      </c>
      <c r="D7" s="3" t="s">
        <v>3497</v>
      </c>
      <c r="E7" s="1">
        <v>1997</v>
      </c>
      <c r="F7" s="38">
        <v>29640</v>
      </c>
      <c r="G7" s="239">
        <v>24</v>
      </c>
      <c r="H7" s="1">
        <v>0</v>
      </c>
      <c r="I7" s="1">
        <v>6</v>
      </c>
      <c r="J7" s="1">
        <v>7</v>
      </c>
      <c r="K7" s="1">
        <v>37</v>
      </c>
      <c r="L7" s="1">
        <v>12</v>
      </c>
      <c r="M7" s="1">
        <v>8</v>
      </c>
      <c r="N7" s="1">
        <v>11</v>
      </c>
      <c r="O7" s="1">
        <v>6</v>
      </c>
      <c r="P7" s="239"/>
      <c r="Q7" s="1"/>
      <c r="R7" s="241"/>
      <c r="S7" s="1"/>
      <c r="T7" s="1"/>
      <c r="U7" s="1"/>
      <c r="V7" s="239"/>
      <c r="W7" s="241"/>
    </row>
    <row r="8" spans="2:23" x14ac:dyDescent="0.3">
      <c r="B8" s="39"/>
      <c r="D8" s="3"/>
      <c r="E8" s="1"/>
      <c r="F8" s="38"/>
      <c r="G8" s="239"/>
      <c r="H8" s="1"/>
      <c r="I8" s="1"/>
      <c r="J8" s="1"/>
      <c r="K8" s="1"/>
      <c r="L8" s="1"/>
      <c r="M8" s="1"/>
      <c r="N8" s="1"/>
      <c r="O8" s="1"/>
      <c r="P8" s="239"/>
      <c r="Q8" s="1"/>
      <c r="R8" s="241"/>
      <c r="S8" s="1"/>
      <c r="T8" s="1"/>
      <c r="U8" s="1"/>
      <c r="V8" s="239"/>
      <c r="W8" s="241"/>
    </row>
    <row r="9" spans="2:23" x14ac:dyDescent="0.3">
      <c r="B9" s="39">
        <f t="shared" ref="B9:B32" si="0">PRODUCT(G9/3+H9+I9+J9+(K9-I9-H9)/3+P9*25+Q9*25+R9*25+S9*25+T9*20+U9*15+V9*10+W9*15)</f>
        <v>89.666666666666657</v>
      </c>
      <c r="C9" s="3" t="s">
        <v>1749</v>
      </c>
      <c r="D9" s="3" t="s">
        <v>68</v>
      </c>
      <c r="E9" s="1">
        <v>2018</v>
      </c>
      <c r="F9" s="38">
        <v>37353</v>
      </c>
      <c r="G9" s="239">
        <v>22</v>
      </c>
      <c r="H9" s="1">
        <v>0</v>
      </c>
      <c r="I9" s="1">
        <v>2</v>
      </c>
      <c r="J9" s="1">
        <v>14</v>
      </c>
      <c r="K9" s="1">
        <v>51</v>
      </c>
      <c r="L9" s="1">
        <v>28</v>
      </c>
      <c r="M9" s="1">
        <v>15</v>
      </c>
      <c r="N9" s="1">
        <v>6</v>
      </c>
      <c r="O9" s="1">
        <v>2</v>
      </c>
      <c r="P9" s="239"/>
      <c r="Q9" s="1"/>
      <c r="R9" s="241">
        <v>2</v>
      </c>
      <c r="S9" s="1"/>
      <c r="T9" s="1"/>
      <c r="U9" s="1"/>
      <c r="V9" s="239"/>
      <c r="W9" s="241"/>
    </row>
    <row r="10" spans="2:23" x14ac:dyDescent="0.3">
      <c r="B10" s="39">
        <f t="shared" si="0"/>
        <v>88.333333333333329</v>
      </c>
      <c r="C10" s="3" t="s">
        <v>1112</v>
      </c>
      <c r="D10" s="3" t="s">
        <v>68</v>
      </c>
      <c r="E10" s="1">
        <v>2001</v>
      </c>
      <c r="F10" s="38">
        <v>31454</v>
      </c>
      <c r="G10" s="239">
        <v>22</v>
      </c>
      <c r="H10" s="1">
        <v>0</v>
      </c>
      <c r="I10" s="1">
        <v>2</v>
      </c>
      <c r="J10" s="1">
        <v>12</v>
      </c>
      <c r="K10" s="1">
        <v>53</v>
      </c>
      <c r="L10" s="1">
        <v>47</v>
      </c>
      <c r="M10" s="1">
        <v>3</v>
      </c>
      <c r="N10" s="1">
        <v>1</v>
      </c>
      <c r="O10" s="1">
        <v>2</v>
      </c>
      <c r="P10" s="239"/>
      <c r="Q10" s="1"/>
      <c r="R10" s="241">
        <v>2</v>
      </c>
      <c r="S10" s="1"/>
      <c r="T10" s="1"/>
      <c r="U10" s="1"/>
      <c r="V10" s="239"/>
      <c r="W10" s="241"/>
    </row>
    <row r="11" spans="2:23" x14ac:dyDescent="0.3">
      <c r="B11" s="39">
        <f t="shared" si="0"/>
        <v>80.333333333333329</v>
      </c>
      <c r="C11" s="3" t="s">
        <v>1147</v>
      </c>
      <c r="D11" s="3" t="s">
        <v>68</v>
      </c>
      <c r="E11" s="1">
        <v>2000</v>
      </c>
      <c r="F11" s="38">
        <v>31576</v>
      </c>
      <c r="G11" s="239">
        <v>16</v>
      </c>
      <c r="H11" s="1">
        <v>0</v>
      </c>
      <c r="I11" s="1">
        <v>14</v>
      </c>
      <c r="J11" s="1">
        <v>1</v>
      </c>
      <c r="K11" s="1">
        <v>44</v>
      </c>
      <c r="L11" s="1">
        <v>10</v>
      </c>
      <c r="M11" s="1">
        <v>10</v>
      </c>
      <c r="N11" s="1">
        <v>10</v>
      </c>
      <c r="O11" s="1">
        <v>14</v>
      </c>
      <c r="P11" s="239"/>
      <c r="Q11" s="1"/>
      <c r="R11" s="241">
        <v>2</v>
      </c>
      <c r="S11" s="1"/>
      <c r="T11" s="1"/>
      <c r="U11" s="1"/>
      <c r="V11" s="239"/>
      <c r="W11" s="241"/>
    </row>
    <row r="12" spans="2:23" x14ac:dyDescent="0.3">
      <c r="B12" s="39">
        <f t="shared" si="0"/>
        <v>73.333333333333329</v>
      </c>
      <c r="C12" s="3" t="s">
        <v>1340</v>
      </c>
      <c r="D12" s="3" t="s">
        <v>68</v>
      </c>
      <c r="E12" s="1">
        <v>2007</v>
      </c>
      <c r="F12" s="38">
        <v>33787</v>
      </c>
      <c r="G12" s="239">
        <v>30</v>
      </c>
      <c r="H12" s="1">
        <v>3</v>
      </c>
      <c r="I12" s="1">
        <v>1</v>
      </c>
      <c r="J12" s="1">
        <v>11</v>
      </c>
      <c r="K12" s="1">
        <v>74</v>
      </c>
      <c r="L12" s="1">
        <v>51</v>
      </c>
      <c r="M12" s="1">
        <v>15</v>
      </c>
      <c r="N12" s="1">
        <v>4</v>
      </c>
      <c r="O12" s="1">
        <v>4</v>
      </c>
      <c r="P12" s="239"/>
      <c r="Q12" s="1"/>
      <c r="R12" s="241">
        <v>1</v>
      </c>
      <c r="S12" s="1"/>
      <c r="T12" s="1"/>
      <c r="U12" s="1"/>
      <c r="V12" s="239"/>
      <c r="W12" s="241"/>
    </row>
    <row r="13" spans="2:23" x14ac:dyDescent="0.3">
      <c r="B13" s="39">
        <f t="shared" si="0"/>
        <v>65</v>
      </c>
      <c r="C13" s="3" t="s">
        <v>1346</v>
      </c>
      <c r="D13" s="3" t="s">
        <v>68</v>
      </c>
      <c r="E13" s="1">
        <v>2007</v>
      </c>
      <c r="F13" s="38">
        <v>33082</v>
      </c>
      <c r="G13" s="239">
        <v>20</v>
      </c>
      <c r="H13" s="1">
        <v>2</v>
      </c>
      <c r="I13" s="1">
        <v>12</v>
      </c>
      <c r="J13" s="1">
        <v>5</v>
      </c>
      <c r="K13" s="1">
        <v>57</v>
      </c>
      <c r="L13" s="1">
        <v>12</v>
      </c>
      <c r="M13" s="1">
        <v>18</v>
      </c>
      <c r="N13" s="1">
        <v>13</v>
      </c>
      <c r="O13" s="1">
        <v>14</v>
      </c>
      <c r="P13" s="239"/>
      <c r="Q13" s="1"/>
      <c r="R13" s="241">
        <v>1</v>
      </c>
      <c r="S13" s="1"/>
      <c r="T13" s="1"/>
      <c r="U13" s="1"/>
      <c r="V13" s="239"/>
      <c r="W13" s="241"/>
    </row>
    <row r="14" spans="2:23" x14ac:dyDescent="0.3">
      <c r="B14" s="39">
        <f t="shared" si="0"/>
        <v>56</v>
      </c>
      <c r="C14" s="3" t="s">
        <v>1337</v>
      </c>
      <c r="D14" s="3" t="s">
        <v>68</v>
      </c>
      <c r="E14" s="1">
        <v>2005</v>
      </c>
      <c r="F14" s="242">
        <v>32945</v>
      </c>
      <c r="G14" s="1">
        <v>21</v>
      </c>
      <c r="H14" s="1">
        <v>3</v>
      </c>
      <c r="I14" s="1">
        <v>3</v>
      </c>
      <c r="J14" s="1">
        <v>21</v>
      </c>
      <c r="K14" s="1">
        <v>72</v>
      </c>
      <c r="L14" s="1">
        <v>56</v>
      </c>
      <c r="M14" s="1">
        <v>6</v>
      </c>
      <c r="N14" s="1">
        <v>4</v>
      </c>
      <c r="O14" s="1">
        <v>6</v>
      </c>
      <c r="P14" s="239"/>
      <c r="Q14" s="1"/>
      <c r="R14" s="241"/>
      <c r="S14" s="1"/>
      <c r="T14" s="1"/>
      <c r="U14" s="1"/>
      <c r="V14" s="239"/>
      <c r="W14" s="241"/>
    </row>
    <row r="15" spans="2:23" x14ac:dyDescent="0.3">
      <c r="B15" s="39">
        <f t="shared" si="0"/>
        <v>50.333333333333329</v>
      </c>
      <c r="C15" s="3" t="s">
        <v>1747</v>
      </c>
      <c r="D15" s="3" t="s">
        <v>68</v>
      </c>
      <c r="E15" s="1">
        <v>2016</v>
      </c>
      <c r="F15" s="38">
        <v>36429</v>
      </c>
      <c r="G15" s="239">
        <v>15</v>
      </c>
      <c r="H15" s="1">
        <v>0</v>
      </c>
      <c r="I15" s="1">
        <v>14</v>
      </c>
      <c r="J15" s="1">
        <v>1</v>
      </c>
      <c r="K15" s="1">
        <v>30</v>
      </c>
      <c r="L15" s="1">
        <v>7</v>
      </c>
      <c r="M15" s="1">
        <v>5</v>
      </c>
      <c r="N15" s="1">
        <v>4</v>
      </c>
      <c r="O15" s="1">
        <v>14</v>
      </c>
      <c r="P15" s="239"/>
      <c r="Q15" s="1"/>
      <c r="R15" s="241">
        <v>1</v>
      </c>
      <c r="S15" s="1"/>
      <c r="T15" s="1"/>
      <c r="U15" s="1"/>
      <c r="V15" s="239"/>
      <c r="W15" s="241"/>
    </row>
    <row r="16" spans="2:23" x14ac:dyDescent="0.3">
      <c r="B16" s="39">
        <f t="shared" si="0"/>
        <v>49</v>
      </c>
      <c r="C16" s="3" t="s">
        <v>1138</v>
      </c>
      <c r="D16" s="3" t="s">
        <v>68</v>
      </c>
      <c r="E16" s="1">
        <v>2000</v>
      </c>
      <c r="F16" s="38">
        <v>31488</v>
      </c>
      <c r="G16" s="239">
        <v>22</v>
      </c>
      <c r="H16" s="1">
        <v>0</v>
      </c>
      <c r="I16" s="1">
        <v>2</v>
      </c>
      <c r="J16" s="1">
        <v>3</v>
      </c>
      <c r="K16" s="1">
        <v>37</v>
      </c>
      <c r="L16" s="1">
        <v>25</v>
      </c>
      <c r="M16" s="1">
        <v>5</v>
      </c>
      <c r="N16" s="1">
        <v>5</v>
      </c>
      <c r="O16" s="1">
        <v>2</v>
      </c>
      <c r="P16" s="239"/>
      <c r="Q16" s="1"/>
      <c r="R16" s="241">
        <v>1</v>
      </c>
      <c r="S16" s="1"/>
      <c r="T16" s="1"/>
      <c r="U16" s="1"/>
      <c r="V16" s="239"/>
      <c r="W16" s="241"/>
    </row>
    <row r="17" spans="2:23" x14ac:dyDescent="0.3">
      <c r="B17" s="39">
        <f t="shared" si="0"/>
        <v>44.666666666666671</v>
      </c>
      <c r="C17" s="3" t="s">
        <v>1186</v>
      </c>
      <c r="D17" s="3" t="s">
        <v>68</v>
      </c>
      <c r="E17" s="1">
        <v>2004</v>
      </c>
      <c r="F17" s="38">
        <v>32488</v>
      </c>
      <c r="G17" s="239">
        <v>25</v>
      </c>
      <c r="H17" s="1">
        <v>1</v>
      </c>
      <c r="I17" s="1">
        <v>22</v>
      </c>
      <c r="J17" s="1">
        <v>4</v>
      </c>
      <c r="K17" s="1">
        <v>51</v>
      </c>
      <c r="L17" s="1">
        <v>7</v>
      </c>
      <c r="M17" s="1">
        <v>1</v>
      </c>
      <c r="N17" s="1">
        <v>20</v>
      </c>
      <c r="O17" s="1">
        <v>23</v>
      </c>
      <c r="P17" s="239"/>
      <c r="Q17" s="1"/>
      <c r="R17" s="241"/>
      <c r="S17" s="1"/>
      <c r="T17" s="1"/>
      <c r="U17" s="1"/>
      <c r="V17" s="239"/>
      <c r="W17" s="241"/>
    </row>
    <row r="18" spans="2:23" x14ac:dyDescent="0.3">
      <c r="B18" s="39">
        <f t="shared" si="0"/>
        <v>35</v>
      </c>
      <c r="C18" s="3" t="s">
        <v>1544</v>
      </c>
      <c r="D18" s="3" t="s">
        <v>68</v>
      </c>
      <c r="E18" s="1">
        <v>2016</v>
      </c>
      <c r="F18" s="38">
        <v>36268</v>
      </c>
      <c r="G18" s="239">
        <v>5</v>
      </c>
      <c r="H18" s="1">
        <v>0</v>
      </c>
      <c r="I18" s="1">
        <v>1</v>
      </c>
      <c r="J18" s="1">
        <v>2</v>
      </c>
      <c r="K18" s="1">
        <v>17</v>
      </c>
      <c r="L18" s="1">
        <v>6</v>
      </c>
      <c r="M18" s="1">
        <v>5</v>
      </c>
      <c r="N18" s="1">
        <v>5</v>
      </c>
      <c r="O18" s="1">
        <v>1</v>
      </c>
      <c r="P18" s="239"/>
      <c r="Q18" s="1"/>
      <c r="R18" s="241">
        <v>1</v>
      </c>
      <c r="S18" s="1"/>
      <c r="T18" s="1"/>
      <c r="U18" s="1"/>
      <c r="V18" s="239"/>
      <c r="W18" s="241"/>
    </row>
    <row r="19" spans="2:23" x14ac:dyDescent="0.3">
      <c r="B19" s="39">
        <f t="shared" si="0"/>
        <v>30.333333333333336</v>
      </c>
      <c r="C19" s="3" t="s">
        <v>1408</v>
      </c>
      <c r="D19" s="3" t="s">
        <v>68</v>
      </c>
      <c r="E19" s="1">
        <v>2010</v>
      </c>
      <c r="F19" s="38">
        <v>34003</v>
      </c>
      <c r="G19" s="239">
        <v>23</v>
      </c>
      <c r="H19" s="1">
        <v>0</v>
      </c>
      <c r="I19" s="1">
        <v>10</v>
      </c>
      <c r="J19" s="1">
        <v>1</v>
      </c>
      <c r="K19" s="1">
        <v>45</v>
      </c>
      <c r="L19" s="1">
        <v>15</v>
      </c>
      <c r="M19" s="1">
        <v>14</v>
      </c>
      <c r="N19" s="1">
        <v>6</v>
      </c>
      <c r="O19" s="1">
        <v>10</v>
      </c>
      <c r="P19" s="239"/>
      <c r="Q19" s="1"/>
      <c r="R19" s="241"/>
      <c r="S19" s="1"/>
      <c r="T19" s="1"/>
      <c r="U19" s="1"/>
      <c r="V19" s="239"/>
      <c r="W19" s="241"/>
    </row>
    <row r="20" spans="2:23" x14ac:dyDescent="0.3">
      <c r="B20" s="39">
        <f t="shared" si="0"/>
        <v>30.333333333333336</v>
      </c>
      <c r="C20" s="3" t="s">
        <v>1350</v>
      </c>
      <c r="D20" s="3" t="s">
        <v>68</v>
      </c>
      <c r="E20" s="1">
        <v>2005</v>
      </c>
      <c r="F20" s="38">
        <v>33088</v>
      </c>
      <c r="G20" s="239">
        <v>20</v>
      </c>
      <c r="H20" s="1">
        <v>1</v>
      </c>
      <c r="I20" s="1">
        <v>4</v>
      </c>
      <c r="J20" s="1">
        <v>7</v>
      </c>
      <c r="K20" s="1">
        <v>40</v>
      </c>
      <c r="L20" s="1">
        <v>8</v>
      </c>
      <c r="M20" s="1">
        <v>19</v>
      </c>
      <c r="N20" s="1">
        <v>8</v>
      </c>
      <c r="O20" s="1">
        <v>5</v>
      </c>
      <c r="P20" s="239"/>
      <c r="Q20" s="1"/>
      <c r="R20" s="241"/>
      <c r="S20" s="1"/>
      <c r="T20" s="1"/>
      <c r="U20" s="1"/>
      <c r="V20" s="239"/>
      <c r="W20" s="241"/>
    </row>
    <row r="21" spans="2:23" x14ac:dyDescent="0.3">
      <c r="B21" s="39">
        <f t="shared" si="0"/>
        <v>29</v>
      </c>
      <c r="C21" s="3" t="s">
        <v>1748</v>
      </c>
      <c r="D21" s="3" t="s">
        <v>68</v>
      </c>
      <c r="E21" s="1">
        <v>2017</v>
      </c>
      <c r="F21" s="38">
        <v>36551</v>
      </c>
      <c r="G21" s="239">
        <v>4</v>
      </c>
      <c r="H21" s="1">
        <v>0</v>
      </c>
      <c r="I21" s="1">
        <v>0</v>
      </c>
      <c r="J21" s="1">
        <v>0</v>
      </c>
      <c r="K21" s="1">
        <v>8</v>
      </c>
      <c r="L21" s="1">
        <v>5</v>
      </c>
      <c r="M21" s="1">
        <v>3</v>
      </c>
      <c r="N21" s="1">
        <v>0</v>
      </c>
      <c r="O21" s="1">
        <v>0</v>
      </c>
      <c r="P21" s="239"/>
      <c r="Q21" s="1"/>
      <c r="R21" s="241">
        <v>1</v>
      </c>
      <c r="S21" s="1"/>
      <c r="T21" s="1"/>
      <c r="U21" s="1"/>
      <c r="V21" s="239"/>
      <c r="W21" s="241"/>
    </row>
    <row r="22" spans="2:23" x14ac:dyDescent="0.3">
      <c r="B22" s="39">
        <f t="shared" si="0"/>
        <v>27.666666666666668</v>
      </c>
      <c r="C22" s="3" t="s">
        <v>1096</v>
      </c>
      <c r="D22" s="3" t="s">
        <v>68</v>
      </c>
      <c r="E22" s="1">
        <v>1999</v>
      </c>
      <c r="F22" s="38">
        <v>30057</v>
      </c>
      <c r="G22" s="239">
        <v>2</v>
      </c>
      <c r="H22" s="1">
        <v>0</v>
      </c>
      <c r="I22" s="1">
        <v>0</v>
      </c>
      <c r="J22" s="1">
        <v>1</v>
      </c>
      <c r="K22" s="1">
        <v>3</v>
      </c>
      <c r="L22" s="1">
        <v>0</v>
      </c>
      <c r="M22" s="1">
        <v>2</v>
      </c>
      <c r="N22" s="1">
        <v>1</v>
      </c>
      <c r="O22" s="1">
        <v>0</v>
      </c>
      <c r="P22" s="239"/>
      <c r="Q22" s="1"/>
      <c r="R22" s="241">
        <v>1</v>
      </c>
      <c r="S22" s="1"/>
      <c r="T22" s="1"/>
      <c r="U22" s="1"/>
      <c r="V22" s="239"/>
      <c r="W22" s="241"/>
    </row>
    <row r="23" spans="2:23" x14ac:dyDescent="0.3">
      <c r="B23" s="39">
        <f t="shared" si="0"/>
        <v>17.333333333333332</v>
      </c>
      <c r="C23" s="3" t="s">
        <v>1441</v>
      </c>
      <c r="D23" s="3" t="s">
        <v>68</v>
      </c>
      <c r="E23" s="1">
        <v>2010</v>
      </c>
      <c r="F23" s="38">
        <v>34188</v>
      </c>
      <c r="G23" s="239">
        <v>22</v>
      </c>
      <c r="H23" s="1">
        <v>0</v>
      </c>
      <c r="I23" s="1">
        <v>3</v>
      </c>
      <c r="J23" s="1">
        <v>0</v>
      </c>
      <c r="K23" s="1">
        <v>24</v>
      </c>
      <c r="L23" s="1">
        <v>13</v>
      </c>
      <c r="M23" s="1">
        <v>6</v>
      </c>
      <c r="N23" s="1">
        <v>2</v>
      </c>
      <c r="O23" s="1">
        <v>3</v>
      </c>
      <c r="P23" s="239"/>
      <c r="Q23" s="1"/>
      <c r="R23" s="241"/>
      <c r="S23" s="1"/>
      <c r="T23" s="1"/>
      <c r="U23" s="1"/>
      <c r="V23" s="239"/>
      <c r="W23" s="241"/>
    </row>
    <row r="24" spans="2:23" x14ac:dyDescent="0.3">
      <c r="B24" s="39">
        <f t="shared" si="0"/>
        <v>17.333333333333332</v>
      </c>
      <c r="C24" s="3" t="s">
        <v>1879</v>
      </c>
      <c r="D24" s="3" t="s">
        <v>68</v>
      </c>
      <c r="E24" s="1">
        <v>2020</v>
      </c>
      <c r="F24" s="38">
        <v>37969</v>
      </c>
      <c r="G24" s="239">
        <v>5</v>
      </c>
      <c r="H24" s="1">
        <v>0</v>
      </c>
      <c r="I24" s="1">
        <v>0</v>
      </c>
      <c r="J24" s="1">
        <v>9</v>
      </c>
      <c r="K24" s="1">
        <v>20</v>
      </c>
      <c r="L24" s="1">
        <v>9</v>
      </c>
      <c r="M24" s="1">
        <v>11</v>
      </c>
      <c r="N24" s="1">
        <v>0</v>
      </c>
      <c r="O24" s="1">
        <v>0</v>
      </c>
      <c r="P24" s="239"/>
      <c r="Q24" s="1"/>
      <c r="R24" s="241"/>
      <c r="S24" s="1"/>
      <c r="T24" s="1"/>
      <c r="U24" s="1"/>
      <c r="V24" s="239"/>
      <c r="W24" s="241"/>
    </row>
    <row r="25" spans="2:23" x14ac:dyDescent="0.3">
      <c r="B25" s="39">
        <f t="shared" si="0"/>
        <v>5.666666666666667</v>
      </c>
      <c r="C25" s="3" t="s">
        <v>1453</v>
      </c>
      <c r="D25" s="3" t="s">
        <v>68</v>
      </c>
      <c r="E25" s="1">
        <v>2010</v>
      </c>
      <c r="F25" s="38">
        <v>34024</v>
      </c>
      <c r="G25" s="239">
        <v>5</v>
      </c>
      <c r="H25" s="1">
        <v>0</v>
      </c>
      <c r="I25" s="1">
        <v>1</v>
      </c>
      <c r="J25" s="1">
        <v>1</v>
      </c>
      <c r="K25" s="1">
        <v>7</v>
      </c>
      <c r="L25" s="1">
        <v>6</v>
      </c>
      <c r="M25" s="1">
        <v>0</v>
      </c>
      <c r="N25" s="1">
        <v>0</v>
      </c>
      <c r="O25" s="1">
        <v>1</v>
      </c>
      <c r="P25" s="239"/>
      <c r="Q25" s="1"/>
      <c r="R25" s="241"/>
      <c r="S25" s="1"/>
      <c r="T25" s="1"/>
      <c r="U25" s="1"/>
      <c r="V25" s="239"/>
      <c r="W25" s="241"/>
    </row>
    <row r="26" spans="2:23" x14ac:dyDescent="0.3">
      <c r="B26" s="39">
        <f t="shared" si="0"/>
        <v>5.6666666666666661</v>
      </c>
      <c r="C26" s="3" t="s">
        <v>1089</v>
      </c>
      <c r="D26" s="3" t="s">
        <v>68</v>
      </c>
      <c r="E26" s="1">
        <v>1999</v>
      </c>
      <c r="F26" s="38">
        <v>30033</v>
      </c>
      <c r="G26" s="239">
        <v>6</v>
      </c>
      <c r="H26" s="1">
        <v>0</v>
      </c>
      <c r="I26" s="1">
        <v>1</v>
      </c>
      <c r="J26" s="1">
        <v>0</v>
      </c>
      <c r="K26" s="1">
        <v>9</v>
      </c>
      <c r="L26" s="1">
        <v>3</v>
      </c>
      <c r="M26" s="1">
        <v>5</v>
      </c>
      <c r="N26" s="1">
        <v>0</v>
      </c>
      <c r="O26" s="1">
        <v>1</v>
      </c>
      <c r="P26" s="239"/>
      <c r="Q26" s="1"/>
      <c r="R26" s="241"/>
      <c r="S26" s="1"/>
      <c r="T26" s="1"/>
      <c r="U26" s="1"/>
      <c r="V26" s="239"/>
      <c r="W26" s="241"/>
    </row>
    <row r="27" spans="2:23" x14ac:dyDescent="0.3">
      <c r="B27" s="39">
        <f t="shared" si="0"/>
        <v>4.6666666666666661</v>
      </c>
      <c r="C27" s="3" t="s">
        <v>1216</v>
      </c>
      <c r="D27" s="3" t="s">
        <v>68</v>
      </c>
      <c r="E27" s="1">
        <v>2003</v>
      </c>
      <c r="F27" s="38">
        <v>31861</v>
      </c>
      <c r="G27" s="239">
        <v>2</v>
      </c>
      <c r="H27" s="1">
        <v>0</v>
      </c>
      <c r="I27" s="1">
        <v>0</v>
      </c>
      <c r="J27" s="1">
        <v>2</v>
      </c>
      <c r="K27" s="1">
        <v>6</v>
      </c>
      <c r="L27" s="1">
        <v>5</v>
      </c>
      <c r="M27" s="1">
        <v>1</v>
      </c>
      <c r="N27" s="1">
        <v>0</v>
      </c>
      <c r="O27" s="1">
        <v>0</v>
      </c>
      <c r="P27" s="239"/>
      <c r="Q27" s="1"/>
      <c r="R27" s="241"/>
      <c r="S27" s="1"/>
      <c r="T27" s="1"/>
      <c r="U27" s="1"/>
      <c r="V27" s="239"/>
      <c r="W27" s="241"/>
    </row>
    <row r="28" spans="2:23" x14ac:dyDescent="0.3">
      <c r="B28" s="39">
        <f t="shared" si="0"/>
        <v>2.3333333333333335</v>
      </c>
      <c r="C28" s="3" t="s">
        <v>1516</v>
      </c>
      <c r="D28" s="3" t="s">
        <v>68</v>
      </c>
      <c r="E28" s="1">
        <v>2013</v>
      </c>
      <c r="F28" s="38">
        <v>35204</v>
      </c>
      <c r="G28" s="239">
        <v>3</v>
      </c>
      <c r="H28" s="1">
        <v>0</v>
      </c>
      <c r="I28" s="1">
        <v>1</v>
      </c>
      <c r="J28" s="1">
        <v>0</v>
      </c>
      <c r="K28" s="1">
        <v>2</v>
      </c>
      <c r="L28" s="1">
        <v>1</v>
      </c>
      <c r="M28" s="1">
        <v>0</v>
      </c>
      <c r="N28" s="1">
        <v>0</v>
      </c>
      <c r="O28" s="1">
        <v>1</v>
      </c>
      <c r="P28" s="239"/>
      <c r="Q28" s="1"/>
      <c r="R28" s="241"/>
      <c r="S28" s="1"/>
      <c r="T28" s="1"/>
      <c r="U28" s="1"/>
      <c r="V28" s="239"/>
      <c r="W28" s="241"/>
    </row>
    <row r="29" spans="2:23" x14ac:dyDescent="0.3">
      <c r="B29" s="39">
        <f t="shared" si="0"/>
        <v>2.333333333333333</v>
      </c>
      <c r="C29" s="2" t="s">
        <v>1892</v>
      </c>
      <c r="D29" s="2" t="s">
        <v>68</v>
      </c>
      <c r="E29" s="1">
        <v>2022</v>
      </c>
      <c r="F29" s="38">
        <v>38876</v>
      </c>
      <c r="G29" s="239">
        <v>2</v>
      </c>
      <c r="H29" s="1">
        <v>0</v>
      </c>
      <c r="I29" s="1">
        <v>1</v>
      </c>
      <c r="J29" s="1">
        <v>0</v>
      </c>
      <c r="K29" s="1">
        <v>3</v>
      </c>
      <c r="L29" s="1">
        <v>1</v>
      </c>
      <c r="M29" s="1">
        <v>0</v>
      </c>
      <c r="N29" s="1">
        <v>1</v>
      </c>
      <c r="O29" s="1">
        <v>1</v>
      </c>
      <c r="P29" s="239"/>
      <c r="Q29" s="1"/>
      <c r="R29" s="241"/>
      <c r="S29" s="1"/>
      <c r="T29" s="1"/>
      <c r="U29" s="1"/>
      <c r="V29" s="239"/>
      <c r="W29" s="241"/>
    </row>
    <row r="30" spans="2:23" x14ac:dyDescent="0.3">
      <c r="B30" s="39">
        <f t="shared" si="0"/>
        <v>1.6666666666666665</v>
      </c>
      <c r="C30" s="3" t="s">
        <v>1788</v>
      </c>
      <c r="D30" s="3" t="s">
        <v>68</v>
      </c>
      <c r="E30" s="1">
        <v>2019</v>
      </c>
      <c r="F30" s="48">
        <v>37369</v>
      </c>
      <c r="G30" s="239">
        <v>2</v>
      </c>
      <c r="H30" s="1">
        <v>0</v>
      </c>
      <c r="I30" s="1">
        <v>0</v>
      </c>
      <c r="J30" s="1">
        <v>0</v>
      </c>
      <c r="K30" s="1">
        <v>3</v>
      </c>
      <c r="L30" s="1">
        <v>3</v>
      </c>
      <c r="M30" s="1">
        <v>0</v>
      </c>
      <c r="N30" s="1">
        <v>0</v>
      </c>
      <c r="O30" s="1">
        <v>0</v>
      </c>
      <c r="P30" s="239"/>
      <c r="Q30" s="1"/>
      <c r="R30" s="241"/>
      <c r="S30" s="1"/>
      <c r="T30" s="1"/>
      <c r="U30" s="1"/>
      <c r="V30" s="239"/>
      <c r="W30" s="241"/>
    </row>
    <row r="31" spans="2:23" x14ac:dyDescent="0.3">
      <c r="B31" s="39">
        <f t="shared" si="0"/>
        <v>1</v>
      </c>
      <c r="C31" s="3" t="s">
        <v>1405</v>
      </c>
      <c r="D31" s="3" t="s">
        <v>68</v>
      </c>
      <c r="E31" s="1">
        <v>2009</v>
      </c>
      <c r="F31" s="38">
        <v>33912</v>
      </c>
      <c r="G31" s="239">
        <v>2</v>
      </c>
      <c r="H31" s="1">
        <v>0</v>
      </c>
      <c r="I31" s="1">
        <v>0</v>
      </c>
      <c r="J31" s="1">
        <v>0</v>
      </c>
      <c r="K31" s="1">
        <v>1</v>
      </c>
      <c r="L31" s="1">
        <v>1</v>
      </c>
      <c r="M31" s="1">
        <v>0</v>
      </c>
      <c r="N31" s="1">
        <v>0</v>
      </c>
      <c r="O31" s="1">
        <v>0</v>
      </c>
      <c r="P31" s="239"/>
      <c r="Q31" s="1"/>
      <c r="R31" s="241"/>
      <c r="S31" s="1"/>
      <c r="T31" s="1"/>
      <c r="U31" s="1"/>
      <c r="V31" s="239"/>
      <c r="W31" s="241"/>
    </row>
    <row r="32" spans="2:23" x14ac:dyDescent="0.3">
      <c r="B32" s="39">
        <f t="shared" si="0"/>
        <v>0.66666666666666663</v>
      </c>
      <c r="C32" s="3" t="s">
        <v>1757</v>
      </c>
      <c r="D32" s="3" t="s">
        <v>68</v>
      </c>
      <c r="E32" s="1">
        <v>2020</v>
      </c>
      <c r="F32" s="38">
        <v>37757</v>
      </c>
      <c r="G32" s="239">
        <v>1</v>
      </c>
      <c r="H32" s="1">
        <v>0</v>
      </c>
      <c r="I32" s="1">
        <v>0</v>
      </c>
      <c r="J32" s="1">
        <v>0</v>
      </c>
      <c r="K32" s="1">
        <v>1</v>
      </c>
      <c r="L32" s="1">
        <v>1</v>
      </c>
      <c r="M32" s="1">
        <v>0</v>
      </c>
      <c r="N32" s="1">
        <v>0</v>
      </c>
      <c r="O32" s="1">
        <v>0</v>
      </c>
      <c r="P32" s="239"/>
      <c r="Q32" s="1"/>
      <c r="R32" s="241"/>
      <c r="S32" s="1"/>
      <c r="T32" s="1"/>
      <c r="U32" s="1"/>
      <c r="V32" s="239"/>
      <c r="W32" s="241"/>
    </row>
    <row r="33" spans="2:23" x14ac:dyDescent="0.3">
      <c r="B33" s="39">
        <v>4.7</v>
      </c>
      <c r="C33" s="2" t="s">
        <v>1977</v>
      </c>
      <c r="D33" s="2" t="s">
        <v>68</v>
      </c>
      <c r="E33" s="1">
        <v>2023</v>
      </c>
      <c r="F33" s="38">
        <v>39142</v>
      </c>
      <c r="G33" s="239">
        <v>4</v>
      </c>
      <c r="H33" s="1">
        <v>0</v>
      </c>
      <c r="I33" s="1">
        <v>2</v>
      </c>
      <c r="J33" s="1">
        <v>0</v>
      </c>
      <c r="K33" s="1">
        <v>4</v>
      </c>
      <c r="L33" s="1">
        <v>2</v>
      </c>
      <c r="M33" s="1">
        <v>0</v>
      </c>
      <c r="N33" s="1">
        <v>0</v>
      </c>
      <c r="O33" s="1">
        <v>2</v>
      </c>
      <c r="P33" s="239"/>
      <c r="Q33" s="1"/>
      <c r="R33" s="241"/>
      <c r="S33" s="1"/>
      <c r="T33" s="1"/>
      <c r="U33" s="1"/>
      <c r="V33" s="239"/>
      <c r="W33" s="241"/>
    </row>
    <row r="34" spans="2:23" x14ac:dyDescent="0.3">
      <c r="B34" s="39">
        <f>PRODUCT(G34/3+H34+I34+J34+(K34-I34-H34)/3+P34*25+Q34*25+R34*25+S34*25+T34*20+U34*15+V34*10+W34*15)</f>
        <v>0.33333333333333331</v>
      </c>
      <c r="C34" s="3" t="s">
        <v>1084</v>
      </c>
      <c r="D34" s="3" t="s">
        <v>68</v>
      </c>
      <c r="E34" s="1">
        <v>1999</v>
      </c>
      <c r="F34" s="38">
        <v>30049</v>
      </c>
      <c r="G34" s="239">
        <v>1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239"/>
      <c r="Q34" s="1"/>
      <c r="R34" s="241"/>
      <c r="S34" s="1"/>
      <c r="T34" s="1"/>
      <c r="U34" s="1"/>
      <c r="V34" s="239"/>
      <c r="W34" s="241"/>
    </row>
    <row r="35" spans="2:23" x14ac:dyDescent="0.3">
      <c r="B35" s="39"/>
      <c r="D35" s="3"/>
      <c r="E35" s="1"/>
      <c r="F35" s="38"/>
      <c r="G35" s="239"/>
      <c r="H35" s="1"/>
      <c r="I35" s="1"/>
      <c r="J35" s="1"/>
      <c r="K35" s="1"/>
      <c r="L35" s="1"/>
      <c r="M35" s="1"/>
      <c r="N35" s="1"/>
      <c r="O35" s="1"/>
      <c r="P35" s="239"/>
      <c r="Q35" s="1"/>
      <c r="R35" s="241"/>
      <c r="S35" s="1"/>
      <c r="T35" s="1"/>
      <c r="U35" s="1"/>
      <c r="V35" s="239"/>
      <c r="W35" s="241"/>
    </row>
    <row r="36" spans="2:23" x14ac:dyDescent="0.3">
      <c r="B36" s="39">
        <f t="shared" ref="B36:B43" si="1">PRODUCT(G36/3+H36+I36+J36+(K36-I36-H36)/3+P36*25+Q36*25+R36*25+S36*25+T36*20+U36*15+V36*10+W36*15)</f>
        <v>98</v>
      </c>
      <c r="C36" s="2" t="s">
        <v>2088</v>
      </c>
      <c r="D36" s="2" t="s">
        <v>2690</v>
      </c>
      <c r="E36" s="1">
        <v>2023</v>
      </c>
      <c r="F36" s="38">
        <v>39359</v>
      </c>
      <c r="G36" s="239">
        <v>27</v>
      </c>
      <c r="H36" s="1">
        <v>1</v>
      </c>
      <c r="I36" s="1">
        <v>6</v>
      </c>
      <c r="J36" s="1">
        <v>11</v>
      </c>
      <c r="K36" s="1">
        <v>70</v>
      </c>
      <c r="L36" s="1">
        <v>14</v>
      </c>
      <c r="M36" s="1">
        <v>25</v>
      </c>
      <c r="N36" s="1">
        <v>24</v>
      </c>
      <c r="O36" s="1">
        <v>7</v>
      </c>
      <c r="P36" s="239"/>
      <c r="Q36" s="1"/>
      <c r="R36" s="241">
        <v>2</v>
      </c>
      <c r="S36" s="1"/>
      <c r="T36" s="1"/>
      <c r="U36" s="1"/>
      <c r="V36" s="239"/>
      <c r="W36" s="241"/>
    </row>
    <row r="37" spans="2:23" x14ac:dyDescent="0.3">
      <c r="B37" s="39">
        <f t="shared" si="1"/>
        <v>54</v>
      </c>
      <c r="C37" s="3" t="s">
        <v>2095</v>
      </c>
      <c r="D37" s="3" t="s">
        <v>2690</v>
      </c>
      <c r="E37" s="1">
        <v>2024</v>
      </c>
      <c r="F37" s="38">
        <v>39180</v>
      </c>
      <c r="G37" s="239">
        <v>14</v>
      </c>
      <c r="H37" s="1">
        <v>0</v>
      </c>
      <c r="I37" s="1">
        <v>0</v>
      </c>
      <c r="J37" s="1">
        <v>8</v>
      </c>
      <c r="K37" s="1">
        <v>49</v>
      </c>
      <c r="L37" s="1">
        <v>14</v>
      </c>
      <c r="M37" s="1">
        <v>25</v>
      </c>
      <c r="N37" s="1">
        <v>24</v>
      </c>
      <c r="O37" s="1">
        <v>7</v>
      </c>
      <c r="P37" s="239"/>
      <c r="Q37" s="1"/>
      <c r="R37" s="241">
        <v>1</v>
      </c>
      <c r="S37" s="1"/>
      <c r="T37" s="1"/>
      <c r="U37" s="1"/>
      <c r="V37" s="239"/>
      <c r="W37" s="241"/>
    </row>
    <row r="38" spans="2:23" x14ac:dyDescent="0.3">
      <c r="B38" s="39">
        <f t="shared" si="1"/>
        <v>43.666666666666671</v>
      </c>
      <c r="C38" s="3" t="s">
        <v>3205</v>
      </c>
      <c r="D38" s="3" t="s">
        <v>2690</v>
      </c>
      <c r="E38" s="1">
        <v>2005</v>
      </c>
      <c r="F38" s="38">
        <v>32714</v>
      </c>
      <c r="G38" s="239">
        <v>20</v>
      </c>
      <c r="H38" s="1">
        <v>0</v>
      </c>
      <c r="I38" s="1">
        <v>5</v>
      </c>
      <c r="J38" s="1">
        <v>12</v>
      </c>
      <c r="K38" s="1">
        <v>65</v>
      </c>
      <c r="L38" s="1">
        <v>14</v>
      </c>
      <c r="M38" s="1">
        <v>25</v>
      </c>
      <c r="N38" s="1">
        <v>21</v>
      </c>
      <c r="O38" s="1">
        <v>5</v>
      </c>
      <c r="P38" s="239"/>
      <c r="Q38" s="1"/>
      <c r="R38" s="241"/>
      <c r="S38" s="1"/>
      <c r="T38" s="1"/>
      <c r="U38" s="1"/>
      <c r="V38" s="239"/>
      <c r="W38" s="241"/>
    </row>
    <row r="39" spans="2:23" x14ac:dyDescent="0.3">
      <c r="B39" s="39">
        <f t="shared" si="1"/>
        <v>11.666666666666668</v>
      </c>
      <c r="C39" s="3" t="s">
        <v>3595</v>
      </c>
      <c r="D39" s="3" t="s">
        <v>2690</v>
      </c>
      <c r="E39" s="1">
        <v>2007</v>
      </c>
      <c r="F39" s="38">
        <v>33136</v>
      </c>
      <c r="G39" s="239">
        <v>9</v>
      </c>
      <c r="H39" s="1">
        <v>0</v>
      </c>
      <c r="I39" s="1">
        <v>1</v>
      </c>
      <c r="J39" s="1">
        <v>2</v>
      </c>
      <c r="K39" s="1">
        <v>18</v>
      </c>
      <c r="L39" s="1">
        <v>12</v>
      </c>
      <c r="M39" s="1">
        <v>3</v>
      </c>
      <c r="N39" s="1">
        <v>2</v>
      </c>
      <c r="O39" s="1">
        <v>1</v>
      </c>
      <c r="P39" s="239"/>
      <c r="Q39" s="1"/>
      <c r="R39" s="241"/>
      <c r="S39" s="1"/>
      <c r="T39" s="1"/>
      <c r="U39" s="1"/>
      <c r="V39" s="239"/>
      <c r="W39" s="241"/>
    </row>
    <row r="40" spans="2:23" x14ac:dyDescent="0.3">
      <c r="B40" s="39">
        <f t="shared" si="1"/>
        <v>3.333333333333333</v>
      </c>
      <c r="C40" s="3" t="s">
        <v>3255</v>
      </c>
      <c r="D40" s="3" t="s">
        <v>2690</v>
      </c>
      <c r="E40" s="1">
        <v>2007</v>
      </c>
      <c r="F40" s="38">
        <v>33663</v>
      </c>
      <c r="G40" s="239">
        <v>1</v>
      </c>
      <c r="H40" s="1">
        <v>0</v>
      </c>
      <c r="I40" s="1">
        <v>1</v>
      </c>
      <c r="J40" s="1">
        <v>1</v>
      </c>
      <c r="K40" s="1">
        <v>4</v>
      </c>
      <c r="L40" s="1">
        <v>1</v>
      </c>
      <c r="M40" s="1">
        <v>2</v>
      </c>
      <c r="N40" s="1">
        <v>0</v>
      </c>
      <c r="O40" s="1">
        <v>1</v>
      </c>
      <c r="P40" s="239"/>
      <c r="Q40" s="1"/>
      <c r="R40" s="241"/>
      <c r="S40" s="1"/>
      <c r="T40" s="1"/>
      <c r="U40" s="1"/>
      <c r="V40" s="239"/>
      <c r="W40" s="241"/>
    </row>
    <row r="41" spans="2:23" x14ac:dyDescent="0.3">
      <c r="B41" s="39">
        <f t="shared" si="1"/>
        <v>1</v>
      </c>
      <c r="C41" s="3" t="s">
        <v>2114</v>
      </c>
      <c r="D41" s="3" t="s">
        <v>2690</v>
      </c>
      <c r="E41" s="1">
        <v>2024</v>
      </c>
      <c r="F41" s="38">
        <v>39443</v>
      </c>
      <c r="G41" s="239">
        <v>1</v>
      </c>
      <c r="H41" s="1">
        <v>0</v>
      </c>
      <c r="I41" s="1">
        <v>0</v>
      </c>
      <c r="J41" s="1">
        <v>0</v>
      </c>
      <c r="K41" s="1">
        <v>2</v>
      </c>
      <c r="L41" s="1">
        <v>19</v>
      </c>
      <c r="M41" s="1">
        <v>28</v>
      </c>
      <c r="N41" s="1">
        <v>2</v>
      </c>
      <c r="O41" s="1">
        <v>0</v>
      </c>
      <c r="P41" s="239"/>
      <c r="Q41" s="1"/>
      <c r="R41" s="241"/>
      <c r="S41" s="1"/>
      <c r="T41" s="1"/>
      <c r="U41" s="1"/>
      <c r="V41" s="239"/>
      <c r="W41" s="241"/>
    </row>
    <row r="42" spans="2:23" x14ac:dyDescent="0.3">
      <c r="B42" s="39">
        <f t="shared" si="1"/>
        <v>1</v>
      </c>
      <c r="C42" s="3" t="s">
        <v>3228</v>
      </c>
      <c r="D42" s="3" t="s">
        <v>2690</v>
      </c>
      <c r="E42" s="1">
        <v>2007</v>
      </c>
      <c r="F42" s="38">
        <v>33177</v>
      </c>
      <c r="G42" s="239">
        <v>3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239"/>
      <c r="Q42" s="1"/>
      <c r="R42" s="241"/>
      <c r="S42" s="1"/>
      <c r="T42" s="1"/>
      <c r="U42" s="1"/>
      <c r="V42" s="239"/>
      <c r="W42" s="241"/>
    </row>
    <row r="43" spans="2:23" x14ac:dyDescent="0.3">
      <c r="B43" s="39">
        <f t="shared" si="1"/>
        <v>0.66666666666666663</v>
      </c>
      <c r="C43" s="3" t="s">
        <v>2098</v>
      </c>
      <c r="D43" s="3" t="s">
        <v>2690</v>
      </c>
      <c r="E43" s="1">
        <v>2024</v>
      </c>
      <c r="F43" s="38">
        <v>39983</v>
      </c>
      <c r="G43" s="239">
        <v>1</v>
      </c>
      <c r="H43" s="1">
        <v>0</v>
      </c>
      <c r="I43" s="1">
        <v>0</v>
      </c>
      <c r="J43" s="1">
        <v>0</v>
      </c>
      <c r="K43" s="1">
        <v>1</v>
      </c>
      <c r="L43" s="1">
        <v>2</v>
      </c>
      <c r="M43" s="1">
        <v>0</v>
      </c>
      <c r="N43" s="1">
        <v>0</v>
      </c>
      <c r="O43" s="1">
        <v>0</v>
      </c>
      <c r="P43" s="239"/>
      <c r="Q43" s="1"/>
      <c r="R43" s="241"/>
      <c r="S43" s="1"/>
      <c r="T43" s="1"/>
      <c r="U43" s="1"/>
      <c r="V43" s="239"/>
      <c r="W43" s="241"/>
    </row>
    <row r="44" spans="2:23" x14ac:dyDescent="0.3">
      <c r="B44" s="39"/>
      <c r="D44" s="3"/>
      <c r="E44" s="1"/>
      <c r="F44" s="38"/>
      <c r="G44" s="239"/>
      <c r="H44" s="1"/>
      <c r="I44" s="1"/>
      <c r="J44" s="1"/>
      <c r="K44" s="1"/>
      <c r="L44" s="1"/>
      <c r="M44" s="1"/>
      <c r="N44" s="1"/>
      <c r="O44" s="1"/>
      <c r="P44" s="239"/>
      <c r="Q44" s="1"/>
      <c r="R44" s="241"/>
      <c r="S44" s="1"/>
      <c r="T44" s="1"/>
      <c r="U44" s="1"/>
      <c r="V44" s="239"/>
      <c r="W44" s="241"/>
    </row>
    <row r="45" spans="2:23" x14ac:dyDescent="0.3">
      <c r="B45" s="39">
        <f>PRODUCT(G45/3+H45+I45+J45+(K45-I45-H45)/3+P45*25+Q45*25+R45*25+S45*25+T45*20+U45*15+V45*10+W45*15)</f>
        <v>53</v>
      </c>
      <c r="C45" s="3" t="s">
        <v>3149</v>
      </c>
      <c r="D45" s="3" t="s">
        <v>3064</v>
      </c>
      <c r="E45" s="1">
        <v>2001</v>
      </c>
      <c r="F45" s="38">
        <v>31103</v>
      </c>
      <c r="G45" s="239">
        <v>5</v>
      </c>
      <c r="H45" s="1">
        <v>0</v>
      </c>
      <c r="I45" s="1">
        <v>0</v>
      </c>
      <c r="J45" s="1">
        <v>0</v>
      </c>
      <c r="K45" s="1">
        <v>4</v>
      </c>
      <c r="L45" s="1">
        <v>0</v>
      </c>
      <c r="M45" s="1">
        <v>3</v>
      </c>
      <c r="N45" s="1">
        <v>1</v>
      </c>
      <c r="O45" s="1">
        <v>0</v>
      </c>
      <c r="P45" s="239"/>
      <c r="Q45" s="1"/>
      <c r="R45" s="241">
        <v>2</v>
      </c>
      <c r="S45" s="1"/>
      <c r="T45" s="1"/>
      <c r="U45" s="1"/>
      <c r="V45" s="239"/>
      <c r="W45" s="241"/>
    </row>
    <row r="46" spans="2:23" x14ac:dyDescent="0.3">
      <c r="B46" s="39"/>
      <c r="D46" s="3"/>
      <c r="E46" s="1"/>
      <c r="F46" s="38"/>
      <c r="G46" s="239"/>
      <c r="H46" s="1"/>
      <c r="I46" s="1"/>
      <c r="J46" s="1"/>
      <c r="K46" s="1"/>
      <c r="L46" s="1"/>
      <c r="M46" s="1"/>
      <c r="N46" s="1"/>
      <c r="O46" s="1"/>
      <c r="P46" s="239"/>
      <c r="Q46" s="1"/>
      <c r="R46" s="241"/>
      <c r="S46" s="1"/>
      <c r="T46" s="1"/>
      <c r="U46" s="1"/>
      <c r="V46" s="239"/>
      <c r="W46" s="241"/>
    </row>
    <row r="47" spans="2:23" x14ac:dyDescent="0.3">
      <c r="B47" s="39">
        <f>PRODUCT(G47/3+H47*1.6666+I47*1.6666+J47*1.6666+P47*25+Q47*25+R47*25+S47*25+T47*20+U47*15+V47*10+W47*15)</f>
        <v>97.664933333333323</v>
      </c>
      <c r="C47" s="3" t="s">
        <v>3488</v>
      </c>
      <c r="D47" s="3" t="s">
        <v>2628</v>
      </c>
      <c r="E47" s="1">
        <v>1979</v>
      </c>
      <c r="F47" s="38">
        <v>23822</v>
      </c>
      <c r="G47" s="239">
        <v>13</v>
      </c>
      <c r="H47" s="1">
        <v>2</v>
      </c>
      <c r="I47" s="1">
        <v>16</v>
      </c>
      <c r="J47" s="1">
        <v>8</v>
      </c>
      <c r="K47" s="1"/>
      <c r="L47" s="1"/>
      <c r="M47" s="1"/>
      <c r="N47" s="1"/>
      <c r="O47" s="1"/>
      <c r="P47" s="239"/>
      <c r="Q47" s="1"/>
      <c r="R47" s="241">
        <v>2</v>
      </c>
      <c r="S47" s="1"/>
      <c r="T47" s="1"/>
      <c r="U47" s="1"/>
      <c r="V47" s="239"/>
      <c r="W47" s="241"/>
    </row>
    <row r="48" spans="2:23" x14ac:dyDescent="0.3">
      <c r="B48" s="39">
        <v>21.3</v>
      </c>
      <c r="C48" s="3" t="s">
        <v>2779</v>
      </c>
      <c r="D48" s="3" t="s">
        <v>2628</v>
      </c>
      <c r="E48" s="1">
        <v>1979</v>
      </c>
      <c r="F48" s="38">
        <v>24141</v>
      </c>
      <c r="G48" s="239">
        <v>15</v>
      </c>
      <c r="H48" s="1">
        <v>0</v>
      </c>
      <c r="I48" s="1">
        <v>8</v>
      </c>
      <c r="J48" s="1">
        <v>24</v>
      </c>
      <c r="K48" s="1"/>
      <c r="L48" s="1"/>
      <c r="M48" s="1"/>
      <c r="N48" s="1"/>
      <c r="O48" s="1"/>
      <c r="P48" s="239"/>
      <c r="Q48" s="1"/>
      <c r="R48" s="241"/>
      <c r="S48" s="1"/>
      <c r="T48" s="1"/>
      <c r="U48" s="1"/>
      <c r="V48" s="239"/>
      <c r="W48" s="241"/>
    </row>
    <row r="49" spans="2:23" x14ac:dyDescent="0.3">
      <c r="B49" s="39"/>
      <c r="D49" s="3"/>
      <c r="E49" s="1"/>
      <c r="F49" s="38"/>
      <c r="G49" s="239"/>
      <c r="H49" s="1"/>
      <c r="I49" s="1"/>
      <c r="J49" s="1"/>
      <c r="K49" s="1"/>
      <c r="L49" s="1"/>
      <c r="M49" s="1"/>
      <c r="N49" s="1"/>
      <c r="O49" s="1"/>
      <c r="P49" s="239"/>
      <c r="Q49" s="1"/>
      <c r="R49" s="241"/>
      <c r="S49" s="1"/>
      <c r="T49" s="1"/>
      <c r="U49" s="1"/>
      <c r="V49" s="239"/>
      <c r="W49" s="241"/>
    </row>
    <row r="50" spans="2:23" x14ac:dyDescent="0.3">
      <c r="B50" s="39">
        <f t="shared" ref="B50:B56" si="2">PRODUCT(G50/3+H50+I50+J50+(K50-I50-H50)/3+P50*25+Q50*25+R50*25+S50*25+T50*20+U50*15+V50*10+W50*15)</f>
        <v>77.666666666666657</v>
      </c>
      <c r="C50" s="2" t="s">
        <v>3378</v>
      </c>
      <c r="D50" s="2" t="s">
        <v>3221</v>
      </c>
      <c r="E50" s="1">
        <v>2022</v>
      </c>
      <c r="F50" s="38">
        <v>38617</v>
      </c>
      <c r="G50" s="239">
        <v>24</v>
      </c>
      <c r="H50" s="1">
        <v>1</v>
      </c>
      <c r="I50" s="1">
        <v>21</v>
      </c>
      <c r="J50" s="1">
        <v>10</v>
      </c>
      <c r="K50" s="1">
        <v>60</v>
      </c>
      <c r="L50" s="1">
        <v>2</v>
      </c>
      <c r="M50" s="1">
        <v>9</v>
      </c>
      <c r="N50" s="1">
        <v>27</v>
      </c>
      <c r="O50" s="1">
        <v>22</v>
      </c>
      <c r="P50" s="239"/>
      <c r="Q50" s="1"/>
      <c r="R50" s="241">
        <v>1</v>
      </c>
      <c r="S50" s="1"/>
      <c r="T50" s="1"/>
      <c r="U50" s="1"/>
      <c r="V50" s="239"/>
      <c r="W50" s="241"/>
    </row>
    <row r="51" spans="2:23" x14ac:dyDescent="0.3">
      <c r="B51" s="39">
        <f t="shared" si="2"/>
        <v>58.333333333333336</v>
      </c>
      <c r="C51" s="3" t="s">
        <v>1883</v>
      </c>
      <c r="D51" s="3" t="s">
        <v>3221</v>
      </c>
      <c r="E51" s="1">
        <v>2021</v>
      </c>
      <c r="F51" s="38">
        <v>38359</v>
      </c>
      <c r="G51" s="239">
        <v>20</v>
      </c>
      <c r="H51" s="1">
        <v>1</v>
      </c>
      <c r="I51" s="1">
        <v>0</v>
      </c>
      <c r="J51" s="1">
        <v>10</v>
      </c>
      <c r="K51" s="1">
        <v>48</v>
      </c>
      <c r="L51" s="1">
        <v>40</v>
      </c>
      <c r="M51" s="1">
        <v>4</v>
      </c>
      <c r="N51" s="1">
        <v>3</v>
      </c>
      <c r="O51" s="1">
        <v>1</v>
      </c>
      <c r="P51" s="239"/>
      <c r="Q51" s="1"/>
      <c r="R51" s="241">
        <v>1</v>
      </c>
      <c r="S51" s="1"/>
      <c r="T51" s="1"/>
      <c r="U51" s="1"/>
      <c r="V51" s="239"/>
      <c r="W51" s="241"/>
    </row>
    <row r="52" spans="2:23" x14ac:dyDescent="0.3">
      <c r="B52" s="39">
        <f t="shared" si="2"/>
        <v>15.999999999999998</v>
      </c>
      <c r="C52" s="3" t="s">
        <v>1887</v>
      </c>
      <c r="D52" s="3" t="s">
        <v>3221</v>
      </c>
      <c r="E52" s="1">
        <v>2021</v>
      </c>
      <c r="F52" s="38">
        <v>37993</v>
      </c>
      <c r="G52" s="239">
        <v>13</v>
      </c>
      <c r="H52" s="1">
        <v>2</v>
      </c>
      <c r="I52" s="1">
        <v>5</v>
      </c>
      <c r="J52" s="1">
        <v>3</v>
      </c>
      <c r="K52" s="1">
        <v>12</v>
      </c>
      <c r="L52" s="1">
        <v>0</v>
      </c>
      <c r="M52" s="1">
        <v>2</v>
      </c>
      <c r="N52" s="1">
        <v>3</v>
      </c>
      <c r="O52" s="1">
        <v>7</v>
      </c>
      <c r="P52" s="239"/>
      <c r="Q52" s="1"/>
      <c r="R52" s="241"/>
      <c r="S52" s="1"/>
      <c r="T52" s="1"/>
      <c r="U52" s="1"/>
      <c r="V52" s="239"/>
      <c r="W52" s="241"/>
    </row>
    <row r="53" spans="2:23" x14ac:dyDescent="0.3">
      <c r="B53" s="39">
        <f t="shared" si="2"/>
        <v>1.6666666666666665</v>
      </c>
      <c r="C53" s="3" t="s">
        <v>1888</v>
      </c>
      <c r="D53" s="3" t="s">
        <v>3221</v>
      </c>
      <c r="E53" s="1">
        <v>2020</v>
      </c>
      <c r="F53" s="38">
        <v>37745</v>
      </c>
      <c r="G53" s="239">
        <v>2</v>
      </c>
      <c r="H53" s="1">
        <v>0</v>
      </c>
      <c r="I53" s="1">
        <v>0</v>
      </c>
      <c r="J53" s="1">
        <v>0</v>
      </c>
      <c r="K53" s="1">
        <v>3</v>
      </c>
      <c r="L53" s="1">
        <v>3</v>
      </c>
      <c r="M53" s="1">
        <v>0</v>
      </c>
      <c r="N53" s="1">
        <v>0</v>
      </c>
      <c r="O53" s="1">
        <v>0</v>
      </c>
      <c r="P53" s="239"/>
      <c r="Q53" s="1"/>
      <c r="R53" s="241"/>
      <c r="S53" s="1"/>
      <c r="T53" s="1"/>
      <c r="U53" s="1"/>
      <c r="V53" s="239"/>
      <c r="W53" s="241"/>
    </row>
    <row r="54" spans="2:23" x14ac:dyDescent="0.3">
      <c r="B54" s="39">
        <f t="shared" si="2"/>
        <v>0.66666666666666663</v>
      </c>
      <c r="C54" s="2" t="s">
        <v>3419</v>
      </c>
      <c r="D54" s="2" t="s">
        <v>3221</v>
      </c>
      <c r="E54" s="1">
        <v>2023</v>
      </c>
      <c r="F54" s="38">
        <v>39035</v>
      </c>
      <c r="G54" s="239">
        <v>1</v>
      </c>
      <c r="H54" s="1">
        <v>0</v>
      </c>
      <c r="I54" s="1">
        <v>0</v>
      </c>
      <c r="J54" s="1">
        <v>0</v>
      </c>
      <c r="K54" s="1">
        <v>1</v>
      </c>
      <c r="L54" s="1">
        <v>0</v>
      </c>
      <c r="M54" s="1">
        <v>0</v>
      </c>
      <c r="N54" s="1">
        <v>1</v>
      </c>
      <c r="O54" s="1">
        <v>0</v>
      </c>
      <c r="P54" s="239"/>
      <c r="Q54" s="1"/>
      <c r="R54" s="241"/>
      <c r="S54" s="1"/>
      <c r="T54" s="1"/>
      <c r="U54" s="1"/>
      <c r="V54" s="239"/>
      <c r="W54" s="241"/>
    </row>
    <row r="55" spans="2:23" x14ac:dyDescent="0.3">
      <c r="B55" s="39">
        <f t="shared" si="2"/>
        <v>0.33333333333333331</v>
      </c>
      <c r="C55" s="2" t="s">
        <v>3676</v>
      </c>
      <c r="D55" s="2" t="s">
        <v>3221</v>
      </c>
      <c r="E55" s="1">
        <v>2022</v>
      </c>
      <c r="F55" s="38">
        <v>38509</v>
      </c>
      <c r="G55" s="239">
        <v>1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239"/>
      <c r="Q55" s="1"/>
      <c r="R55" s="241"/>
      <c r="S55" s="1"/>
      <c r="T55" s="1"/>
      <c r="U55" s="1"/>
      <c r="V55" s="239"/>
      <c r="W55" s="241"/>
    </row>
    <row r="56" spans="2:23" x14ac:dyDescent="0.3">
      <c r="B56" s="39">
        <f t="shared" si="2"/>
        <v>0.33333333333333331</v>
      </c>
      <c r="C56" s="2" t="s">
        <v>3678</v>
      </c>
      <c r="D56" s="2" t="s">
        <v>3221</v>
      </c>
      <c r="E56" s="1">
        <v>2023</v>
      </c>
      <c r="F56" s="38">
        <v>38816</v>
      </c>
      <c r="G56" s="239">
        <v>1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239"/>
      <c r="Q56" s="1"/>
      <c r="R56" s="241"/>
      <c r="S56" s="1"/>
      <c r="T56" s="1"/>
      <c r="U56" s="1"/>
      <c r="V56" s="239"/>
      <c r="W56" s="241"/>
    </row>
    <row r="57" spans="2:23" x14ac:dyDescent="0.3">
      <c r="B57" s="39"/>
      <c r="C57" s="2"/>
      <c r="E57" s="1"/>
      <c r="F57" s="38"/>
      <c r="G57" s="239"/>
      <c r="H57" s="1"/>
      <c r="I57" s="1"/>
      <c r="J57" s="1"/>
      <c r="K57" s="1"/>
      <c r="L57" s="1"/>
      <c r="M57" s="1"/>
      <c r="N57" s="1"/>
      <c r="O57" s="1"/>
      <c r="P57" s="239"/>
      <c r="Q57" s="1"/>
      <c r="R57" s="241"/>
      <c r="S57" s="1"/>
      <c r="T57" s="1"/>
      <c r="U57" s="1"/>
      <c r="V57" s="239"/>
      <c r="W57" s="241"/>
    </row>
    <row r="58" spans="2:23" x14ac:dyDescent="0.3">
      <c r="B58" s="39">
        <f>PRODUCT(G58/3+H58*1.6666+I58*1.6666+J58*1.6666+P58*25+Q58*25+R58*25+S58*25+T58*20+U58*15+V58*10+W58*15)</f>
        <v>2.6666666666666665</v>
      </c>
      <c r="C58" s="3" t="s">
        <v>3638</v>
      </c>
      <c r="D58" s="3" t="s">
        <v>3639</v>
      </c>
      <c r="E58" s="1">
        <v>1968</v>
      </c>
      <c r="F58" s="38">
        <v>19518</v>
      </c>
      <c r="G58" s="239">
        <v>8</v>
      </c>
      <c r="H58" s="1">
        <v>0</v>
      </c>
      <c r="I58" s="1">
        <v>0</v>
      </c>
      <c r="J58" s="1">
        <v>0</v>
      </c>
      <c r="K58" s="1"/>
      <c r="L58" s="1"/>
      <c r="M58" s="1"/>
      <c r="N58" s="1"/>
      <c r="O58" s="1"/>
      <c r="P58" s="239"/>
      <c r="Q58" s="1"/>
      <c r="R58" s="241"/>
      <c r="S58" s="1"/>
      <c r="T58" s="1"/>
      <c r="U58" s="1"/>
      <c r="V58" s="239"/>
      <c r="W58" s="241"/>
    </row>
    <row r="59" spans="2:23" x14ac:dyDescent="0.3">
      <c r="B59" s="39"/>
      <c r="D59" s="3"/>
      <c r="E59" s="1"/>
      <c r="F59" s="38"/>
      <c r="G59" s="239"/>
      <c r="H59" s="1"/>
      <c r="I59" s="1"/>
      <c r="J59" s="1"/>
      <c r="K59" s="1"/>
      <c r="L59" s="1"/>
      <c r="M59" s="1"/>
      <c r="N59" s="1"/>
      <c r="O59" s="1"/>
      <c r="P59" s="239"/>
      <c r="Q59" s="1"/>
      <c r="R59" s="241"/>
      <c r="S59" s="1"/>
      <c r="T59" s="1"/>
      <c r="U59" s="1"/>
      <c r="V59" s="239"/>
      <c r="W59" s="241"/>
    </row>
    <row r="60" spans="2:23" x14ac:dyDescent="0.3">
      <c r="B60" s="39">
        <f t="shared" ref="B60:B66" si="3">PRODUCT(G60/3+H60*1.6666+I60*1.6666+J60*1.6666+P60*25+Q60*25+R60*25+S60*25+T60*20+U60*15+V60*10+W60*15)</f>
        <v>113.33046666666667</v>
      </c>
      <c r="C60" s="3" t="s">
        <v>3480</v>
      </c>
      <c r="D60" s="3" t="s">
        <v>2655</v>
      </c>
      <c r="E60" s="1">
        <v>1969</v>
      </c>
      <c r="F60" s="38">
        <v>19936</v>
      </c>
      <c r="G60" s="239">
        <v>20</v>
      </c>
      <c r="H60" s="1">
        <v>0</v>
      </c>
      <c r="I60" s="1">
        <v>16</v>
      </c>
      <c r="J60" s="1">
        <v>27</v>
      </c>
      <c r="K60" s="1"/>
      <c r="L60" s="1"/>
      <c r="M60" s="1"/>
      <c r="N60" s="1"/>
      <c r="O60" s="1"/>
      <c r="P60" s="239"/>
      <c r="Q60" s="1"/>
      <c r="R60" s="241"/>
      <c r="S60" s="1"/>
      <c r="T60" s="1">
        <v>1</v>
      </c>
      <c r="U60" s="1">
        <v>1</v>
      </c>
      <c r="V60" s="239"/>
      <c r="W60" s="241"/>
    </row>
    <row r="61" spans="2:23" x14ac:dyDescent="0.3">
      <c r="B61" s="39">
        <f t="shared" si="3"/>
        <v>102.6628</v>
      </c>
      <c r="C61" s="3" t="s">
        <v>3485</v>
      </c>
      <c r="D61" s="3" t="s">
        <v>2655</v>
      </c>
      <c r="E61" s="1">
        <v>1968</v>
      </c>
      <c r="F61" s="38">
        <v>19166</v>
      </c>
      <c r="G61" s="239">
        <v>18</v>
      </c>
      <c r="H61" s="1">
        <v>3</v>
      </c>
      <c r="I61" s="1">
        <v>9</v>
      </c>
      <c r="J61" s="1">
        <v>46</v>
      </c>
      <c r="K61" s="1"/>
      <c r="L61" s="1"/>
      <c r="M61" s="1"/>
      <c r="N61" s="1"/>
      <c r="O61" s="1"/>
      <c r="P61" s="239"/>
      <c r="Q61" s="1"/>
      <c r="R61" s="241"/>
      <c r="S61" s="1"/>
      <c r="T61" s="1"/>
      <c r="U61" s="1"/>
      <c r="V61" s="239"/>
      <c r="W61" s="241"/>
    </row>
    <row r="62" spans="2:23" x14ac:dyDescent="0.3">
      <c r="B62" s="39">
        <f t="shared" si="3"/>
        <v>94.998000000000005</v>
      </c>
      <c r="C62" s="3" t="s">
        <v>3490</v>
      </c>
      <c r="D62" s="3" t="s">
        <v>2655</v>
      </c>
      <c r="E62" s="1">
        <v>1968</v>
      </c>
      <c r="F62" s="38">
        <v>19935</v>
      </c>
      <c r="G62" s="239">
        <v>30</v>
      </c>
      <c r="H62" s="1">
        <v>0</v>
      </c>
      <c r="I62" s="1">
        <v>11</v>
      </c>
      <c r="J62" s="1">
        <v>19</v>
      </c>
      <c r="K62" s="1"/>
      <c r="L62" s="1"/>
      <c r="M62" s="1"/>
      <c r="N62" s="1"/>
      <c r="O62" s="1"/>
      <c r="P62" s="239"/>
      <c r="Q62" s="1"/>
      <c r="R62" s="241"/>
      <c r="S62" s="1"/>
      <c r="T62" s="1">
        <v>1</v>
      </c>
      <c r="U62" s="1">
        <v>1</v>
      </c>
      <c r="V62" s="239"/>
      <c r="W62" s="241"/>
    </row>
    <row r="63" spans="2:23" x14ac:dyDescent="0.3">
      <c r="B63" s="39">
        <f t="shared" si="3"/>
        <v>81.665933333333328</v>
      </c>
      <c r="C63" s="3" t="s">
        <v>3496</v>
      </c>
      <c r="D63" s="3" t="s">
        <v>2655</v>
      </c>
      <c r="E63" s="1">
        <v>1970</v>
      </c>
      <c r="F63" s="38">
        <v>19976</v>
      </c>
      <c r="G63" s="239">
        <v>10</v>
      </c>
      <c r="H63" s="1">
        <v>0</v>
      </c>
      <c r="I63" s="1">
        <v>2</v>
      </c>
      <c r="J63" s="1">
        <v>9</v>
      </c>
      <c r="K63" s="1"/>
      <c r="L63" s="1"/>
      <c r="M63" s="1"/>
      <c r="N63" s="1"/>
      <c r="O63" s="1"/>
      <c r="P63" s="239">
        <v>1</v>
      </c>
      <c r="Q63" s="1"/>
      <c r="R63" s="241"/>
      <c r="S63" s="1"/>
      <c r="T63" s="1">
        <v>1</v>
      </c>
      <c r="U63" s="1">
        <v>1</v>
      </c>
      <c r="V63" s="239"/>
      <c r="W63" s="241"/>
    </row>
    <row r="64" spans="2:23" x14ac:dyDescent="0.3">
      <c r="B64" s="39">
        <f t="shared" si="3"/>
        <v>69.66513333333333</v>
      </c>
      <c r="C64" s="3" t="s">
        <v>2654</v>
      </c>
      <c r="D64" s="3" t="s">
        <v>2655</v>
      </c>
      <c r="E64" s="1">
        <v>1976</v>
      </c>
      <c r="F64" s="38">
        <v>23263</v>
      </c>
      <c r="G64" s="239">
        <v>19</v>
      </c>
      <c r="H64" s="1">
        <v>3</v>
      </c>
      <c r="I64" s="1">
        <v>9</v>
      </c>
      <c r="J64" s="1">
        <v>11</v>
      </c>
      <c r="K64" s="1"/>
      <c r="L64" s="1"/>
      <c r="M64" s="1"/>
      <c r="N64" s="1"/>
      <c r="O64" s="1"/>
      <c r="P64" s="239"/>
      <c r="Q64" s="1"/>
      <c r="R64" s="241">
        <v>1</v>
      </c>
      <c r="S64" s="1"/>
      <c r="T64" s="1"/>
      <c r="U64" s="1"/>
      <c r="V64" s="239"/>
      <c r="W64" s="241"/>
    </row>
    <row r="65" spans="2:23" x14ac:dyDescent="0.3">
      <c r="B65" s="39">
        <f t="shared" si="3"/>
        <v>59.331066666666672</v>
      </c>
      <c r="C65" s="3" t="s">
        <v>3513</v>
      </c>
      <c r="D65" s="3" t="s">
        <v>2655</v>
      </c>
      <c r="E65" s="1">
        <v>1968</v>
      </c>
      <c r="F65" s="38">
        <v>18787</v>
      </c>
      <c r="G65" s="239">
        <v>8</v>
      </c>
      <c r="H65" s="1">
        <v>3</v>
      </c>
      <c r="I65" s="1">
        <v>16</v>
      </c>
      <c r="J65" s="1">
        <v>15</v>
      </c>
      <c r="K65" s="1"/>
      <c r="L65" s="1"/>
      <c r="M65" s="1"/>
      <c r="N65" s="1"/>
      <c r="O65" s="1"/>
      <c r="P65" s="239"/>
      <c r="Q65" s="1"/>
      <c r="R65" s="241"/>
      <c r="S65" s="1"/>
      <c r="T65" s="1"/>
      <c r="U65" s="1"/>
      <c r="V65" s="239"/>
      <c r="W65" s="241"/>
    </row>
    <row r="66" spans="2:23" x14ac:dyDescent="0.3">
      <c r="B66" s="39">
        <f t="shared" si="3"/>
        <v>29.998933333333333</v>
      </c>
      <c r="C66" s="3" t="s">
        <v>3548</v>
      </c>
      <c r="D66" s="3" t="s">
        <v>2655</v>
      </c>
      <c r="E66" s="1">
        <v>1976</v>
      </c>
      <c r="F66" s="38">
        <v>21820</v>
      </c>
      <c r="G66" s="239">
        <v>10</v>
      </c>
      <c r="H66" s="1">
        <v>0</v>
      </c>
      <c r="I66" s="1">
        <v>5</v>
      </c>
      <c r="J66" s="1">
        <v>11</v>
      </c>
      <c r="K66" s="1"/>
      <c r="L66" s="1"/>
      <c r="M66" s="1"/>
      <c r="N66" s="1"/>
      <c r="O66" s="1"/>
      <c r="P66" s="239"/>
      <c r="Q66" s="1"/>
      <c r="R66" s="241"/>
      <c r="S66" s="1"/>
      <c r="T66" s="1"/>
      <c r="U66" s="1"/>
      <c r="V66" s="239"/>
      <c r="W66" s="241"/>
    </row>
    <row r="67" spans="2:23" x14ac:dyDescent="0.3">
      <c r="B67" s="39">
        <f>PRODUCT(G67/3+H67+I67+J67+(K67-I67-H67)/3+P67*25+Q67*25+R67*25+S67*25+T67*20+U67*15+V67*10+W67*15)</f>
        <v>26.333333333333332</v>
      </c>
      <c r="C67" s="3" t="s">
        <v>773</v>
      </c>
      <c r="D67" s="3" t="s">
        <v>2655</v>
      </c>
      <c r="E67" s="1">
        <v>1981</v>
      </c>
      <c r="F67" s="38">
        <v>25170</v>
      </c>
      <c r="G67" s="239">
        <v>1</v>
      </c>
      <c r="H67" s="1">
        <v>0</v>
      </c>
      <c r="I67" s="1">
        <v>0</v>
      </c>
      <c r="J67" s="1">
        <v>0</v>
      </c>
      <c r="K67" s="1">
        <v>3</v>
      </c>
      <c r="L67" s="1">
        <v>1</v>
      </c>
      <c r="M67" s="1">
        <v>0</v>
      </c>
      <c r="N67" s="1">
        <v>2</v>
      </c>
      <c r="O67" s="1">
        <v>0</v>
      </c>
      <c r="P67" s="239"/>
      <c r="Q67" s="1"/>
      <c r="R67" s="241">
        <v>1</v>
      </c>
      <c r="S67" s="1"/>
      <c r="T67" s="1"/>
      <c r="U67" s="1"/>
      <c r="V67" s="239"/>
      <c r="W67" s="241"/>
    </row>
    <row r="68" spans="2:23" x14ac:dyDescent="0.3">
      <c r="B68" s="39">
        <f>PRODUCT(G68/3+H68+I68+J68+(K68-I68-H68)/3+P68*25+Q68*25+R68*25+S68*25+T68*20+U68*15+V68*10+W68*15)+2</f>
        <v>24.666666666666668</v>
      </c>
      <c r="C68" s="3" t="s">
        <v>3560</v>
      </c>
      <c r="D68" s="3" t="s">
        <v>2655</v>
      </c>
      <c r="E68" s="1">
        <v>1978</v>
      </c>
      <c r="F68" s="38" t="s">
        <v>3561</v>
      </c>
      <c r="G68" s="239">
        <v>20</v>
      </c>
      <c r="H68" s="1">
        <v>0</v>
      </c>
      <c r="I68" s="1">
        <v>4</v>
      </c>
      <c r="J68" s="1">
        <v>6</v>
      </c>
      <c r="K68" s="1">
        <v>22</v>
      </c>
      <c r="L68" s="1">
        <v>3</v>
      </c>
      <c r="M68" s="1">
        <v>10</v>
      </c>
      <c r="N68" s="1">
        <v>7</v>
      </c>
      <c r="O68" s="1">
        <v>2</v>
      </c>
      <c r="P68" s="239"/>
      <c r="Q68" s="1"/>
      <c r="R68" s="241"/>
      <c r="S68" s="1"/>
      <c r="T68" s="1"/>
      <c r="U68" s="1"/>
      <c r="V68" s="239"/>
      <c r="W68" s="241"/>
    </row>
    <row r="69" spans="2:23" x14ac:dyDescent="0.3">
      <c r="B69" s="39">
        <f>PRODUCT(G69/3+H69*1.6666+I69*1.6666+J69*1.6666+P69*25+Q69*25+R69*25+S69*25+T69*20+U69*15+V69*10+W69*15)</f>
        <v>11.333</v>
      </c>
      <c r="C69" s="3" t="s">
        <v>3597</v>
      </c>
      <c r="D69" s="3" t="s">
        <v>2655</v>
      </c>
      <c r="E69" s="1">
        <v>1978</v>
      </c>
      <c r="F69" s="38">
        <v>23291</v>
      </c>
      <c r="G69" s="239">
        <v>9</v>
      </c>
      <c r="H69" s="1">
        <v>0</v>
      </c>
      <c r="I69" s="1">
        <v>4</v>
      </c>
      <c r="J69" s="1">
        <v>1</v>
      </c>
      <c r="K69" s="1"/>
      <c r="L69" s="1"/>
      <c r="M69" s="1"/>
      <c r="N69" s="1"/>
      <c r="O69" s="1"/>
      <c r="P69" s="239"/>
      <c r="Q69" s="1"/>
      <c r="R69" s="241"/>
      <c r="S69" s="1"/>
      <c r="T69" s="1"/>
      <c r="U69" s="1"/>
      <c r="V69" s="239"/>
      <c r="W69" s="241"/>
    </row>
    <row r="70" spans="2:23" x14ac:dyDescent="0.3">
      <c r="B70" s="39">
        <f>PRODUCT(G70/3+H70*1.6666+I70*1.6666+J70*1.6666+P70*25+Q70*25+R70*25+S70*25+T70*20+U70*15+V70*10+W70*15)</f>
        <v>8.3330666666666673</v>
      </c>
      <c r="C70" s="3" t="s">
        <v>3605</v>
      </c>
      <c r="D70" s="3" t="s">
        <v>2655</v>
      </c>
      <c r="E70" s="1">
        <v>1976</v>
      </c>
      <c r="F70" s="38">
        <v>21639</v>
      </c>
      <c r="G70" s="239">
        <v>5</v>
      </c>
      <c r="H70" s="1">
        <v>0</v>
      </c>
      <c r="I70" s="1">
        <v>1</v>
      </c>
      <c r="J70" s="1">
        <v>3</v>
      </c>
      <c r="K70" s="1"/>
      <c r="L70" s="1"/>
      <c r="M70" s="1"/>
      <c r="N70" s="1"/>
      <c r="O70" s="1"/>
      <c r="P70" s="239"/>
      <c r="Q70" s="1"/>
      <c r="R70" s="241"/>
      <c r="S70" s="1"/>
      <c r="T70" s="1"/>
      <c r="U70" s="1"/>
      <c r="V70" s="239"/>
      <c r="W70" s="241"/>
    </row>
    <row r="71" spans="2:23" x14ac:dyDescent="0.3">
      <c r="B71" s="39">
        <f>PRODUCT(G71/3+H71*1.6666+I71*1.6666+J71*1.6666+P71*25+Q71*25+R71*25+S71*25+T71*20+U71*15+V71*10+W71*15)</f>
        <v>5.9999333333333329</v>
      </c>
      <c r="C71" s="3" t="s">
        <v>3618</v>
      </c>
      <c r="D71" s="3" t="s">
        <v>2655</v>
      </c>
      <c r="E71" s="1">
        <v>1977</v>
      </c>
      <c r="F71" s="38">
        <v>23053</v>
      </c>
      <c r="G71" s="239">
        <v>13</v>
      </c>
      <c r="H71" s="1">
        <v>0</v>
      </c>
      <c r="I71" s="1">
        <v>0</v>
      </c>
      <c r="J71" s="1">
        <v>1</v>
      </c>
      <c r="K71" s="1"/>
      <c r="L71" s="1"/>
      <c r="M71" s="1"/>
      <c r="N71" s="1"/>
      <c r="O71" s="1"/>
      <c r="P71" s="239"/>
      <c r="Q71" s="1"/>
      <c r="R71" s="241"/>
      <c r="S71" s="1"/>
      <c r="T71" s="1"/>
      <c r="U71" s="1"/>
      <c r="V71" s="239"/>
      <c r="W71" s="241"/>
    </row>
    <row r="72" spans="2:23" x14ac:dyDescent="0.3">
      <c r="B72" s="39"/>
      <c r="D72" s="3"/>
      <c r="E72" s="1"/>
      <c r="F72" s="38"/>
      <c r="G72" s="239"/>
      <c r="H72" s="1"/>
      <c r="I72" s="1"/>
      <c r="J72" s="1"/>
      <c r="K72" s="1"/>
      <c r="L72" s="1"/>
      <c r="M72" s="1"/>
      <c r="N72" s="1"/>
      <c r="O72" s="1"/>
      <c r="P72" s="239"/>
      <c r="Q72" s="1"/>
      <c r="R72" s="241"/>
      <c r="S72" s="1"/>
      <c r="T72" s="1"/>
      <c r="U72" s="1"/>
      <c r="V72" s="239"/>
      <c r="W72" s="241"/>
    </row>
    <row r="73" spans="2:23" x14ac:dyDescent="0.3">
      <c r="B73" s="39">
        <f>PRODUCT(G73/3+H73+I73+J73+(K73-I73-H73)/3+P73*25+Q73*25+R73*25+S73*25+T73*20+U73*15+V73*10+W73*15)</f>
        <v>27.666666666666668</v>
      </c>
      <c r="C73" s="3" t="s">
        <v>3320</v>
      </c>
      <c r="D73" s="3" t="s">
        <v>2595</v>
      </c>
      <c r="E73" s="1">
        <v>2015</v>
      </c>
      <c r="F73" s="38">
        <v>35974</v>
      </c>
      <c r="G73" s="239">
        <v>3</v>
      </c>
      <c r="H73" s="1">
        <v>0</v>
      </c>
      <c r="I73" s="1">
        <v>0</v>
      </c>
      <c r="J73" s="1">
        <v>0</v>
      </c>
      <c r="K73" s="1">
        <v>5</v>
      </c>
      <c r="L73" s="1">
        <v>3</v>
      </c>
      <c r="M73" s="1">
        <v>1</v>
      </c>
      <c r="N73" s="1">
        <v>1</v>
      </c>
      <c r="O73" s="1">
        <v>0</v>
      </c>
      <c r="P73" s="239"/>
      <c r="Q73" s="1"/>
      <c r="R73" s="241">
        <v>1</v>
      </c>
      <c r="S73" s="1"/>
      <c r="T73" s="1"/>
      <c r="U73" s="1"/>
      <c r="V73" s="239"/>
      <c r="W73" s="241"/>
    </row>
    <row r="74" spans="2:23" x14ac:dyDescent="0.3">
      <c r="B74" s="39">
        <f>PRODUCT(G74/3+H74+I74+J74+(K74-I74-H74)/3+P74*25+Q74*25+R74*25+S74*25+T74*20+U74*15+V74*10+W74*15)</f>
        <v>2</v>
      </c>
      <c r="C74" s="3" t="s">
        <v>3337</v>
      </c>
      <c r="D74" s="3" t="s">
        <v>2595</v>
      </c>
      <c r="E74" s="1">
        <v>2015</v>
      </c>
      <c r="F74" s="38">
        <v>36055</v>
      </c>
      <c r="G74" s="239">
        <v>2</v>
      </c>
      <c r="H74" s="1">
        <v>0</v>
      </c>
      <c r="I74" s="1">
        <v>0</v>
      </c>
      <c r="J74" s="1">
        <v>0</v>
      </c>
      <c r="K74" s="1">
        <v>4</v>
      </c>
      <c r="L74" s="1">
        <v>4</v>
      </c>
      <c r="M74" s="1">
        <v>0</v>
      </c>
      <c r="N74" s="1">
        <v>0</v>
      </c>
      <c r="O74" s="1">
        <v>0</v>
      </c>
      <c r="P74" s="239"/>
      <c r="Q74" s="1"/>
      <c r="R74" s="241"/>
      <c r="S74" s="1"/>
      <c r="T74" s="1"/>
      <c r="U74" s="1"/>
      <c r="V74" s="239"/>
      <c r="W74" s="241"/>
    </row>
    <row r="75" spans="2:23" x14ac:dyDescent="0.3">
      <c r="B75" s="39"/>
      <c r="D75" s="3"/>
      <c r="E75" s="1"/>
      <c r="F75" s="38"/>
      <c r="G75" s="239"/>
      <c r="H75" s="1"/>
      <c r="I75" s="1"/>
      <c r="J75" s="1"/>
      <c r="K75" s="1"/>
      <c r="L75" s="1"/>
      <c r="M75" s="1"/>
      <c r="N75" s="1"/>
      <c r="O75" s="1"/>
      <c r="P75" s="239"/>
      <c r="Q75" s="1"/>
      <c r="R75" s="241"/>
      <c r="S75" s="1"/>
      <c r="T75" s="1"/>
      <c r="U75" s="1"/>
      <c r="V75" s="239"/>
      <c r="W75" s="241"/>
    </row>
    <row r="76" spans="2:23" x14ac:dyDescent="0.3">
      <c r="B76" s="39">
        <f t="shared" ref="B76:B93" si="4">PRODUCT(G76/3+H76+I76+J76+(K76-I76-H76)/3+P76*25+Q76*25+R76*25+S76*25+T76*20+U76*15+V76*10+W76*15)</f>
        <v>158.66666666666666</v>
      </c>
      <c r="C76" s="3" t="s">
        <v>1644</v>
      </c>
      <c r="D76" s="3" t="s">
        <v>3276</v>
      </c>
      <c r="E76" s="1">
        <v>2014</v>
      </c>
      <c r="F76" s="38">
        <v>35886</v>
      </c>
      <c r="G76" s="239">
        <v>47</v>
      </c>
      <c r="H76" s="1">
        <v>3</v>
      </c>
      <c r="I76" s="1">
        <v>38</v>
      </c>
      <c r="J76" s="1">
        <v>12</v>
      </c>
      <c r="K76" s="1">
        <v>161</v>
      </c>
      <c r="L76" s="1">
        <v>40</v>
      </c>
      <c r="M76" s="1">
        <v>24</v>
      </c>
      <c r="N76" s="1">
        <v>56</v>
      </c>
      <c r="O76" s="1">
        <v>41</v>
      </c>
      <c r="P76" s="239"/>
      <c r="Q76" s="1"/>
      <c r="R76" s="241">
        <v>2</v>
      </c>
      <c r="S76" s="1"/>
      <c r="T76" s="1"/>
      <c r="U76" s="1"/>
      <c r="V76" s="239"/>
      <c r="W76" s="241"/>
    </row>
    <row r="77" spans="2:23" x14ac:dyDescent="0.3">
      <c r="B77" s="39">
        <f t="shared" si="4"/>
        <v>93.333333333333329</v>
      </c>
      <c r="C77" s="3" t="s">
        <v>1838</v>
      </c>
      <c r="D77" s="3" t="s">
        <v>3276</v>
      </c>
      <c r="E77" s="1">
        <v>2018</v>
      </c>
      <c r="F77" s="38">
        <v>37394</v>
      </c>
      <c r="G77" s="239">
        <v>33</v>
      </c>
      <c r="H77" s="1">
        <v>1</v>
      </c>
      <c r="I77" s="1">
        <v>5</v>
      </c>
      <c r="J77" s="1">
        <v>22</v>
      </c>
      <c r="K77" s="1">
        <v>94</v>
      </c>
      <c r="L77" s="1">
        <v>76</v>
      </c>
      <c r="M77" s="1">
        <v>6</v>
      </c>
      <c r="N77" s="1">
        <v>6</v>
      </c>
      <c r="O77" s="1">
        <v>6</v>
      </c>
      <c r="P77" s="239"/>
      <c r="Q77" s="1"/>
      <c r="R77" s="241">
        <v>1</v>
      </c>
      <c r="S77" s="1"/>
      <c r="T77" s="1"/>
      <c r="U77" s="1"/>
      <c r="V77" s="239"/>
      <c r="W77" s="241"/>
    </row>
    <row r="78" spans="2:23" x14ac:dyDescent="0.3">
      <c r="B78" s="39">
        <f t="shared" si="4"/>
        <v>65.666666666666671</v>
      </c>
      <c r="C78" s="3" t="s">
        <v>1709</v>
      </c>
      <c r="D78" s="3" t="s">
        <v>3276</v>
      </c>
      <c r="E78" s="1">
        <v>2015</v>
      </c>
      <c r="F78" s="38">
        <v>35936</v>
      </c>
      <c r="G78" s="239">
        <v>23</v>
      </c>
      <c r="H78" s="1">
        <v>1</v>
      </c>
      <c r="I78" s="1">
        <v>1</v>
      </c>
      <c r="J78" s="1">
        <v>9</v>
      </c>
      <c r="K78" s="1">
        <v>68</v>
      </c>
      <c r="L78" s="1">
        <v>53</v>
      </c>
      <c r="M78" s="1">
        <v>8</v>
      </c>
      <c r="N78" s="1">
        <v>5</v>
      </c>
      <c r="O78" s="1">
        <v>2</v>
      </c>
      <c r="P78" s="239"/>
      <c r="Q78" s="1"/>
      <c r="R78" s="241">
        <v>1</v>
      </c>
      <c r="S78" s="1"/>
      <c r="T78" s="1"/>
      <c r="U78" s="1"/>
      <c r="V78" s="239"/>
      <c r="W78" s="241"/>
    </row>
    <row r="79" spans="2:23" x14ac:dyDescent="0.3">
      <c r="B79" s="39">
        <f t="shared" si="4"/>
        <v>52.333333333333336</v>
      </c>
      <c r="C79" s="3" t="s">
        <v>1925</v>
      </c>
      <c r="D79" s="3" t="s">
        <v>3276</v>
      </c>
      <c r="E79" s="1">
        <v>2021</v>
      </c>
      <c r="F79" s="38">
        <v>38162</v>
      </c>
      <c r="G79" s="239">
        <v>18</v>
      </c>
      <c r="H79" s="1">
        <v>0</v>
      </c>
      <c r="I79" s="1">
        <v>9</v>
      </c>
      <c r="J79" s="1">
        <v>4</v>
      </c>
      <c r="K79" s="1">
        <v>34</v>
      </c>
      <c r="L79" s="1">
        <v>6</v>
      </c>
      <c r="M79" s="1">
        <v>7</v>
      </c>
      <c r="N79" s="1">
        <v>12</v>
      </c>
      <c r="O79" s="1">
        <v>9</v>
      </c>
      <c r="P79" s="239"/>
      <c r="Q79" s="1"/>
      <c r="R79" s="241">
        <v>1</v>
      </c>
      <c r="S79" s="1"/>
      <c r="T79" s="1"/>
      <c r="U79" s="1"/>
      <c r="V79" s="239"/>
      <c r="W79" s="241"/>
    </row>
    <row r="80" spans="2:23" x14ac:dyDescent="0.3">
      <c r="B80" s="39">
        <f t="shared" si="4"/>
        <v>51.666666666666664</v>
      </c>
      <c r="C80" s="3" t="s">
        <v>1835</v>
      </c>
      <c r="D80" s="3" t="s">
        <v>3276</v>
      </c>
      <c r="E80" s="1">
        <v>2018</v>
      </c>
      <c r="F80" s="50">
        <v>37386</v>
      </c>
      <c r="G80" s="239">
        <v>24</v>
      </c>
      <c r="H80" s="1">
        <v>0</v>
      </c>
      <c r="I80" s="1">
        <v>5</v>
      </c>
      <c r="J80" s="1">
        <v>3</v>
      </c>
      <c r="K80" s="1">
        <v>37</v>
      </c>
      <c r="L80" s="1">
        <v>16</v>
      </c>
      <c r="M80" s="1">
        <v>7</v>
      </c>
      <c r="N80" s="1">
        <v>9</v>
      </c>
      <c r="O80" s="1">
        <v>5</v>
      </c>
      <c r="P80" s="239"/>
      <c r="Q80" s="1"/>
      <c r="R80" s="241">
        <v>1</v>
      </c>
      <c r="S80" s="1"/>
      <c r="T80" s="1"/>
      <c r="U80" s="1"/>
      <c r="V80" s="239"/>
      <c r="W80" s="241"/>
    </row>
    <row r="81" spans="2:23" x14ac:dyDescent="0.3">
      <c r="B81" s="39">
        <f t="shared" si="4"/>
        <v>49.333333333333336</v>
      </c>
      <c r="C81" s="3" t="s">
        <v>1846</v>
      </c>
      <c r="D81" s="3" t="s">
        <v>3276</v>
      </c>
      <c r="E81" s="1">
        <v>2018</v>
      </c>
      <c r="F81" s="38">
        <v>36999</v>
      </c>
      <c r="G81" s="239">
        <v>23</v>
      </c>
      <c r="H81" s="1">
        <v>0</v>
      </c>
      <c r="I81" s="1">
        <v>6</v>
      </c>
      <c r="J81" s="1">
        <v>3</v>
      </c>
      <c r="K81" s="1">
        <v>29</v>
      </c>
      <c r="L81" s="1">
        <v>11</v>
      </c>
      <c r="M81" s="1">
        <v>7</v>
      </c>
      <c r="N81" s="1">
        <v>5</v>
      </c>
      <c r="O81" s="1">
        <v>6</v>
      </c>
      <c r="P81" s="239"/>
      <c r="Q81" s="1"/>
      <c r="R81" s="241">
        <v>1</v>
      </c>
      <c r="S81" s="1"/>
      <c r="T81" s="1"/>
      <c r="U81" s="1"/>
      <c r="V81" s="239"/>
      <c r="W81" s="241"/>
    </row>
    <row r="82" spans="2:23" x14ac:dyDescent="0.3">
      <c r="B82" s="39">
        <f t="shared" si="4"/>
        <v>48.666666666666664</v>
      </c>
      <c r="C82" s="3" t="s">
        <v>1833</v>
      </c>
      <c r="D82" s="3" t="s">
        <v>3276</v>
      </c>
      <c r="E82" s="1">
        <v>2018</v>
      </c>
      <c r="F82" s="38">
        <v>37022</v>
      </c>
      <c r="G82" s="239">
        <v>19</v>
      </c>
      <c r="H82" s="1">
        <v>0</v>
      </c>
      <c r="I82" s="1">
        <v>5</v>
      </c>
      <c r="J82" s="1">
        <v>3</v>
      </c>
      <c r="K82" s="1">
        <v>33</v>
      </c>
      <c r="L82" s="1">
        <v>14</v>
      </c>
      <c r="M82" s="1">
        <v>10</v>
      </c>
      <c r="N82" s="1">
        <v>4</v>
      </c>
      <c r="O82" s="1">
        <v>5</v>
      </c>
      <c r="P82" s="239"/>
      <c r="Q82" s="1"/>
      <c r="R82" s="241">
        <v>1</v>
      </c>
      <c r="S82" s="1"/>
      <c r="T82" s="1"/>
      <c r="U82" s="1"/>
      <c r="V82" s="239"/>
      <c r="W82" s="241"/>
    </row>
    <row r="83" spans="2:23" x14ac:dyDescent="0.3">
      <c r="B83" s="39">
        <f t="shared" si="4"/>
        <v>43.333333333333336</v>
      </c>
      <c r="C83" s="3" t="s">
        <v>1721</v>
      </c>
      <c r="D83" s="3" t="s">
        <v>3276</v>
      </c>
      <c r="E83" s="1">
        <v>2017</v>
      </c>
      <c r="F83" s="38">
        <v>36716</v>
      </c>
      <c r="G83" s="239">
        <v>10</v>
      </c>
      <c r="H83" s="1">
        <v>0</v>
      </c>
      <c r="I83" s="1">
        <v>0</v>
      </c>
      <c r="J83" s="1">
        <v>8</v>
      </c>
      <c r="K83" s="1">
        <v>21</v>
      </c>
      <c r="L83" s="1">
        <v>21</v>
      </c>
      <c r="M83" s="1">
        <v>0</v>
      </c>
      <c r="N83" s="1">
        <v>0</v>
      </c>
      <c r="O83" s="1">
        <v>0</v>
      </c>
      <c r="P83" s="239"/>
      <c r="Q83" s="1"/>
      <c r="R83" s="241">
        <v>1</v>
      </c>
      <c r="S83" s="1"/>
      <c r="T83" s="1"/>
      <c r="U83" s="1"/>
      <c r="V83" s="239"/>
      <c r="W83" s="241"/>
    </row>
    <row r="84" spans="2:23" x14ac:dyDescent="0.3">
      <c r="B84" s="39">
        <f t="shared" si="4"/>
        <v>37.666666666666664</v>
      </c>
      <c r="C84" s="3" t="s">
        <v>1717</v>
      </c>
      <c r="D84" s="3" t="s">
        <v>3276</v>
      </c>
      <c r="E84" s="1">
        <v>2016</v>
      </c>
      <c r="F84" s="38">
        <v>36483</v>
      </c>
      <c r="G84" s="239">
        <v>22</v>
      </c>
      <c r="H84" s="1">
        <v>0</v>
      </c>
      <c r="I84" s="1">
        <v>6</v>
      </c>
      <c r="J84" s="1">
        <v>11</v>
      </c>
      <c r="K84" s="1">
        <v>46</v>
      </c>
      <c r="L84" s="1">
        <v>32</v>
      </c>
      <c r="M84" s="1">
        <v>2</v>
      </c>
      <c r="N84" s="1">
        <v>6</v>
      </c>
      <c r="O84" s="1">
        <v>6</v>
      </c>
      <c r="P84" s="239"/>
      <c r="Q84" s="1"/>
      <c r="R84" s="241"/>
      <c r="S84" s="1"/>
      <c r="T84" s="1"/>
      <c r="U84" s="1"/>
      <c r="V84" s="239"/>
      <c r="W84" s="241"/>
    </row>
    <row r="85" spans="2:23" x14ac:dyDescent="0.3">
      <c r="B85" s="39">
        <f t="shared" si="4"/>
        <v>29.333333333333332</v>
      </c>
      <c r="C85" s="3" t="s">
        <v>1719</v>
      </c>
      <c r="D85" s="3" t="s">
        <v>3276</v>
      </c>
      <c r="E85" s="1">
        <v>2016</v>
      </c>
      <c r="F85" s="38">
        <v>36945</v>
      </c>
      <c r="G85" s="239">
        <v>15</v>
      </c>
      <c r="H85" s="1">
        <v>0</v>
      </c>
      <c r="I85" s="1">
        <v>16</v>
      </c>
      <c r="J85" s="1">
        <v>1</v>
      </c>
      <c r="K85" s="1">
        <v>38</v>
      </c>
      <c r="L85" s="1">
        <v>7</v>
      </c>
      <c r="M85" s="1">
        <v>4</v>
      </c>
      <c r="N85" s="1">
        <v>11</v>
      </c>
      <c r="O85" s="1">
        <v>16</v>
      </c>
      <c r="P85" s="239"/>
      <c r="Q85" s="1"/>
      <c r="R85" s="241"/>
      <c r="S85" s="1"/>
      <c r="T85" s="1"/>
      <c r="U85" s="1"/>
      <c r="V85" s="239"/>
      <c r="W85" s="241"/>
    </row>
    <row r="86" spans="2:23" x14ac:dyDescent="0.3">
      <c r="B86" s="39">
        <f t="shared" si="4"/>
        <v>21.333333333333336</v>
      </c>
      <c r="C86" s="3" t="s">
        <v>1850</v>
      </c>
      <c r="D86" s="3" t="s">
        <v>3276</v>
      </c>
      <c r="E86" s="1">
        <v>2021</v>
      </c>
      <c r="F86" s="38">
        <v>38387</v>
      </c>
      <c r="G86" s="239">
        <v>15</v>
      </c>
      <c r="H86" s="1">
        <v>0</v>
      </c>
      <c r="I86" s="1">
        <v>0</v>
      </c>
      <c r="J86" s="1">
        <v>7</v>
      </c>
      <c r="K86" s="1">
        <v>28</v>
      </c>
      <c r="L86" s="1">
        <v>12</v>
      </c>
      <c r="M86" s="1">
        <v>13</v>
      </c>
      <c r="N86" s="1">
        <v>3</v>
      </c>
      <c r="O86" s="1">
        <v>0</v>
      </c>
      <c r="P86" s="239"/>
      <c r="Q86" s="1"/>
      <c r="R86" s="241"/>
      <c r="S86" s="1"/>
      <c r="T86" s="1"/>
      <c r="U86" s="1"/>
      <c r="V86" s="239"/>
      <c r="W86" s="241"/>
    </row>
    <row r="87" spans="2:23" x14ac:dyDescent="0.3">
      <c r="B87" s="39">
        <f t="shared" si="4"/>
        <v>20.666666666666664</v>
      </c>
      <c r="C87" s="3" t="s">
        <v>3301</v>
      </c>
      <c r="D87" s="3" t="s">
        <v>3276</v>
      </c>
      <c r="E87" s="1">
        <v>2012</v>
      </c>
      <c r="F87" s="38">
        <v>34949</v>
      </c>
      <c r="G87" s="239">
        <v>22</v>
      </c>
      <c r="H87" s="1">
        <v>0</v>
      </c>
      <c r="I87" s="1">
        <v>2</v>
      </c>
      <c r="J87" s="1">
        <v>0</v>
      </c>
      <c r="K87" s="1">
        <v>36</v>
      </c>
      <c r="L87" s="1">
        <v>9</v>
      </c>
      <c r="M87" s="1">
        <v>15</v>
      </c>
      <c r="N87" s="1">
        <v>10</v>
      </c>
      <c r="O87" s="1">
        <v>2</v>
      </c>
      <c r="P87" s="239"/>
      <c r="Q87" s="1"/>
      <c r="R87" s="241"/>
      <c r="S87" s="1"/>
      <c r="T87" s="1"/>
      <c r="U87" s="1"/>
      <c r="V87" s="239"/>
      <c r="W87" s="241"/>
    </row>
    <row r="88" spans="2:23" x14ac:dyDescent="0.3">
      <c r="B88" s="39">
        <f t="shared" si="4"/>
        <v>14.368333333333334</v>
      </c>
      <c r="C88" s="2" t="s">
        <v>2107</v>
      </c>
      <c r="D88" s="2" t="s">
        <v>3276</v>
      </c>
      <c r="E88" s="1">
        <v>2023</v>
      </c>
      <c r="F88" s="38">
        <v>38883</v>
      </c>
      <c r="G88" s="239">
        <v>12</v>
      </c>
      <c r="H88" s="1">
        <v>0</v>
      </c>
      <c r="I88" s="1">
        <v>3</v>
      </c>
      <c r="J88" s="1">
        <v>0</v>
      </c>
      <c r="K88" s="1">
        <v>7</v>
      </c>
      <c r="L88" s="1">
        <v>1</v>
      </c>
      <c r="M88" s="1">
        <v>1</v>
      </c>
      <c r="N88" s="1">
        <v>2</v>
      </c>
      <c r="O88" s="1">
        <v>3</v>
      </c>
      <c r="P88" s="239">
        <v>0.2414</v>
      </c>
      <c r="Q88" s="1"/>
      <c r="R88" s="241"/>
      <c r="S88" s="1"/>
      <c r="T88" s="1"/>
      <c r="U88" s="1"/>
      <c r="V88" s="239"/>
      <c r="W88" s="241"/>
    </row>
    <row r="89" spans="2:23" x14ac:dyDescent="0.3">
      <c r="B89" s="39">
        <f t="shared" si="4"/>
        <v>2.6666666666666665</v>
      </c>
      <c r="C89" s="3" t="s">
        <v>1705</v>
      </c>
      <c r="D89" s="3" t="s">
        <v>3276</v>
      </c>
      <c r="E89" s="1">
        <v>2017</v>
      </c>
      <c r="F89" s="38">
        <v>36530</v>
      </c>
      <c r="G89" s="239">
        <v>1</v>
      </c>
      <c r="H89" s="1">
        <v>0</v>
      </c>
      <c r="I89" s="1">
        <v>0</v>
      </c>
      <c r="J89" s="1">
        <v>1</v>
      </c>
      <c r="K89" s="1">
        <v>4</v>
      </c>
      <c r="L89" s="1">
        <v>4</v>
      </c>
      <c r="M89" s="1">
        <v>0</v>
      </c>
      <c r="N89" s="1">
        <v>0</v>
      </c>
      <c r="O89" s="1">
        <v>0</v>
      </c>
      <c r="P89" s="239"/>
      <c r="Q89" s="1"/>
      <c r="R89" s="241"/>
      <c r="S89" s="1"/>
      <c r="T89" s="1"/>
      <c r="U89" s="1"/>
      <c r="V89" s="239"/>
      <c r="W89" s="241"/>
    </row>
    <row r="90" spans="2:23" x14ac:dyDescent="0.3">
      <c r="B90" s="39">
        <f t="shared" si="4"/>
        <v>2.6666666666666665</v>
      </c>
      <c r="C90" s="3" t="s">
        <v>1662</v>
      </c>
      <c r="D90" s="3" t="s">
        <v>3276</v>
      </c>
      <c r="E90" s="1">
        <v>2012</v>
      </c>
      <c r="F90" s="38">
        <v>35285</v>
      </c>
      <c r="G90" s="239">
        <v>4</v>
      </c>
      <c r="H90" s="1">
        <v>0</v>
      </c>
      <c r="I90" s="1">
        <v>1</v>
      </c>
      <c r="J90" s="1">
        <v>0</v>
      </c>
      <c r="K90" s="1">
        <v>2</v>
      </c>
      <c r="L90" s="1">
        <v>0</v>
      </c>
      <c r="M90" s="1">
        <v>0</v>
      </c>
      <c r="N90" s="1">
        <v>1</v>
      </c>
      <c r="O90" s="1">
        <v>1</v>
      </c>
      <c r="P90" s="239"/>
      <c r="Q90" s="1"/>
      <c r="R90" s="241"/>
      <c r="S90" s="1"/>
      <c r="T90" s="1"/>
      <c r="U90" s="1"/>
      <c r="V90" s="239"/>
      <c r="W90" s="241"/>
    </row>
    <row r="91" spans="2:23" x14ac:dyDescent="0.3">
      <c r="B91" s="39">
        <f t="shared" si="4"/>
        <v>1.3333333333333333</v>
      </c>
      <c r="C91" s="3" t="s">
        <v>3651</v>
      </c>
      <c r="D91" s="3" t="s">
        <v>3276</v>
      </c>
      <c r="E91" s="1">
        <v>2014</v>
      </c>
      <c r="F91" s="38">
        <v>35523</v>
      </c>
      <c r="G91" s="239">
        <v>2</v>
      </c>
      <c r="H91" s="1">
        <v>0</v>
      </c>
      <c r="I91" s="1">
        <v>0</v>
      </c>
      <c r="J91" s="1">
        <v>0</v>
      </c>
      <c r="K91" s="1">
        <v>2</v>
      </c>
      <c r="L91" s="1">
        <v>0</v>
      </c>
      <c r="M91" s="1">
        <v>1</v>
      </c>
      <c r="N91" s="1">
        <v>1</v>
      </c>
      <c r="O91" s="1">
        <v>0</v>
      </c>
      <c r="P91" s="239"/>
      <c r="Q91" s="1"/>
      <c r="R91" s="241"/>
      <c r="S91" s="1"/>
      <c r="T91" s="1"/>
      <c r="U91" s="1"/>
      <c r="V91" s="239"/>
      <c r="W91" s="241"/>
    </row>
    <row r="92" spans="2:23" x14ac:dyDescent="0.3">
      <c r="B92" s="39">
        <f t="shared" si="4"/>
        <v>1.3333333333333333</v>
      </c>
      <c r="C92" s="3" t="s">
        <v>1853</v>
      </c>
      <c r="D92" s="3" t="s">
        <v>3276</v>
      </c>
      <c r="E92" s="1">
        <v>2018</v>
      </c>
      <c r="F92" s="50">
        <v>37122</v>
      </c>
      <c r="G92" s="239">
        <v>2</v>
      </c>
      <c r="H92" s="1">
        <v>0</v>
      </c>
      <c r="I92" s="1">
        <v>0</v>
      </c>
      <c r="J92" s="1">
        <v>0</v>
      </c>
      <c r="K92" s="1">
        <v>2</v>
      </c>
      <c r="L92" s="1">
        <v>2</v>
      </c>
      <c r="M92" s="1">
        <v>0</v>
      </c>
      <c r="N92" s="1">
        <v>0</v>
      </c>
      <c r="O92" s="1">
        <v>0</v>
      </c>
      <c r="P92" s="239"/>
      <c r="Q92" s="1"/>
      <c r="R92" s="241"/>
      <c r="S92" s="1"/>
      <c r="T92" s="1"/>
      <c r="U92" s="1"/>
      <c r="V92" s="239"/>
      <c r="W92" s="241"/>
    </row>
    <row r="93" spans="2:23" x14ac:dyDescent="0.3">
      <c r="B93" s="39">
        <f t="shared" si="4"/>
        <v>0.66666666666666663</v>
      </c>
      <c r="C93" s="3" t="s">
        <v>3665</v>
      </c>
      <c r="D93" s="3" t="s">
        <v>3276</v>
      </c>
      <c r="E93" s="1">
        <v>2018</v>
      </c>
      <c r="F93" s="50">
        <v>36892</v>
      </c>
      <c r="G93" s="239">
        <v>1</v>
      </c>
      <c r="H93" s="1">
        <v>0</v>
      </c>
      <c r="I93" s="1">
        <v>0</v>
      </c>
      <c r="J93" s="1">
        <v>0</v>
      </c>
      <c r="K93" s="1">
        <v>1</v>
      </c>
      <c r="L93" s="1">
        <v>1</v>
      </c>
      <c r="M93" s="1">
        <v>0</v>
      </c>
      <c r="N93" s="1">
        <v>0</v>
      </c>
      <c r="O93" s="1">
        <v>0</v>
      </c>
      <c r="P93" s="239"/>
      <c r="Q93" s="1"/>
      <c r="R93" s="241"/>
      <c r="S93" s="1"/>
      <c r="T93" s="1"/>
      <c r="U93" s="1"/>
      <c r="V93" s="239"/>
      <c r="W93" s="241"/>
    </row>
    <row r="94" spans="2:23" x14ac:dyDescent="0.3">
      <c r="B94" s="39"/>
      <c r="D94" s="3"/>
      <c r="E94" s="1"/>
      <c r="F94" s="50"/>
      <c r="G94" s="239"/>
      <c r="H94" s="1"/>
      <c r="I94" s="1"/>
      <c r="J94" s="1"/>
      <c r="K94" s="1"/>
      <c r="L94" s="1"/>
      <c r="M94" s="1"/>
      <c r="N94" s="1"/>
      <c r="O94" s="1"/>
      <c r="P94" s="239"/>
      <c r="Q94" s="1"/>
      <c r="R94" s="241"/>
      <c r="S94" s="1"/>
      <c r="T94" s="1"/>
      <c r="U94" s="1"/>
      <c r="V94" s="239"/>
      <c r="W94" s="241"/>
    </row>
    <row r="95" spans="2:23" x14ac:dyDescent="0.3">
      <c r="B95" s="39">
        <f>PRODUCT(G95/3+H95*1.6666+I95*1.6666+J95*1.6666+P95*25+Q95*25+R95*25+S95*25+T95*20+U95*15+V95*10+W95*15)</f>
        <v>91.998133333333328</v>
      </c>
      <c r="C95" s="3" t="s">
        <v>3492</v>
      </c>
      <c r="D95" s="3" t="s">
        <v>3493</v>
      </c>
      <c r="E95" s="1">
        <v>1960</v>
      </c>
      <c r="F95" s="38">
        <v>16227</v>
      </c>
      <c r="G95" s="239">
        <v>16</v>
      </c>
      <c r="H95" s="1">
        <v>1</v>
      </c>
      <c r="I95" s="1">
        <v>9</v>
      </c>
      <c r="J95" s="1">
        <v>18</v>
      </c>
      <c r="K95" s="1"/>
      <c r="L95" s="1"/>
      <c r="M95" s="1"/>
      <c r="N95" s="1"/>
      <c r="O95" s="1"/>
      <c r="P95" s="239">
        <v>1</v>
      </c>
      <c r="Q95" s="1"/>
      <c r="R95" s="241"/>
      <c r="S95" s="1"/>
      <c r="T95" s="1"/>
      <c r="U95" s="1">
        <v>1</v>
      </c>
      <c r="V95" s="239"/>
      <c r="W95" s="241"/>
    </row>
    <row r="96" spans="2:23" x14ac:dyDescent="0.3">
      <c r="B96" s="39">
        <f>PRODUCT(G96/3+H96*1.6666+I96*1.6666+J96*1.6666+P96*25+Q96*25+R96*25+S96*25+T96*20+U96*15+V96*10+W96*15)</f>
        <v>41.998533333333334</v>
      </c>
      <c r="C96" s="3" t="s">
        <v>3535</v>
      </c>
      <c r="D96" s="3" t="s">
        <v>3493</v>
      </c>
      <c r="E96" s="1">
        <v>1959</v>
      </c>
      <c r="F96" s="38">
        <v>15843</v>
      </c>
      <c r="G96" s="239">
        <v>16</v>
      </c>
      <c r="H96" s="1">
        <v>0</v>
      </c>
      <c r="I96" s="1">
        <v>8</v>
      </c>
      <c r="J96" s="1">
        <v>14</v>
      </c>
      <c r="K96" s="1"/>
      <c r="L96" s="1"/>
      <c r="M96" s="1"/>
      <c r="N96" s="1"/>
      <c r="O96" s="1"/>
      <c r="P96" s="239"/>
      <c r="Q96" s="1"/>
      <c r="R96" s="241"/>
      <c r="S96" s="1"/>
      <c r="T96" s="1"/>
      <c r="U96" s="1"/>
      <c r="V96" s="239"/>
      <c r="W96" s="241"/>
    </row>
    <row r="97" spans="2:23" x14ac:dyDescent="0.3">
      <c r="B97" s="39">
        <f>PRODUCT(G97/3+H97*1.6666+I97*1.6666+J97*1.6666+P97*25+Q97*25+R97*25+S97*25+T97*20+U97*15+V97*10+W97*15)</f>
        <v>40.331933333333332</v>
      </c>
      <c r="C97" s="3" t="s">
        <v>3536</v>
      </c>
      <c r="D97" s="3" t="s">
        <v>3493</v>
      </c>
      <c r="E97" s="1">
        <v>1959</v>
      </c>
      <c r="F97" s="38">
        <v>15808</v>
      </c>
      <c r="G97" s="239">
        <v>16</v>
      </c>
      <c r="H97" s="1">
        <v>0</v>
      </c>
      <c r="I97" s="1">
        <v>7</v>
      </c>
      <c r="J97" s="1">
        <v>14</v>
      </c>
      <c r="K97" s="1"/>
      <c r="L97" s="1"/>
      <c r="M97" s="1"/>
      <c r="N97" s="1"/>
      <c r="O97" s="1"/>
      <c r="P97" s="239"/>
      <c r="Q97" s="1"/>
      <c r="R97" s="241"/>
      <c r="S97" s="1"/>
      <c r="T97" s="1"/>
      <c r="U97" s="1"/>
      <c r="V97" s="239"/>
      <c r="W97" s="241"/>
    </row>
    <row r="98" spans="2:23" x14ac:dyDescent="0.3">
      <c r="B98" s="39"/>
      <c r="D98" s="3"/>
      <c r="E98" s="1"/>
      <c r="F98" s="38"/>
      <c r="G98" s="239"/>
      <c r="H98" s="1"/>
      <c r="I98" s="1"/>
      <c r="J98" s="1"/>
      <c r="K98" s="1"/>
      <c r="L98" s="1"/>
      <c r="M98" s="1"/>
      <c r="N98" s="1"/>
      <c r="O98" s="1"/>
      <c r="P98" s="239"/>
      <c r="Q98" s="1"/>
      <c r="R98" s="241"/>
      <c r="S98" s="1"/>
      <c r="T98" s="1"/>
      <c r="U98" s="1"/>
      <c r="V98" s="239"/>
      <c r="W98" s="241"/>
    </row>
    <row r="99" spans="2:23" x14ac:dyDescent="0.3">
      <c r="B99" s="39">
        <f>PRODUCT(G99/3+H99+I99+J99+(K99-I99-H99)/3+P99*25+Q99*25+R99*25+S99*25+T99*20+U99*15+V99*10+W99*15)</f>
        <v>497.33333333333331</v>
      </c>
      <c r="C99" s="3" t="s">
        <v>828</v>
      </c>
      <c r="D99" s="3" t="s">
        <v>2613</v>
      </c>
      <c r="E99" s="1">
        <v>1988</v>
      </c>
      <c r="F99" s="38">
        <v>26827</v>
      </c>
      <c r="G99" s="239">
        <v>58</v>
      </c>
      <c r="H99" s="1">
        <v>13</v>
      </c>
      <c r="I99" s="1">
        <v>63</v>
      </c>
      <c r="J99" s="1">
        <v>165</v>
      </c>
      <c r="K99" s="1">
        <v>412</v>
      </c>
      <c r="L99" s="1">
        <v>122</v>
      </c>
      <c r="M99" s="1">
        <v>129</v>
      </c>
      <c r="N99" s="1">
        <v>85</v>
      </c>
      <c r="O99" s="1">
        <v>76</v>
      </c>
      <c r="P99" s="239">
        <v>1</v>
      </c>
      <c r="Q99" s="1">
        <v>1</v>
      </c>
      <c r="R99" s="241">
        <v>2</v>
      </c>
      <c r="S99" s="1">
        <v>1</v>
      </c>
      <c r="T99" s="1"/>
      <c r="U99" s="1"/>
      <c r="V99" s="239"/>
      <c r="W99" s="241"/>
    </row>
    <row r="100" spans="2:23" x14ac:dyDescent="0.3">
      <c r="B100" s="39">
        <f>PRODUCT(G100/3+H100+I100+J100+(K100-I100-H100)/3+P100*25+Q100*25+R100*25+S100*25+T100*20+U100*15+V100*10+W100*15)</f>
        <v>204</v>
      </c>
      <c r="C100" s="3" t="s">
        <v>1211</v>
      </c>
      <c r="D100" s="3" t="s">
        <v>2613</v>
      </c>
      <c r="E100" s="1">
        <v>2002</v>
      </c>
      <c r="F100" s="38">
        <v>31823</v>
      </c>
      <c r="G100" s="239">
        <v>40</v>
      </c>
      <c r="H100" s="1">
        <v>1</v>
      </c>
      <c r="I100" s="1">
        <v>47</v>
      </c>
      <c r="J100" s="1">
        <v>13</v>
      </c>
      <c r="K100" s="1">
        <v>122</v>
      </c>
      <c r="L100" s="1">
        <v>5</v>
      </c>
      <c r="M100" s="1">
        <v>19</v>
      </c>
      <c r="N100" s="1">
        <v>50</v>
      </c>
      <c r="O100" s="1">
        <v>48</v>
      </c>
      <c r="P100" s="239"/>
      <c r="Q100" s="1"/>
      <c r="R100" s="241">
        <v>3</v>
      </c>
      <c r="S100" s="1"/>
      <c r="T100" s="1">
        <v>1</v>
      </c>
      <c r="U100" s="1"/>
      <c r="V100" s="239">
        <v>1</v>
      </c>
      <c r="W100" s="241"/>
    </row>
    <row r="101" spans="2:23" x14ac:dyDescent="0.3">
      <c r="B101" s="39">
        <f>PRODUCT(G101/3+H101+I101+J101+(K101-I101-H101)/3+P101*25+Q101*25+R101*25+S101*25+T101*20+U101*15+V101*10+W101*15)</f>
        <v>182</v>
      </c>
      <c r="C101" s="3" t="s">
        <v>830</v>
      </c>
      <c r="D101" s="3" t="s">
        <v>2613</v>
      </c>
      <c r="E101" s="1">
        <v>1988</v>
      </c>
      <c r="F101" s="38">
        <v>26485</v>
      </c>
      <c r="G101" s="239">
        <v>33</v>
      </c>
      <c r="H101" s="1">
        <v>1</v>
      </c>
      <c r="I101" s="1">
        <v>26</v>
      </c>
      <c r="J101" s="1">
        <v>37</v>
      </c>
      <c r="K101" s="1">
        <v>123</v>
      </c>
      <c r="L101" s="1">
        <v>41</v>
      </c>
      <c r="M101" s="1">
        <v>25</v>
      </c>
      <c r="N101" s="1">
        <v>30</v>
      </c>
      <c r="O101" s="1">
        <v>27</v>
      </c>
      <c r="P101" s="239"/>
      <c r="Q101" s="1"/>
      <c r="R101" s="241">
        <v>2</v>
      </c>
      <c r="S101" s="1">
        <v>1</v>
      </c>
      <c r="T101" s="1"/>
      <c r="U101" s="1"/>
      <c r="V101" s="239"/>
      <c r="W101" s="241"/>
    </row>
    <row r="102" spans="2:23" x14ac:dyDescent="0.3">
      <c r="B102" s="39">
        <f>PRODUCT(G102/3+H102+I102+J102+(K102-I102-H102)/3+P102*25+Q102*25+R102*25+S102*25+T102*20+U102*15+V102*10+W102*15)</f>
        <v>147</v>
      </c>
      <c r="C102" s="3" t="s">
        <v>832</v>
      </c>
      <c r="D102" s="3" t="s">
        <v>2613</v>
      </c>
      <c r="E102" s="1">
        <v>1988</v>
      </c>
      <c r="F102" s="38">
        <v>26376</v>
      </c>
      <c r="G102" s="239">
        <v>32</v>
      </c>
      <c r="H102" s="1">
        <v>4</v>
      </c>
      <c r="I102" s="1">
        <v>21</v>
      </c>
      <c r="J102" s="1">
        <v>11</v>
      </c>
      <c r="K102" s="1">
        <v>116</v>
      </c>
      <c r="L102" s="1">
        <v>18</v>
      </c>
      <c r="M102" s="1">
        <v>31</v>
      </c>
      <c r="N102" s="1">
        <v>42</v>
      </c>
      <c r="O102" s="1">
        <v>25</v>
      </c>
      <c r="P102" s="239"/>
      <c r="Q102" s="1"/>
      <c r="R102" s="241">
        <v>2</v>
      </c>
      <c r="S102" s="1"/>
      <c r="T102" s="1">
        <v>1</v>
      </c>
      <c r="U102" s="1"/>
      <c r="V102" s="239"/>
      <c r="W102" s="241"/>
    </row>
    <row r="103" spans="2:23" x14ac:dyDescent="0.3">
      <c r="B103" s="39">
        <f>PRODUCT(G103/3+H103+I103+J103+(K103-I103-H103)/3+P103*25+Q103*25+R103*25+S103*25+T103*20+U103*15+V103*10+W103*15)</f>
        <v>146</v>
      </c>
      <c r="C103" s="3" t="s">
        <v>845</v>
      </c>
      <c r="D103" s="3" t="s">
        <v>2613</v>
      </c>
      <c r="E103" s="1">
        <v>1993</v>
      </c>
      <c r="F103" s="38">
        <v>28207</v>
      </c>
      <c r="G103" s="239">
        <v>46</v>
      </c>
      <c r="H103" s="1">
        <v>2</v>
      </c>
      <c r="I103" s="1">
        <v>16</v>
      </c>
      <c r="J103" s="1">
        <v>24</v>
      </c>
      <c r="K103" s="1">
        <v>134</v>
      </c>
      <c r="L103" s="1">
        <v>43</v>
      </c>
      <c r="M103" s="1">
        <v>45</v>
      </c>
      <c r="N103" s="1">
        <v>28</v>
      </c>
      <c r="O103" s="1">
        <v>18</v>
      </c>
      <c r="P103" s="239"/>
      <c r="Q103" s="1"/>
      <c r="R103" s="241">
        <v>2</v>
      </c>
      <c r="S103" s="1"/>
      <c r="T103" s="1"/>
      <c r="U103" s="1"/>
      <c r="V103" s="239"/>
      <c r="W103" s="241"/>
    </row>
    <row r="104" spans="2:23" x14ac:dyDescent="0.3">
      <c r="B104" s="39">
        <f>PRODUCT(G104/3+H104+I104+J104+(K104-I104-H104)/3+P104*25+Q104*25+R104*25+S104*25+T104*20+U104*15+V104*10+W104*15)+16.6</f>
        <v>139.26666666666668</v>
      </c>
      <c r="C104" s="3" t="s">
        <v>2696</v>
      </c>
      <c r="D104" s="3" t="s">
        <v>2613</v>
      </c>
      <c r="E104" s="1">
        <v>1978</v>
      </c>
      <c r="F104" s="38">
        <v>23498</v>
      </c>
      <c r="G104" s="239">
        <v>31</v>
      </c>
      <c r="H104" s="1">
        <v>0</v>
      </c>
      <c r="I104" s="1">
        <v>9</v>
      </c>
      <c r="J104" s="1">
        <v>24</v>
      </c>
      <c r="K104" s="1">
        <v>52</v>
      </c>
      <c r="L104" s="1">
        <v>9</v>
      </c>
      <c r="M104" s="1">
        <v>15</v>
      </c>
      <c r="N104" s="1">
        <v>21</v>
      </c>
      <c r="O104" s="1">
        <v>1</v>
      </c>
      <c r="P104" s="239"/>
      <c r="Q104" s="1"/>
      <c r="R104" s="241">
        <v>2</v>
      </c>
      <c r="S104" s="1"/>
      <c r="T104" s="1"/>
      <c r="U104" s="1">
        <v>1</v>
      </c>
      <c r="V104" s="239"/>
      <c r="W104" s="241"/>
    </row>
    <row r="105" spans="2:23" x14ac:dyDescent="0.3">
      <c r="B105" s="39">
        <f>PRODUCT(G105/3+H105+I105+J105+(K105-I105-H105)/3+P105*25+Q105*25+R105*25+S105*25+T105*20+U105*15+V105*10+W105*15)+2</f>
        <v>134.33333333333331</v>
      </c>
      <c r="C105" s="3" t="s">
        <v>3472</v>
      </c>
      <c r="D105" s="3" t="s">
        <v>2613</v>
      </c>
      <c r="E105" s="1">
        <v>1979</v>
      </c>
      <c r="F105" s="38">
        <v>24333</v>
      </c>
      <c r="G105" s="239">
        <v>32</v>
      </c>
      <c r="H105" s="1">
        <v>0</v>
      </c>
      <c r="I105" s="1">
        <v>22</v>
      </c>
      <c r="J105" s="1">
        <v>21</v>
      </c>
      <c r="K105" s="1">
        <v>108</v>
      </c>
      <c r="L105" s="1">
        <v>17</v>
      </c>
      <c r="M105" s="1">
        <v>28</v>
      </c>
      <c r="N105" s="1">
        <v>42</v>
      </c>
      <c r="O105" s="1">
        <v>21</v>
      </c>
      <c r="P105" s="239"/>
      <c r="Q105" s="1"/>
      <c r="R105" s="241">
        <v>2</v>
      </c>
      <c r="S105" s="1"/>
      <c r="T105" s="1"/>
      <c r="U105" s="1"/>
      <c r="V105" s="239"/>
      <c r="W105" s="241"/>
    </row>
    <row r="106" spans="2:23" x14ac:dyDescent="0.3">
      <c r="B106" s="39">
        <f>PRODUCT(G106/3+H106+I106+J106+(K106-I106-H106)/3+P106*25+Q106*25+R106*25+S106*25+T106*20+U106*15+V106*10+W106*15)</f>
        <v>128.33333333333331</v>
      </c>
      <c r="C106" s="3" t="s">
        <v>2811</v>
      </c>
      <c r="D106" s="3" t="s">
        <v>2613</v>
      </c>
      <c r="E106" s="1">
        <v>1984</v>
      </c>
      <c r="F106" s="38">
        <v>25082</v>
      </c>
      <c r="G106" s="239">
        <v>33</v>
      </c>
      <c r="H106" s="1">
        <v>1</v>
      </c>
      <c r="I106" s="1">
        <v>9</v>
      </c>
      <c r="J106" s="1">
        <v>26</v>
      </c>
      <c r="K106" s="1">
        <v>104</v>
      </c>
      <c r="L106" s="1">
        <v>26</v>
      </c>
      <c r="M106" s="1">
        <v>34</v>
      </c>
      <c r="N106" s="1">
        <v>34</v>
      </c>
      <c r="O106" s="1">
        <v>10</v>
      </c>
      <c r="P106" s="239"/>
      <c r="Q106" s="1"/>
      <c r="R106" s="241">
        <v>2</v>
      </c>
      <c r="S106" s="1"/>
      <c r="T106" s="1"/>
      <c r="U106" s="1"/>
      <c r="V106" s="239"/>
      <c r="W106" s="241"/>
    </row>
    <row r="107" spans="2:23" x14ac:dyDescent="0.3">
      <c r="B107" s="39">
        <f>PRODUCT(G107/3+H107+I107+J107+(K107-I107-H107)/3+P107*25+Q107*25+R107*25+S107*25+T107*20+U107*15+V107*10+W107*15)</f>
        <v>106</v>
      </c>
      <c r="C107" s="3" t="s">
        <v>833</v>
      </c>
      <c r="D107" s="3" t="s">
        <v>2613</v>
      </c>
      <c r="E107" s="1">
        <v>1988</v>
      </c>
      <c r="F107" s="38">
        <v>26341</v>
      </c>
      <c r="G107" s="239">
        <v>15</v>
      </c>
      <c r="H107" s="1">
        <v>2</v>
      </c>
      <c r="I107" s="1">
        <v>15</v>
      </c>
      <c r="J107" s="1">
        <v>4</v>
      </c>
      <c r="K107" s="1">
        <v>32</v>
      </c>
      <c r="L107" s="1">
        <v>2</v>
      </c>
      <c r="M107" s="1">
        <v>5</v>
      </c>
      <c r="N107" s="1">
        <v>8</v>
      </c>
      <c r="O107" s="1">
        <v>17</v>
      </c>
      <c r="P107" s="239"/>
      <c r="Q107" s="1"/>
      <c r="R107" s="241">
        <v>2</v>
      </c>
      <c r="S107" s="1">
        <v>1</v>
      </c>
      <c r="T107" s="1"/>
      <c r="U107" s="1"/>
      <c r="V107" s="239"/>
      <c r="W107" s="241"/>
    </row>
    <row r="108" spans="2:23" x14ac:dyDescent="0.3">
      <c r="B108" s="39">
        <f>PRODUCT(G108/3+H108*1.6666+I108*1.6666+J108*1.6666+P108*25+Q108*25+R108*25+S108*25+T108*20+U108*15+V108*10+W108*15)</f>
        <v>102.6644</v>
      </c>
      <c r="C108" s="3" t="s">
        <v>3484</v>
      </c>
      <c r="D108" s="3" t="s">
        <v>2613</v>
      </c>
      <c r="E108" s="1">
        <v>1955</v>
      </c>
      <c r="F108" s="38">
        <v>14739</v>
      </c>
      <c r="G108" s="239">
        <v>18</v>
      </c>
      <c r="H108" s="1">
        <v>1</v>
      </c>
      <c r="I108" s="1">
        <v>14</v>
      </c>
      <c r="J108" s="1">
        <v>19</v>
      </c>
      <c r="K108" s="1"/>
      <c r="L108" s="1"/>
      <c r="M108" s="1"/>
      <c r="N108" s="1"/>
      <c r="O108" s="1"/>
      <c r="P108" s="239"/>
      <c r="Q108" s="1"/>
      <c r="R108" s="241"/>
      <c r="S108" s="1">
        <v>1</v>
      </c>
      <c r="T108" s="1"/>
      <c r="U108" s="1">
        <v>1</v>
      </c>
      <c r="V108" s="239"/>
      <c r="W108" s="241"/>
    </row>
    <row r="109" spans="2:23" x14ac:dyDescent="0.3">
      <c r="B109" s="39">
        <f>PRODUCT(G109/3+H109*1.6666+I109*1.6666+J109*1.6666+P109*25+Q109*25+R109*25+S109*25+T109*20+U109*15+V109*10+W109*15)</f>
        <v>101.33066666666667</v>
      </c>
      <c r="C109" s="3" t="s">
        <v>2615</v>
      </c>
      <c r="D109" s="3" t="s">
        <v>2613</v>
      </c>
      <c r="E109" s="1">
        <v>1975</v>
      </c>
      <c r="F109" s="38">
        <v>22026</v>
      </c>
      <c r="G109" s="239">
        <v>29</v>
      </c>
      <c r="H109" s="1">
        <v>1</v>
      </c>
      <c r="I109" s="1">
        <v>19</v>
      </c>
      <c r="J109" s="1">
        <v>20</v>
      </c>
      <c r="K109" s="1"/>
      <c r="L109" s="1"/>
      <c r="M109" s="1"/>
      <c r="N109" s="1"/>
      <c r="O109" s="1"/>
      <c r="P109" s="239"/>
      <c r="Q109" s="1"/>
      <c r="R109" s="241">
        <v>1</v>
      </c>
      <c r="S109" s="1"/>
      <c r="T109" s="1"/>
      <c r="U109" s="1"/>
      <c r="V109" s="239"/>
      <c r="W109" s="241"/>
    </row>
    <row r="110" spans="2:23" x14ac:dyDescent="0.3">
      <c r="B110" s="39">
        <f>PRODUCT(G110/3+H110+I110+J110+(K110-I110-H110)/3+P110*25+Q110*25+R110*25+S110*25+T110*20+U110*15+V110*10+W110*15)+2.3</f>
        <v>100.3</v>
      </c>
      <c r="C110" s="3" t="s">
        <v>2718</v>
      </c>
      <c r="D110" s="3" t="s">
        <v>2613</v>
      </c>
      <c r="E110" s="1">
        <v>1980</v>
      </c>
      <c r="F110" s="38">
        <v>23663</v>
      </c>
      <c r="G110" s="239">
        <v>21</v>
      </c>
      <c r="H110" s="1">
        <v>1</v>
      </c>
      <c r="I110" s="1">
        <v>12</v>
      </c>
      <c r="J110" s="1">
        <v>20</v>
      </c>
      <c r="K110" s="1">
        <v>67</v>
      </c>
      <c r="L110" s="1">
        <v>10</v>
      </c>
      <c r="M110" s="1">
        <v>22</v>
      </c>
      <c r="N110" s="1">
        <v>22</v>
      </c>
      <c r="O110" s="1">
        <v>13</v>
      </c>
      <c r="P110" s="239"/>
      <c r="Q110" s="1"/>
      <c r="R110" s="241">
        <v>1</v>
      </c>
      <c r="S110" s="1"/>
      <c r="T110" s="1"/>
      <c r="U110" s="1">
        <v>1</v>
      </c>
      <c r="V110" s="239"/>
      <c r="W110" s="241"/>
    </row>
    <row r="111" spans="2:23" x14ac:dyDescent="0.3">
      <c r="B111" s="39">
        <f>PRODUCT(G111/3+H111*1.6666+I111*1.6666+J111*1.6666+P111*25+Q111*25+R111*25+S111*25+T111*20+U111*15+V111*10+W111*15)</f>
        <v>92.664266666666663</v>
      </c>
      <c r="C111" s="3" t="s">
        <v>2612</v>
      </c>
      <c r="D111" s="3" t="s">
        <v>2613</v>
      </c>
      <c r="E111" s="1">
        <v>1975</v>
      </c>
      <c r="F111" s="38">
        <v>22093</v>
      </c>
      <c r="G111" s="239">
        <v>23</v>
      </c>
      <c r="H111" s="1">
        <v>0</v>
      </c>
      <c r="I111" s="1">
        <v>11</v>
      </c>
      <c r="J111" s="1">
        <v>25</v>
      </c>
      <c r="K111" s="1"/>
      <c r="L111" s="1"/>
      <c r="M111" s="1"/>
      <c r="N111" s="1"/>
      <c r="O111" s="1"/>
      <c r="P111" s="239"/>
      <c r="Q111" s="1"/>
      <c r="R111" s="241">
        <v>1</v>
      </c>
      <c r="S111" s="1"/>
      <c r="T111" s="1"/>
      <c r="U111" s="1"/>
      <c r="V111" s="239"/>
      <c r="W111" s="241"/>
    </row>
    <row r="112" spans="2:23" x14ac:dyDescent="0.3">
      <c r="B112" s="39">
        <f>PRODUCT(G112/3+H112*1.6666+I112*1.6666+J112*1.6666+P112*25+Q112*25+R112*25+S112*25+T112*20+U112*15+V112*10+W112*15)</f>
        <v>91.998199999999997</v>
      </c>
      <c r="C112" s="3" t="s">
        <v>2680</v>
      </c>
      <c r="D112" s="3" t="s">
        <v>2613</v>
      </c>
      <c r="E112" s="1">
        <v>1978</v>
      </c>
      <c r="F112" s="38">
        <v>23141</v>
      </c>
      <c r="G112" s="239">
        <v>21</v>
      </c>
      <c r="H112" s="1">
        <v>2</v>
      </c>
      <c r="I112" s="1">
        <v>16</v>
      </c>
      <c r="J112" s="1">
        <v>9</v>
      </c>
      <c r="K112" s="1"/>
      <c r="L112" s="1"/>
      <c r="M112" s="1"/>
      <c r="N112" s="1"/>
      <c r="O112" s="1"/>
      <c r="P112" s="239"/>
      <c r="Q112" s="1"/>
      <c r="R112" s="241">
        <v>1</v>
      </c>
      <c r="S112" s="1"/>
      <c r="T112" s="1"/>
      <c r="U112" s="1">
        <v>1</v>
      </c>
      <c r="V112" s="239"/>
      <c r="W112" s="241"/>
    </row>
    <row r="113" spans="2:23" x14ac:dyDescent="0.3">
      <c r="B113" s="39">
        <f>PRODUCT(G113/3+H113+I113+J113+(K113-I113-H113)/3+P113*25+Q113*25+R113*25+S113*25+T113*20+U113*15+V113*10+W113*15)</f>
        <v>91.666666666666657</v>
      </c>
      <c r="C113" s="3" t="s">
        <v>1336</v>
      </c>
      <c r="D113" s="3" t="s">
        <v>2613</v>
      </c>
      <c r="E113" s="1">
        <v>1987</v>
      </c>
      <c r="F113" s="38">
        <v>25916</v>
      </c>
      <c r="G113" s="239">
        <v>16</v>
      </c>
      <c r="H113" s="1">
        <v>1</v>
      </c>
      <c r="I113" s="1">
        <v>7</v>
      </c>
      <c r="J113" s="1">
        <v>15</v>
      </c>
      <c r="K113" s="1">
        <v>48</v>
      </c>
      <c r="L113" s="1">
        <v>20</v>
      </c>
      <c r="M113" s="1">
        <v>9</v>
      </c>
      <c r="N113" s="1">
        <v>11</v>
      </c>
      <c r="O113" s="1">
        <v>8</v>
      </c>
      <c r="P113" s="239"/>
      <c r="Q113" s="1"/>
      <c r="R113" s="241">
        <v>2</v>
      </c>
      <c r="S113" s="1"/>
      <c r="T113" s="1"/>
      <c r="U113" s="1"/>
      <c r="V113" s="239"/>
      <c r="W113" s="241"/>
    </row>
    <row r="114" spans="2:23" x14ac:dyDescent="0.3">
      <c r="B114" s="39">
        <f>PRODUCT(G114/3+H114+I114+J114+(K114-I114-H114)/3+P114*25+Q114*25+R114*25+S114*25+T114*20+U114*15+V114*10+W114*15)</f>
        <v>84</v>
      </c>
      <c r="C114" s="3" t="s">
        <v>2848</v>
      </c>
      <c r="D114" s="3" t="s">
        <v>2613</v>
      </c>
      <c r="E114" s="1">
        <v>1987</v>
      </c>
      <c r="F114" s="38" t="s">
        <v>762</v>
      </c>
      <c r="G114" s="239">
        <v>11</v>
      </c>
      <c r="H114" s="1">
        <v>0</v>
      </c>
      <c r="I114" s="1">
        <v>9</v>
      </c>
      <c r="J114" s="1">
        <v>9</v>
      </c>
      <c r="K114" s="1">
        <v>46</v>
      </c>
      <c r="L114" s="1">
        <v>11</v>
      </c>
      <c r="M114" s="1">
        <v>15</v>
      </c>
      <c r="N114" s="1">
        <v>11</v>
      </c>
      <c r="O114" s="1">
        <v>9</v>
      </c>
      <c r="P114" s="239"/>
      <c r="Q114" s="1"/>
      <c r="R114" s="241">
        <v>2</v>
      </c>
      <c r="S114" s="1"/>
      <c r="T114" s="1"/>
      <c r="U114" s="1"/>
      <c r="V114" s="239"/>
      <c r="W114" s="241"/>
    </row>
    <row r="115" spans="2:23" x14ac:dyDescent="0.3">
      <c r="B115" s="39">
        <f>PRODUCT(G115/3+H115*1.6666+I115*1.6666+J115*1.6666+P115*25+Q115*25+R115*25+S115*25+T115*20+U115*15+V115*10+W115*15)</f>
        <v>75.663933333333333</v>
      </c>
      <c r="C115" s="3" t="s">
        <v>3499</v>
      </c>
      <c r="D115" s="3" t="s">
        <v>2613</v>
      </c>
      <c r="E115" s="1">
        <v>1968</v>
      </c>
      <c r="F115" s="38">
        <v>19622</v>
      </c>
      <c r="G115" s="239">
        <v>22</v>
      </c>
      <c r="H115" s="1">
        <v>3</v>
      </c>
      <c r="I115" s="1">
        <v>16</v>
      </c>
      <c r="J115" s="1">
        <v>22</v>
      </c>
      <c r="K115" s="1"/>
      <c r="L115" s="1"/>
      <c r="M115" s="1"/>
      <c r="N115" s="1"/>
      <c r="O115" s="1"/>
      <c r="P115" s="239"/>
      <c r="Q115" s="1"/>
      <c r="R115" s="241"/>
      <c r="S115" s="1"/>
      <c r="T115" s="1"/>
      <c r="U115" s="1"/>
      <c r="V115" s="239"/>
      <c r="W115" s="241"/>
    </row>
    <row r="116" spans="2:23" x14ac:dyDescent="0.3">
      <c r="B116" s="39">
        <f>PRODUCT(G116/3+H116*1.6666+I116*1.6666+J116*1.6666+P116*25+Q116*25+R116*25+S116*25+T116*20+U116*15+V116*10+W116*15)</f>
        <v>68.332133333333331</v>
      </c>
      <c r="C116" s="3" t="s">
        <v>3504</v>
      </c>
      <c r="D116" s="3" t="s">
        <v>2613</v>
      </c>
      <c r="E116" s="1">
        <v>1958</v>
      </c>
      <c r="F116" s="38">
        <v>15657</v>
      </c>
      <c r="G116" s="239">
        <v>10</v>
      </c>
      <c r="H116" s="1">
        <v>0</v>
      </c>
      <c r="I116" s="1">
        <v>10</v>
      </c>
      <c r="J116" s="1">
        <v>8</v>
      </c>
      <c r="K116" s="1"/>
      <c r="L116" s="1"/>
      <c r="M116" s="1"/>
      <c r="N116" s="1"/>
      <c r="O116" s="1"/>
      <c r="P116" s="239"/>
      <c r="Q116" s="1"/>
      <c r="R116" s="241"/>
      <c r="S116" s="1"/>
      <c r="T116" s="1">
        <v>1</v>
      </c>
      <c r="U116" s="1">
        <v>1</v>
      </c>
      <c r="V116" s="239"/>
      <c r="W116" s="241"/>
    </row>
    <row r="117" spans="2:23" x14ac:dyDescent="0.3">
      <c r="B117" s="39">
        <f>PRODUCT(G117/3+H117*1.6666+I117*1.6666+J117*1.6666+P117*25+Q117*25+R117*25+S117*25+T117*20+U117*15+V117*10+W117*15)</f>
        <v>60.332133333333331</v>
      </c>
      <c r="C117" s="3" t="s">
        <v>3512</v>
      </c>
      <c r="D117" s="3" t="s">
        <v>2613</v>
      </c>
      <c r="E117" s="1">
        <v>1960</v>
      </c>
      <c r="F117" s="38">
        <v>16218</v>
      </c>
      <c r="G117" s="239">
        <v>16</v>
      </c>
      <c r="H117" s="1">
        <v>0</v>
      </c>
      <c r="I117" s="1">
        <v>5</v>
      </c>
      <c r="J117" s="1">
        <v>13</v>
      </c>
      <c r="K117" s="1"/>
      <c r="L117" s="1"/>
      <c r="M117" s="1"/>
      <c r="N117" s="1"/>
      <c r="O117" s="1"/>
      <c r="P117" s="239">
        <v>1</v>
      </c>
      <c r="Q117" s="1"/>
      <c r="R117" s="241"/>
      <c r="S117" s="1"/>
      <c r="T117" s="1"/>
      <c r="U117" s="1"/>
      <c r="V117" s="239"/>
      <c r="W117" s="241"/>
    </row>
    <row r="118" spans="2:23" x14ac:dyDescent="0.3">
      <c r="B118" s="39">
        <f>PRODUCT(G118/3+H118+I118+J118+(K118-I118-H118)/3+P118*25+Q118*25+R118*25+S118*25+T118*20+U118*15+V118*10+W118*15)</f>
        <v>58</v>
      </c>
      <c r="C118" s="3" t="s">
        <v>2970</v>
      </c>
      <c r="D118" s="3" t="s">
        <v>2613</v>
      </c>
      <c r="E118" s="1">
        <v>1993</v>
      </c>
      <c r="F118" s="38">
        <v>28036</v>
      </c>
      <c r="G118" s="239">
        <v>15</v>
      </c>
      <c r="H118" s="1">
        <v>2</v>
      </c>
      <c r="I118" s="1">
        <v>1</v>
      </c>
      <c r="J118" s="1">
        <v>14</v>
      </c>
      <c r="K118" s="1">
        <v>36</v>
      </c>
      <c r="L118" s="1">
        <v>23</v>
      </c>
      <c r="M118" s="1">
        <v>6</v>
      </c>
      <c r="N118" s="1">
        <v>4</v>
      </c>
      <c r="O118" s="1">
        <v>3</v>
      </c>
      <c r="P118" s="239"/>
      <c r="Q118" s="1"/>
      <c r="R118" s="241">
        <v>1</v>
      </c>
      <c r="S118" s="1"/>
      <c r="T118" s="1"/>
      <c r="U118" s="1"/>
      <c r="V118" s="239"/>
      <c r="W118" s="241"/>
    </row>
    <row r="119" spans="2:23" x14ac:dyDescent="0.3">
      <c r="B119" s="39">
        <f>PRODUCT(G119/3+H119+I119+J119+(K119-I119-H119)/3+P119*25+Q119*25+R119*25+S119*25+T119*20+U119*15+V119*10+W119*15)</f>
        <v>56.666666666666671</v>
      </c>
      <c r="C119" s="3" t="s">
        <v>3196</v>
      </c>
      <c r="D119" s="3" t="s">
        <v>2613</v>
      </c>
      <c r="E119" s="1">
        <v>2003</v>
      </c>
      <c r="F119" s="38">
        <v>31977</v>
      </c>
      <c r="G119" s="239">
        <v>3</v>
      </c>
      <c r="H119" s="1">
        <v>0</v>
      </c>
      <c r="I119" s="1">
        <v>0</v>
      </c>
      <c r="J119" s="1">
        <v>0</v>
      </c>
      <c r="K119" s="1">
        <v>2</v>
      </c>
      <c r="L119" s="1">
        <v>0</v>
      </c>
      <c r="M119" s="1">
        <v>1</v>
      </c>
      <c r="N119" s="1">
        <v>1</v>
      </c>
      <c r="O119" s="1">
        <v>0</v>
      </c>
      <c r="P119" s="239"/>
      <c r="Q119" s="1"/>
      <c r="R119" s="241"/>
      <c r="S119" s="1">
        <v>1</v>
      </c>
      <c r="T119" s="1">
        <v>1</v>
      </c>
      <c r="U119" s="1"/>
      <c r="V119" s="239">
        <v>1</v>
      </c>
      <c r="W119" s="241"/>
    </row>
    <row r="120" spans="2:23" x14ac:dyDescent="0.3">
      <c r="B120" s="39">
        <f>PRODUCT(G120/3+H120*1.6666+I120*1.6666+J120*1.6666+P120*25+Q120*25+R120*25+S120*25+T120*20+U120*15+V120*10+W120*15)</f>
        <v>54.998600000000003</v>
      </c>
      <c r="C120" s="3" t="s">
        <v>3518</v>
      </c>
      <c r="D120" s="3" t="s">
        <v>2613</v>
      </c>
      <c r="E120" s="1">
        <v>1979</v>
      </c>
      <c r="F120" s="38">
        <v>23282</v>
      </c>
      <c r="G120" s="239">
        <v>15</v>
      </c>
      <c r="H120" s="1">
        <v>0</v>
      </c>
      <c r="I120" s="1">
        <v>2</v>
      </c>
      <c r="J120" s="1">
        <v>19</v>
      </c>
      <c r="K120" s="1"/>
      <c r="L120" s="1"/>
      <c r="M120" s="1"/>
      <c r="N120" s="1"/>
      <c r="O120" s="1"/>
      <c r="P120" s="239"/>
      <c r="Q120" s="1"/>
      <c r="R120" s="241"/>
      <c r="S120" s="1"/>
      <c r="T120" s="1"/>
      <c r="U120" s="1">
        <v>1</v>
      </c>
      <c r="V120" s="239"/>
      <c r="W120" s="241"/>
    </row>
    <row r="121" spans="2:23" x14ac:dyDescent="0.3">
      <c r="B121" s="39">
        <f>PRODUCT(G121/3+H121+I121+J121+(K121-I121-H121)/3+P121*25+Q121*25+R121*25+S121*25+T121*20+U121*15+V121*10+W121*15)</f>
        <v>53.666666666666664</v>
      </c>
      <c r="C121" s="3" t="s">
        <v>2810</v>
      </c>
      <c r="D121" s="3" t="s">
        <v>2613</v>
      </c>
      <c r="E121" s="1">
        <v>1985</v>
      </c>
      <c r="F121" s="38" t="s">
        <v>776</v>
      </c>
      <c r="G121" s="244">
        <v>1</v>
      </c>
      <c r="H121" s="1">
        <v>0</v>
      </c>
      <c r="I121" s="1">
        <v>0</v>
      </c>
      <c r="J121" s="1">
        <v>2</v>
      </c>
      <c r="K121" s="1">
        <v>4</v>
      </c>
      <c r="L121" s="1">
        <v>1</v>
      </c>
      <c r="M121" s="1">
        <v>3</v>
      </c>
      <c r="N121" s="1">
        <v>0</v>
      </c>
      <c r="O121" s="1">
        <v>0</v>
      </c>
      <c r="P121" s="239"/>
      <c r="Q121" s="1"/>
      <c r="R121" s="241">
        <v>2</v>
      </c>
      <c r="S121" s="1"/>
      <c r="T121" s="1"/>
      <c r="U121" s="1"/>
      <c r="V121" s="239"/>
      <c r="W121" s="241"/>
    </row>
    <row r="122" spans="2:23" x14ac:dyDescent="0.3">
      <c r="B122" s="39">
        <f>PRODUCT(G122/3+H122+I122+J122+(K122-I122-H122)/3+P122*25+Q122*25+R122*25+S122*25+T122*20+U122*15+V122*10+W122*15)</f>
        <v>52.666666666666671</v>
      </c>
      <c r="C122" s="3" t="s">
        <v>831</v>
      </c>
      <c r="D122" s="3" t="s">
        <v>2613</v>
      </c>
      <c r="E122" s="1">
        <v>1988</v>
      </c>
      <c r="F122" s="38">
        <v>25968</v>
      </c>
      <c r="G122" s="239">
        <v>14</v>
      </c>
      <c r="H122" s="1">
        <v>1</v>
      </c>
      <c r="I122" s="1">
        <v>6</v>
      </c>
      <c r="J122" s="1">
        <v>8</v>
      </c>
      <c r="K122" s="1">
        <v>31</v>
      </c>
      <c r="L122" s="1">
        <v>12</v>
      </c>
      <c r="M122" s="1">
        <v>10</v>
      </c>
      <c r="N122" s="1">
        <v>2</v>
      </c>
      <c r="O122" s="1">
        <v>7</v>
      </c>
      <c r="P122" s="239"/>
      <c r="Q122" s="1"/>
      <c r="R122" s="241">
        <v>1</v>
      </c>
      <c r="S122" s="1"/>
      <c r="T122" s="1"/>
      <c r="U122" s="1"/>
      <c r="V122" s="239"/>
      <c r="W122" s="241"/>
    </row>
    <row r="123" spans="2:23" x14ac:dyDescent="0.3">
      <c r="B123" s="39">
        <f>PRODUCT(G123/3+H123+I123+J123+(K123-I123-H123)/3+P123*25+Q123*25+R123*25+S123*25+T123*20+U123*15+V123*10+W123*15)</f>
        <v>50.333333333333336</v>
      </c>
      <c r="C123" s="3" t="s">
        <v>3034</v>
      </c>
      <c r="D123" s="3" t="s">
        <v>2613</v>
      </c>
      <c r="E123" s="1">
        <v>1996</v>
      </c>
      <c r="F123" s="38">
        <v>28938</v>
      </c>
      <c r="G123" s="239">
        <v>1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239"/>
      <c r="Q123" s="1"/>
      <c r="R123" s="241">
        <v>2</v>
      </c>
      <c r="S123" s="1"/>
      <c r="T123" s="1"/>
      <c r="U123" s="1"/>
      <c r="V123" s="239"/>
      <c r="W123" s="241"/>
    </row>
    <row r="124" spans="2:23" x14ac:dyDescent="0.3">
      <c r="B124" s="39">
        <f>PRODUCT(G124/3+H124*1.6666+I124*1.6666+J124*1.6666+P124*25+Q124*25+R124*25+S124*25+T124*20+U124*15+V124*10+W124*15)</f>
        <v>48.665533333333329</v>
      </c>
      <c r="C124" s="3" t="s">
        <v>3523</v>
      </c>
      <c r="D124" s="3" t="s">
        <v>2613</v>
      </c>
      <c r="E124" s="1">
        <v>1959</v>
      </c>
      <c r="F124" s="38">
        <v>15928</v>
      </c>
      <c r="G124" s="239">
        <v>16</v>
      </c>
      <c r="H124" s="1">
        <v>0</v>
      </c>
      <c r="I124" s="1">
        <v>6</v>
      </c>
      <c r="J124" s="1">
        <v>11</v>
      </c>
      <c r="K124" s="1"/>
      <c r="L124" s="1"/>
      <c r="M124" s="1"/>
      <c r="N124" s="1"/>
      <c r="O124" s="1"/>
      <c r="P124" s="239"/>
      <c r="Q124" s="1"/>
      <c r="R124" s="241"/>
      <c r="S124" s="1"/>
      <c r="T124" s="1"/>
      <c r="U124" s="1">
        <v>1</v>
      </c>
      <c r="V124" s="239"/>
      <c r="W124" s="241"/>
    </row>
    <row r="125" spans="2:23" x14ac:dyDescent="0.3">
      <c r="B125" s="39">
        <f>PRODUCT(G125/3+H125*1.6666+I125*1.6666+J125*1.6666+P125*25+Q125*25+R125*25+S125*25+T125*20+U125*15+V125*10+W125*15)</f>
        <v>48.665066666666668</v>
      </c>
      <c r="C125" s="3" t="s">
        <v>3524</v>
      </c>
      <c r="D125" s="3" t="s">
        <v>2613</v>
      </c>
      <c r="E125" s="1">
        <v>1971</v>
      </c>
      <c r="F125" s="38">
        <v>20700</v>
      </c>
      <c r="G125" s="239">
        <v>26</v>
      </c>
      <c r="H125" s="1">
        <v>0</v>
      </c>
      <c r="I125" s="1">
        <v>10</v>
      </c>
      <c r="J125" s="1">
        <v>14</v>
      </c>
      <c r="K125" s="1"/>
      <c r="L125" s="1"/>
      <c r="M125" s="1"/>
      <c r="N125" s="1"/>
      <c r="O125" s="1"/>
      <c r="P125" s="239"/>
      <c r="Q125" s="1"/>
      <c r="R125" s="241"/>
      <c r="S125" s="1"/>
      <c r="T125" s="1"/>
      <c r="U125" s="1"/>
      <c r="V125" s="239"/>
      <c r="W125" s="241"/>
    </row>
    <row r="126" spans="2:23" x14ac:dyDescent="0.3">
      <c r="B126" s="39">
        <f>PRODUCT(G126/3+H126+I126+J126+(K126-I126-H126)/3+P126*25+Q126*25+R126*25+S126*25+T126*20+U126*15+V126*10+W126*15)</f>
        <v>44.333333333333336</v>
      </c>
      <c r="C126" s="3" t="s">
        <v>3123</v>
      </c>
      <c r="D126" s="3" t="s">
        <v>2613</v>
      </c>
      <c r="E126" s="1">
        <v>1999</v>
      </c>
      <c r="F126" s="38">
        <v>30348</v>
      </c>
      <c r="G126" s="239">
        <v>23</v>
      </c>
      <c r="H126" s="1">
        <v>0</v>
      </c>
      <c r="I126" s="1">
        <v>4</v>
      </c>
      <c r="J126" s="1">
        <v>2</v>
      </c>
      <c r="K126" s="1">
        <v>21</v>
      </c>
      <c r="L126" s="1">
        <v>12</v>
      </c>
      <c r="M126" s="1">
        <v>1</v>
      </c>
      <c r="N126" s="1">
        <v>4</v>
      </c>
      <c r="O126" s="1">
        <v>4</v>
      </c>
      <c r="P126" s="239"/>
      <c r="Q126" s="1"/>
      <c r="R126" s="241">
        <v>1</v>
      </c>
      <c r="S126" s="1"/>
      <c r="T126" s="1"/>
      <c r="U126" s="1"/>
      <c r="V126" s="239"/>
      <c r="W126" s="241"/>
    </row>
    <row r="127" spans="2:23" x14ac:dyDescent="0.3">
      <c r="B127" s="39">
        <f>PRODUCT(G127/3+H127*1.6666+I127*1.6666+J127*1.6666+P127*25+Q127*25+R127*25+S127*25+T127*20+U127*15+V127*10+W127*15)</f>
        <v>42.33186666666667</v>
      </c>
      <c r="C127" s="3" t="s">
        <v>3533</v>
      </c>
      <c r="D127" s="3" t="s">
        <v>2613</v>
      </c>
      <c r="E127" s="1">
        <v>1969</v>
      </c>
      <c r="F127" s="38">
        <v>20755</v>
      </c>
      <c r="G127" s="239">
        <v>17</v>
      </c>
      <c r="H127" s="1">
        <v>0</v>
      </c>
      <c r="I127" s="1">
        <v>3</v>
      </c>
      <c r="J127" s="1">
        <v>19</v>
      </c>
      <c r="K127" s="1"/>
      <c r="L127" s="1"/>
      <c r="M127" s="1"/>
      <c r="N127" s="1"/>
      <c r="O127" s="1"/>
      <c r="P127" s="239"/>
      <c r="Q127" s="1"/>
      <c r="R127" s="241"/>
      <c r="S127" s="1"/>
      <c r="T127" s="1"/>
      <c r="U127" s="1"/>
      <c r="V127" s="239"/>
      <c r="W127" s="241"/>
    </row>
    <row r="128" spans="2:23" x14ac:dyDescent="0.3">
      <c r="B128" s="39">
        <f>PRODUCT(G128/3+H128*1.6666+I128*1.6666+J128*1.6666+P128*25+Q128*25+R128*25+S128*25+T128*20+U128*15+V128*10+W128*15)</f>
        <v>41.665666666666667</v>
      </c>
      <c r="C128" s="3" t="s">
        <v>2807</v>
      </c>
      <c r="D128" s="3" t="s">
        <v>2613</v>
      </c>
      <c r="E128" s="1">
        <v>1966</v>
      </c>
      <c r="F128" s="38">
        <v>18023</v>
      </c>
      <c r="G128" s="239">
        <v>5</v>
      </c>
      <c r="H128" s="1">
        <v>0</v>
      </c>
      <c r="I128" s="1">
        <v>8</v>
      </c>
      <c r="J128" s="1">
        <v>7</v>
      </c>
      <c r="K128" s="1"/>
      <c r="L128" s="1"/>
      <c r="M128" s="1"/>
      <c r="N128" s="1"/>
      <c r="O128" s="1"/>
      <c r="P128" s="239"/>
      <c r="Q128" s="1"/>
      <c r="R128" s="241"/>
      <c r="S128" s="1"/>
      <c r="T128" s="1"/>
      <c r="U128" s="1">
        <v>1</v>
      </c>
      <c r="V128" s="239"/>
      <c r="W128" s="241"/>
    </row>
    <row r="129" spans="2:23" x14ac:dyDescent="0.3">
      <c r="B129" s="39">
        <f>PRODUCT(G129/3+H129+I129+J129+(K129-I129-H129)/3+P129*25+Q129*25+R129*25+S129*25+T129*20+U129*15+V129*10+W129*15)</f>
        <v>27.333333333333332</v>
      </c>
      <c r="C129" s="3" t="s">
        <v>2830</v>
      </c>
      <c r="D129" s="3" t="s">
        <v>2613</v>
      </c>
      <c r="E129" s="1">
        <v>1985</v>
      </c>
      <c r="F129" s="38" t="s">
        <v>776</v>
      </c>
      <c r="G129" s="239">
        <v>4</v>
      </c>
      <c r="H129" s="1">
        <v>0</v>
      </c>
      <c r="I129" s="1">
        <v>0</v>
      </c>
      <c r="J129" s="1">
        <v>0</v>
      </c>
      <c r="K129" s="1">
        <v>3</v>
      </c>
      <c r="L129" s="1">
        <v>0</v>
      </c>
      <c r="M129" s="1">
        <v>3</v>
      </c>
      <c r="N129" s="1">
        <v>0</v>
      </c>
      <c r="O129" s="1">
        <v>0</v>
      </c>
      <c r="P129" s="239"/>
      <c r="Q129" s="1"/>
      <c r="R129" s="241">
        <v>1</v>
      </c>
      <c r="S129" s="1"/>
      <c r="T129" s="1"/>
      <c r="U129" s="1"/>
      <c r="V129" s="239"/>
      <c r="W129" s="241"/>
    </row>
    <row r="130" spans="2:23" x14ac:dyDescent="0.3">
      <c r="B130" s="39">
        <f>PRODUCT(G130/3+H130+I130+J130+(K130-I130-H130)/3+P130*25+Q130*25+R130*25+S130*25+T130*20+U130*15+V130*10+W130*15)</f>
        <v>20.333333333333332</v>
      </c>
      <c r="C130" s="3" t="s">
        <v>3191</v>
      </c>
      <c r="D130" s="3" t="s">
        <v>2613</v>
      </c>
      <c r="E130" s="1">
        <v>2004</v>
      </c>
      <c r="F130" s="38">
        <v>32178</v>
      </c>
      <c r="G130" s="239">
        <v>1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239"/>
      <c r="Q130" s="1"/>
      <c r="R130" s="241"/>
      <c r="S130" s="1"/>
      <c r="T130" s="1">
        <v>1</v>
      </c>
      <c r="U130" s="1"/>
      <c r="V130" s="239"/>
      <c r="W130" s="241"/>
    </row>
    <row r="131" spans="2:23" x14ac:dyDescent="0.3">
      <c r="B131" s="39">
        <f>PRODUCT(G131/3+H131+I131+J131+(K131-I131-H131)/3+P131*25+Q131*25+R131*25+S131*25+T131*20+U131*15+V131*10+W131*15)</f>
        <v>6</v>
      </c>
      <c r="C131" s="3" t="s">
        <v>3617</v>
      </c>
      <c r="D131" s="3" t="s">
        <v>2613</v>
      </c>
      <c r="E131" s="1">
        <v>1985</v>
      </c>
      <c r="F131" s="38">
        <v>25226</v>
      </c>
      <c r="G131" s="239">
        <v>3</v>
      </c>
      <c r="H131" s="1">
        <v>0</v>
      </c>
      <c r="I131" s="1">
        <v>0</v>
      </c>
      <c r="J131" s="1">
        <v>2</v>
      </c>
      <c r="K131" s="1">
        <v>9</v>
      </c>
      <c r="L131" s="1">
        <v>1</v>
      </c>
      <c r="M131" s="1">
        <v>7</v>
      </c>
      <c r="N131" s="1">
        <v>1</v>
      </c>
      <c r="O131" s="1">
        <v>0</v>
      </c>
      <c r="P131" s="239"/>
      <c r="Q131" s="1"/>
      <c r="R131" s="241"/>
      <c r="S131" s="1"/>
      <c r="T131" s="1"/>
      <c r="U131" s="1"/>
      <c r="V131" s="239"/>
      <c r="W131" s="241"/>
    </row>
    <row r="132" spans="2:23" x14ac:dyDescent="0.3">
      <c r="B132" s="39"/>
      <c r="D132" s="3"/>
      <c r="E132" s="1"/>
      <c r="F132" s="38"/>
      <c r="G132" s="239"/>
      <c r="H132" s="1"/>
      <c r="I132" s="1"/>
      <c r="J132" s="1"/>
      <c r="K132" s="1"/>
      <c r="L132" s="1"/>
      <c r="M132" s="1"/>
      <c r="N132" s="1"/>
      <c r="O132" s="1"/>
      <c r="P132" s="239"/>
      <c r="Q132" s="1"/>
      <c r="R132" s="241"/>
      <c r="S132" s="1"/>
      <c r="T132" s="1"/>
      <c r="U132" s="1"/>
      <c r="V132" s="239"/>
      <c r="W132" s="241"/>
    </row>
    <row r="133" spans="2:23" x14ac:dyDescent="0.3">
      <c r="B133" s="39">
        <f t="shared" ref="B133:B146" si="5">PRODUCT(G133/3+H133+I133+J133+(K133-I133-H133)/3+P133*25+Q133*25+R133*25+S133*25+T133*20+U133*15+V133*10+W133*15)</f>
        <v>158.66666666666666</v>
      </c>
      <c r="C133" s="3" t="s">
        <v>1581</v>
      </c>
      <c r="D133" s="3" t="s">
        <v>3347</v>
      </c>
      <c r="E133" s="1">
        <v>2014</v>
      </c>
      <c r="F133" s="38">
        <v>36021</v>
      </c>
      <c r="G133" s="239">
        <v>35</v>
      </c>
      <c r="H133" s="1">
        <v>1</v>
      </c>
      <c r="I133" s="1">
        <v>37</v>
      </c>
      <c r="J133" s="1">
        <v>3</v>
      </c>
      <c r="K133" s="1">
        <v>86</v>
      </c>
      <c r="L133" s="1">
        <v>10</v>
      </c>
      <c r="M133" s="1">
        <v>11</v>
      </c>
      <c r="N133" s="1">
        <v>27</v>
      </c>
      <c r="O133" s="1">
        <v>38</v>
      </c>
      <c r="P133" s="239"/>
      <c r="Q133" s="1"/>
      <c r="R133" s="241">
        <v>2</v>
      </c>
      <c r="S133" s="1"/>
      <c r="T133" s="1">
        <v>2</v>
      </c>
      <c r="U133" s="1"/>
      <c r="V133" s="239"/>
      <c r="W133" s="241"/>
    </row>
    <row r="134" spans="2:23" x14ac:dyDescent="0.3">
      <c r="B134" s="39">
        <f t="shared" si="5"/>
        <v>152.66666666666669</v>
      </c>
      <c r="C134" s="3" t="s">
        <v>1919</v>
      </c>
      <c r="D134" s="3" t="s">
        <v>3347</v>
      </c>
      <c r="E134" s="1">
        <v>2018</v>
      </c>
      <c r="F134" s="38">
        <v>37517</v>
      </c>
      <c r="G134" s="239">
        <v>34</v>
      </c>
      <c r="H134" s="1">
        <v>5</v>
      </c>
      <c r="I134" s="1">
        <v>11</v>
      </c>
      <c r="J134" s="1">
        <v>18</v>
      </c>
      <c r="K134" s="1">
        <v>113</v>
      </c>
      <c r="L134" s="1">
        <v>23</v>
      </c>
      <c r="M134" s="1">
        <v>48</v>
      </c>
      <c r="N134" s="1">
        <v>26</v>
      </c>
      <c r="O134" s="1">
        <v>16</v>
      </c>
      <c r="P134" s="239"/>
      <c r="Q134" s="1"/>
      <c r="R134" s="241">
        <v>1</v>
      </c>
      <c r="S134" s="1">
        <v>2</v>
      </c>
      <c r="T134" s="1"/>
      <c r="U134" s="1"/>
      <c r="V134" s="239"/>
      <c r="W134" s="241"/>
    </row>
    <row r="135" spans="2:23" x14ac:dyDescent="0.3">
      <c r="B135" s="39">
        <f t="shared" si="5"/>
        <v>125</v>
      </c>
      <c r="C135" s="3" t="s">
        <v>3126</v>
      </c>
      <c r="D135" s="3" t="s">
        <v>3347</v>
      </c>
      <c r="E135" s="1">
        <v>2000</v>
      </c>
      <c r="F135" s="38">
        <v>30711</v>
      </c>
      <c r="G135" s="239">
        <v>31</v>
      </c>
      <c r="H135" s="1">
        <v>3</v>
      </c>
      <c r="I135" s="1">
        <v>1</v>
      </c>
      <c r="J135" s="1">
        <v>22</v>
      </c>
      <c r="K135" s="1">
        <v>60</v>
      </c>
      <c r="L135" s="1">
        <v>49</v>
      </c>
      <c r="M135" s="1">
        <v>4</v>
      </c>
      <c r="N135" s="1">
        <v>3</v>
      </c>
      <c r="O135" s="1">
        <v>4</v>
      </c>
      <c r="P135" s="239"/>
      <c r="Q135" s="1"/>
      <c r="R135" s="241">
        <v>2</v>
      </c>
      <c r="S135" s="1"/>
      <c r="T135" s="1">
        <v>1</v>
      </c>
      <c r="U135" s="1"/>
      <c r="V135" s="239"/>
      <c r="W135" s="241"/>
    </row>
    <row r="136" spans="2:23" x14ac:dyDescent="0.3">
      <c r="B136" s="39">
        <f t="shared" si="5"/>
        <v>104.33333333333333</v>
      </c>
      <c r="C136" s="3" t="s">
        <v>1921</v>
      </c>
      <c r="D136" s="3" t="s">
        <v>3347</v>
      </c>
      <c r="E136" s="1">
        <v>2020</v>
      </c>
      <c r="F136" s="38">
        <v>38034</v>
      </c>
      <c r="G136" s="239">
        <v>16</v>
      </c>
      <c r="H136" s="1">
        <v>0</v>
      </c>
      <c r="I136" s="1">
        <v>2</v>
      </c>
      <c r="J136" s="1">
        <v>14</v>
      </c>
      <c r="K136" s="1">
        <v>41</v>
      </c>
      <c r="L136" s="1">
        <v>27</v>
      </c>
      <c r="M136" s="1">
        <v>10</v>
      </c>
      <c r="N136" s="1">
        <v>2</v>
      </c>
      <c r="O136" s="1">
        <v>2</v>
      </c>
      <c r="P136" s="239"/>
      <c r="Q136" s="1"/>
      <c r="R136" s="241">
        <v>1</v>
      </c>
      <c r="S136" s="1">
        <v>1</v>
      </c>
      <c r="T136" s="1">
        <v>1</v>
      </c>
      <c r="U136" s="1"/>
      <c r="V136" s="239"/>
      <c r="W136" s="241"/>
    </row>
    <row r="137" spans="2:23" x14ac:dyDescent="0.3">
      <c r="B137" s="39">
        <f t="shared" si="5"/>
        <v>87.333333333333343</v>
      </c>
      <c r="C137" s="3" t="s">
        <v>3191</v>
      </c>
      <c r="D137" s="3" t="s">
        <v>3347</v>
      </c>
      <c r="E137" s="1">
        <v>2004</v>
      </c>
      <c r="F137" s="38">
        <v>32178</v>
      </c>
      <c r="G137" s="239">
        <v>20</v>
      </c>
      <c r="H137" s="1">
        <v>0</v>
      </c>
      <c r="I137" s="1">
        <v>2</v>
      </c>
      <c r="J137" s="1">
        <v>3</v>
      </c>
      <c r="K137" s="1">
        <v>19</v>
      </c>
      <c r="L137" s="1">
        <v>11</v>
      </c>
      <c r="M137" s="1">
        <v>3</v>
      </c>
      <c r="N137" s="1">
        <v>3</v>
      </c>
      <c r="O137" s="1">
        <v>2</v>
      </c>
      <c r="P137" s="239"/>
      <c r="Q137" s="1"/>
      <c r="R137" s="241">
        <v>1</v>
      </c>
      <c r="S137" s="1">
        <v>1</v>
      </c>
      <c r="T137" s="1">
        <v>1</v>
      </c>
      <c r="U137" s="1"/>
      <c r="V137" s="239"/>
      <c r="W137" s="241"/>
    </row>
    <row r="138" spans="2:23" x14ac:dyDescent="0.3">
      <c r="B138" s="39">
        <f t="shared" si="5"/>
        <v>77.333333333333329</v>
      </c>
      <c r="C138" s="3" t="s">
        <v>1922</v>
      </c>
      <c r="D138" s="3" t="s">
        <v>3347</v>
      </c>
      <c r="E138" s="1">
        <v>2019</v>
      </c>
      <c r="F138" s="48">
        <v>37881</v>
      </c>
      <c r="G138" s="239">
        <v>12</v>
      </c>
      <c r="H138" s="1">
        <v>0</v>
      </c>
      <c r="I138" s="1">
        <v>10</v>
      </c>
      <c r="J138" s="1">
        <v>7</v>
      </c>
      <c r="K138" s="1">
        <v>29</v>
      </c>
      <c r="L138" s="1">
        <v>5</v>
      </c>
      <c r="M138" s="1">
        <v>6</v>
      </c>
      <c r="N138" s="1">
        <v>8</v>
      </c>
      <c r="O138" s="1">
        <v>10</v>
      </c>
      <c r="P138" s="239"/>
      <c r="Q138" s="1"/>
      <c r="R138" s="241"/>
      <c r="S138" s="1">
        <v>2</v>
      </c>
      <c r="T138" s="1"/>
      <c r="U138" s="1"/>
      <c r="V138" s="239"/>
      <c r="W138" s="241"/>
    </row>
    <row r="139" spans="2:23" x14ac:dyDescent="0.3">
      <c r="B139" s="39">
        <f t="shared" si="5"/>
        <v>51.666666666666671</v>
      </c>
      <c r="C139" s="3" t="s">
        <v>3204</v>
      </c>
      <c r="D139" s="3" t="s">
        <v>3347</v>
      </c>
      <c r="E139" s="1">
        <v>2006</v>
      </c>
      <c r="F139" s="38">
        <v>32729</v>
      </c>
      <c r="G139" s="239">
        <v>1</v>
      </c>
      <c r="H139" s="1">
        <v>0</v>
      </c>
      <c r="I139" s="1">
        <v>0</v>
      </c>
      <c r="J139" s="1">
        <v>1</v>
      </c>
      <c r="K139" s="1">
        <v>1</v>
      </c>
      <c r="L139" s="1">
        <v>1</v>
      </c>
      <c r="M139" s="1">
        <v>0</v>
      </c>
      <c r="N139" s="1">
        <v>0</v>
      </c>
      <c r="O139" s="1">
        <v>0</v>
      </c>
      <c r="P139" s="239"/>
      <c r="Q139" s="1"/>
      <c r="R139" s="241">
        <v>1</v>
      </c>
      <c r="S139" s="1">
        <v>1</v>
      </c>
      <c r="T139" s="1"/>
      <c r="U139" s="1"/>
      <c r="V139" s="239"/>
      <c r="W139" s="241"/>
    </row>
    <row r="140" spans="2:23" x14ac:dyDescent="0.3">
      <c r="B140" s="39">
        <f t="shared" si="5"/>
        <v>2</v>
      </c>
      <c r="C140" s="2" t="s">
        <v>1928</v>
      </c>
      <c r="D140" s="2" t="s">
        <v>3347</v>
      </c>
      <c r="E140" s="1">
        <v>2022</v>
      </c>
      <c r="F140" s="38">
        <v>38384</v>
      </c>
      <c r="G140" s="239">
        <v>2</v>
      </c>
      <c r="H140" s="1">
        <v>0</v>
      </c>
      <c r="I140" s="1">
        <v>0</v>
      </c>
      <c r="J140" s="1">
        <v>0</v>
      </c>
      <c r="K140" s="1">
        <v>4</v>
      </c>
      <c r="L140" s="1">
        <v>3</v>
      </c>
      <c r="M140" s="1">
        <v>1</v>
      </c>
      <c r="N140" s="1">
        <v>0</v>
      </c>
      <c r="O140" s="1">
        <v>0</v>
      </c>
      <c r="P140" s="239"/>
      <c r="Q140" s="1"/>
      <c r="R140" s="241"/>
      <c r="S140" s="1"/>
      <c r="T140" s="1"/>
      <c r="U140" s="1"/>
      <c r="V140" s="239"/>
      <c r="W140" s="241"/>
    </row>
    <row r="141" spans="2:23" x14ac:dyDescent="0.3">
      <c r="B141" s="39">
        <f t="shared" si="5"/>
        <v>7.0000000000000009</v>
      </c>
      <c r="C141" s="3" t="s">
        <v>3139</v>
      </c>
      <c r="D141" s="3" t="s">
        <v>3347</v>
      </c>
      <c r="E141" s="1">
        <v>1999</v>
      </c>
      <c r="F141" s="38">
        <v>30491</v>
      </c>
      <c r="G141" s="239">
        <v>10</v>
      </c>
      <c r="H141" s="1">
        <v>0</v>
      </c>
      <c r="I141" s="1">
        <v>0</v>
      </c>
      <c r="J141" s="1">
        <v>2</v>
      </c>
      <c r="K141" s="1">
        <v>5</v>
      </c>
      <c r="L141" s="1">
        <v>3</v>
      </c>
      <c r="M141" s="1">
        <v>1</v>
      </c>
      <c r="N141" s="1">
        <v>1</v>
      </c>
      <c r="O141" s="1">
        <v>0</v>
      </c>
      <c r="P141" s="239"/>
      <c r="Q141" s="1"/>
      <c r="R141" s="241"/>
      <c r="S141" s="1"/>
      <c r="T141" s="1"/>
      <c r="U141" s="1"/>
      <c r="V141" s="239"/>
      <c r="W141" s="241"/>
    </row>
    <row r="142" spans="2:23" x14ac:dyDescent="0.3">
      <c r="B142" s="39">
        <f t="shared" si="5"/>
        <v>16.333333333333332</v>
      </c>
      <c r="C142" s="3" t="s">
        <v>1590</v>
      </c>
      <c r="D142" s="3" t="s">
        <v>3347</v>
      </c>
      <c r="E142" s="1">
        <v>2012</v>
      </c>
      <c r="F142" s="38">
        <v>35241</v>
      </c>
      <c r="G142" s="239">
        <v>15</v>
      </c>
      <c r="H142" s="1">
        <v>0</v>
      </c>
      <c r="I142" s="1">
        <v>0</v>
      </c>
      <c r="J142" s="1">
        <v>8</v>
      </c>
      <c r="K142" s="1">
        <v>10</v>
      </c>
      <c r="L142" s="1">
        <v>9</v>
      </c>
      <c r="M142" s="1">
        <v>0</v>
      </c>
      <c r="N142" s="1">
        <v>1</v>
      </c>
      <c r="O142" s="1">
        <v>0</v>
      </c>
      <c r="P142" s="239"/>
      <c r="Q142" s="1"/>
      <c r="R142" s="241"/>
      <c r="S142" s="1"/>
      <c r="T142" s="1"/>
      <c r="U142" s="1"/>
      <c r="V142" s="239"/>
      <c r="W142" s="241"/>
    </row>
    <row r="143" spans="2:23" x14ac:dyDescent="0.3">
      <c r="B143" s="39">
        <f t="shared" si="5"/>
        <v>22.666666666666668</v>
      </c>
      <c r="C143" s="3" t="s">
        <v>1490</v>
      </c>
      <c r="D143" s="3" t="s">
        <v>3347</v>
      </c>
      <c r="E143" s="1">
        <v>2010</v>
      </c>
      <c r="F143" s="38">
        <v>35093</v>
      </c>
      <c r="G143" s="239">
        <v>10</v>
      </c>
      <c r="H143" s="1">
        <v>0</v>
      </c>
      <c r="I143" s="1">
        <v>1</v>
      </c>
      <c r="J143" s="1">
        <v>0</v>
      </c>
      <c r="K143" s="1">
        <v>11</v>
      </c>
      <c r="L143" s="1">
        <v>9</v>
      </c>
      <c r="M143" s="1">
        <v>0</v>
      </c>
      <c r="N143" s="1">
        <v>1</v>
      </c>
      <c r="O143" s="1">
        <v>1</v>
      </c>
      <c r="P143" s="239"/>
      <c r="Q143" s="1"/>
      <c r="R143" s="241"/>
      <c r="S143" s="1"/>
      <c r="T143" s="1"/>
      <c r="U143" s="1">
        <v>1</v>
      </c>
      <c r="V143" s="239"/>
      <c r="W143" s="241"/>
    </row>
    <row r="144" spans="2:23" x14ac:dyDescent="0.3">
      <c r="B144" s="39">
        <f t="shared" si="5"/>
        <v>25.666666666666668</v>
      </c>
      <c r="C144" s="3" t="s">
        <v>1923</v>
      </c>
      <c r="D144" s="3" t="s">
        <v>3347</v>
      </c>
      <c r="E144" s="1">
        <v>2020</v>
      </c>
      <c r="F144" s="38">
        <v>37954</v>
      </c>
      <c r="G144" s="239">
        <v>2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239"/>
      <c r="Q144" s="1"/>
      <c r="R144" s="241"/>
      <c r="S144" s="1">
        <v>1</v>
      </c>
      <c r="T144" s="1"/>
      <c r="U144" s="1"/>
      <c r="V144" s="239"/>
      <c r="W144" s="241"/>
    </row>
    <row r="145" spans="2:23" x14ac:dyDescent="0.3">
      <c r="B145" s="39">
        <f t="shared" si="5"/>
        <v>27.666666666666668</v>
      </c>
      <c r="C145" s="3" t="s">
        <v>3254</v>
      </c>
      <c r="D145" s="3" t="s">
        <v>3347</v>
      </c>
      <c r="E145" s="1">
        <v>2009</v>
      </c>
      <c r="F145" s="38">
        <v>34090</v>
      </c>
      <c r="G145" s="239">
        <v>4</v>
      </c>
      <c r="H145" s="1">
        <v>0</v>
      </c>
      <c r="I145" s="1">
        <v>1</v>
      </c>
      <c r="J145" s="1">
        <v>0</v>
      </c>
      <c r="K145" s="1">
        <v>2</v>
      </c>
      <c r="L145" s="1">
        <v>1</v>
      </c>
      <c r="M145" s="1">
        <v>0</v>
      </c>
      <c r="N145" s="1">
        <v>0</v>
      </c>
      <c r="O145" s="1">
        <v>1</v>
      </c>
      <c r="P145" s="239"/>
      <c r="Q145" s="1"/>
      <c r="R145" s="241">
        <v>1</v>
      </c>
      <c r="S145" s="1"/>
      <c r="T145" s="1"/>
      <c r="U145" s="1"/>
      <c r="V145" s="239"/>
      <c r="W145" s="241"/>
    </row>
    <row r="146" spans="2:23" x14ac:dyDescent="0.3">
      <c r="B146" s="39">
        <f t="shared" si="5"/>
        <v>38.666666666666671</v>
      </c>
      <c r="C146" s="3" t="s">
        <v>1584</v>
      </c>
      <c r="D146" s="3" t="s">
        <v>3347</v>
      </c>
      <c r="E146" s="1">
        <v>2012</v>
      </c>
      <c r="F146" s="38">
        <v>35198</v>
      </c>
      <c r="G146" s="239">
        <v>3</v>
      </c>
      <c r="H146" s="1">
        <v>0</v>
      </c>
      <c r="I146" s="1">
        <v>2</v>
      </c>
      <c r="J146" s="1">
        <v>0</v>
      </c>
      <c r="K146" s="1">
        <v>4</v>
      </c>
      <c r="L146" s="1">
        <v>0</v>
      </c>
      <c r="M146" s="1">
        <v>1</v>
      </c>
      <c r="N146" s="1">
        <v>1</v>
      </c>
      <c r="O146" s="1">
        <v>2</v>
      </c>
      <c r="P146" s="239"/>
      <c r="Q146" s="1"/>
      <c r="R146" s="241"/>
      <c r="S146" s="1"/>
      <c r="T146" s="1">
        <v>1</v>
      </c>
      <c r="U146" s="1">
        <v>1</v>
      </c>
      <c r="V146" s="239"/>
      <c r="W146" s="241"/>
    </row>
    <row r="147" spans="2:23" x14ac:dyDescent="0.3">
      <c r="B147" s="39"/>
      <c r="D147" s="3"/>
      <c r="E147" s="1"/>
      <c r="F147" s="38"/>
      <c r="G147" s="239"/>
      <c r="H147" s="1"/>
      <c r="I147" s="1"/>
      <c r="J147" s="1"/>
      <c r="K147" s="1"/>
      <c r="L147" s="1"/>
      <c r="M147" s="1"/>
      <c r="N147" s="1"/>
      <c r="O147" s="1"/>
      <c r="P147" s="239"/>
      <c r="Q147" s="1"/>
      <c r="R147" s="241"/>
      <c r="S147" s="1"/>
      <c r="T147" s="1"/>
      <c r="U147" s="1"/>
      <c r="V147" s="239"/>
      <c r="W147" s="241"/>
    </row>
    <row r="148" spans="2:23" x14ac:dyDescent="0.3">
      <c r="B148" s="39">
        <f>PRODUCT(G148/3+H148+I148+J148+(K148-I148-H148)/3+P148*25+Q148*25+R148*25+S148*25+T148*20+U148*15+V148*10+W148*15)</f>
        <v>56</v>
      </c>
      <c r="C148" s="3" t="s">
        <v>809</v>
      </c>
      <c r="D148" s="3" t="s">
        <v>2759</v>
      </c>
      <c r="E148" s="1">
        <v>1988</v>
      </c>
      <c r="F148" s="38">
        <v>26200</v>
      </c>
      <c r="G148" s="239">
        <v>11</v>
      </c>
      <c r="H148" s="1">
        <v>1</v>
      </c>
      <c r="I148" s="1">
        <v>10</v>
      </c>
      <c r="J148" s="1">
        <v>6</v>
      </c>
      <c r="K148" s="1">
        <v>42</v>
      </c>
      <c r="L148" s="1">
        <v>12</v>
      </c>
      <c r="M148" s="1">
        <v>11</v>
      </c>
      <c r="N148" s="1">
        <v>8</v>
      </c>
      <c r="O148" s="1">
        <v>11</v>
      </c>
      <c r="P148" s="239"/>
      <c r="Q148" s="1"/>
      <c r="R148" s="241">
        <v>1</v>
      </c>
      <c r="S148" s="1"/>
      <c r="T148" s="1"/>
      <c r="U148" s="1"/>
      <c r="V148" s="239"/>
      <c r="W148" s="241"/>
    </row>
    <row r="149" spans="2:23" x14ac:dyDescent="0.3">
      <c r="B149" s="39">
        <f>PRODUCT(G149/3+H149+I149+J149+(K149-I149-H149)/3+P149*25+Q149*25+R149*25+S149*25+T149*20+U149*15+V149*10+W149*15)</f>
        <v>38.666666666666671</v>
      </c>
      <c r="C149" s="3" t="s">
        <v>814</v>
      </c>
      <c r="D149" s="3" t="s">
        <v>2759</v>
      </c>
      <c r="E149" s="1">
        <v>1988</v>
      </c>
      <c r="F149" s="38" t="s">
        <v>820</v>
      </c>
      <c r="G149" s="239">
        <v>12</v>
      </c>
      <c r="H149" s="1">
        <v>0</v>
      </c>
      <c r="I149" s="1">
        <v>5</v>
      </c>
      <c r="J149" s="1">
        <v>0</v>
      </c>
      <c r="K149" s="1">
        <v>19</v>
      </c>
      <c r="L149" s="1">
        <v>5</v>
      </c>
      <c r="M149" s="1">
        <v>6</v>
      </c>
      <c r="N149" s="1">
        <v>3</v>
      </c>
      <c r="O149" s="1">
        <v>5</v>
      </c>
      <c r="P149" s="239"/>
      <c r="Q149" s="1"/>
      <c r="R149" s="241">
        <v>1</v>
      </c>
      <c r="S149" s="1"/>
      <c r="T149" s="1"/>
      <c r="U149" s="1"/>
      <c r="V149" s="239"/>
      <c r="W149" s="241"/>
    </row>
    <row r="150" spans="2:23" x14ac:dyDescent="0.3">
      <c r="B150" s="39">
        <f>PRODUCT(G150/3+H150+I150+J150+(K150-I150-H150)/3+P150*25+Q150*25+R150*25+S150*25+T150*20+U150*15+V150*10+W150*15)</f>
        <v>21</v>
      </c>
      <c r="C150" s="3" t="s">
        <v>805</v>
      </c>
      <c r="D150" s="3" t="s">
        <v>2759</v>
      </c>
      <c r="E150" s="1">
        <v>1988</v>
      </c>
      <c r="F150" s="38">
        <v>26051</v>
      </c>
      <c r="G150" s="239">
        <v>11</v>
      </c>
      <c r="H150" s="1">
        <v>0</v>
      </c>
      <c r="I150" s="1">
        <v>3</v>
      </c>
      <c r="J150" s="1">
        <v>4</v>
      </c>
      <c r="K150" s="1">
        <v>34</v>
      </c>
      <c r="L150" s="1">
        <v>8</v>
      </c>
      <c r="M150" s="1">
        <v>17</v>
      </c>
      <c r="N150" s="1">
        <v>6</v>
      </c>
      <c r="O150" s="1">
        <v>3</v>
      </c>
      <c r="P150" s="239"/>
      <c r="Q150" s="1"/>
      <c r="R150" s="241"/>
      <c r="S150" s="1"/>
      <c r="T150" s="1"/>
      <c r="U150" s="1"/>
      <c r="V150" s="239"/>
      <c r="W150" s="241"/>
    </row>
    <row r="151" spans="2:23" x14ac:dyDescent="0.3">
      <c r="B151" s="39">
        <f>PRODUCT(G151/3+H151+I151+J151+(K151-I151-H151)/3+P151*25+Q151*25+R151*25+S151*25+T151*20+U151*15+V151*10+W151*15)</f>
        <v>8.6666666666666679</v>
      </c>
      <c r="C151" s="3" t="s">
        <v>3602</v>
      </c>
      <c r="D151" s="3" t="s">
        <v>2759</v>
      </c>
      <c r="E151" s="1">
        <v>1991</v>
      </c>
      <c r="F151" s="38">
        <v>27375</v>
      </c>
      <c r="G151" s="239">
        <v>9</v>
      </c>
      <c r="H151" s="1">
        <v>0</v>
      </c>
      <c r="I151" s="1">
        <v>0</v>
      </c>
      <c r="J151" s="1">
        <v>1</v>
      </c>
      <c r="K151" s="1">
        <v>14</v>
      </c>
      <c r="L151" s="1">
        <v>4</v>
      </c>
      <c r="M151" s="1">
        <v>5</v>
      </c>
      <c r="N151" s="1">
        <v>5</v>
      </c>
      <c r="O151" s="1">
        <v>0</v>
      </c>
      <c r="P151" s="239"/>
      <c r="Q151" s="1"/>
      <c r="R151" s="241"/>
      <c r="S151" s="1"/>
      <c r="T151" s="1"/>
      <c r="U151" s="1"/>
      <c r="V151" s="239"/>
      <c r="W151" s="241"/>
    </row>
    <row r="152" spans="2:23" x14ac:dyDescent="0.3">
      <c r="B152" s="39">
        <f>PRODUCT(G152/3+H152+I152+J152+(K152-I152-H152)/3+P152*25+Q152*25+R152*25+S152*25+T152*20+U152*15+V152*10+W152*15)</f>
        <v>2</v>
      </c>
      <c r="C152" s="3" t="s">
        <v>3645</v>
      </c>
      <c r="D152" s="3" t="s">
        <v>2759</v>
      </c>
      <c r="E152" s="1">
        <v>1991</v>
      </c>
      <c r="F152" s="38" t="s">
        <v>3646</v>
      </c>
      <c r="G152" s="239">
        <v>1</v>
      </c>
      <c r="H152" s="1">
        <v>0</v>
      </c>
      <c r="I152" s="1">
        <v>1</v>
      </c>
      <c r="J152" s="1">
        <v>0</v>
      </c>
      <c r="K152" s="1">
        <v>3</v>
      </c>
      <c r="L152" s="1">
        <v>1</v>
      </c>
      <c r="M152" s="1">
        <v>0</v>
      </c>
      <c r="N152" s="1">
        <v>1</v>
      </c>
      <c r="O152" s="1">
        <v>1</v>
      </c>
      <c r="P152" s="239"/>
      <c r="Q152" s="1"/>
      <c r="R152" s="241"/>
      <c r="S152" s="1"/>
      <c r="T152" s="1"/>
      <c r="U152" s="1"/>
      <c r="V152" s="239"/>
      <c r="W152" s="241"/>
    </row>
    <row r="153" spans="2:23" x14ac:dyDescent="0.3">
      <c r="B153" s="39"/>
      <c r="D153" s="3"/>
      <c r="E153" s="1"/>
      <c r="F153" s="38"/>
      <c r="G153" s="239"/>
      <c r="H153" s="1"/>
      <c r="I153" s="1"/>
      <c r="J153" s="1"/>
      <c r="K153" s="1"/>
      <c r="L153" s="1"/>
      <c r="M153" s="1"/>
      <c r="N153" s="1"/>
      <c r="O153" s="1"/>
      <c r="P153" s="239"/>
      <c r="Q153" s="1"/>
      <c r="R153" s="241"/>
      <c r="S153" s="1"/>
      <c r="T153" s="1"/>
      <c r="U153" s="1"/>
      <c r="V153" s="239"/>
      <c r="W153" s="241"/>
    </row>
    <row r="154" spans="2:23" x14ac:dyDescent="0.3">
      <c r="B154" s="39">
        <f>PRODUCT(G154/3+H154+I154+J154+(K154-I154-H154)/3+P154*25+Q154*25+R154*25+S154*25+T154*20+U154*15+V154*10+W154*15)</f>
        <v>140.33333333333334</v>
      </c>
      <c r="C154" s="3" t="s">
        <v>2892</v>
      </c>
      <c r="D154" s="3" t="s">
        <v>2988</v>
      </c>
      <c r="E154" s="1">
        <v>1986</v>
      </c>
      <c r="F154" s="38">
        <v>26371</v>
      </c>
      <c r="G154" s="239">
        <v>36</v>
      </c>
      <c r="H154" s="1">
        <v>7</v>
      </c>
      <c r="I154" s="1">
        <v>27</v>
      </c>
      <c r="J154" s="1">
        <v>28</v>
      </c>
      <c r="K154" s="1">
        <v>158</v>
      </c>
      <c r="L154" s="1">
        <v>32</v>
      </c>
      <c r="M154" s="1">
        <v>43</v>
      </c>
      <c r="N154" s="1">
        <v>49</v>
      </c>
      <c r="O154" s="1">
        <v>34</v>
      </c>
      <c r="P154" s="239"/>
      <c r="Q154" s="1"/>
      <c r="R154" s="241">
        <v>1</v>
      </c>
      <c r="S154" s="1"/>
      <c r="T154" s="1"/>
      <c r="U154" s="1"/>
      <c r="V154" s="239"/>
      <c r="W154" s="241"/>
    </row>
    <row r="155" spans="2:23" x14ac:dyDescent="0.3">
      <c r="B155" s="39">
        <f>PRODUCT(G155/3+H155+I155+J155+(K155-I155-H155)/3+P155*25+Q155*25+R155*25+S155*25+T155*20+U155*15+V155*10+W155*15)</f>
        <v>105</v>
      </c>
      <c r="C155" s="3" t="s">
        <v>2881</v>
      </c>
      <c r="D155" s="3" t="s">
        <v>2988</v>
      </c>
      <c r="E155" s="1">
        <v>1986</v>
      </c>
      <c r="F155" s="38" t="s">
        <v>820</v>
      </c>
      <c r="G155" s="239">
        <v>36</v>
      </c>
      <c r="H155" s="1">
        <v>2</v>
      </c>
      <c r="I155" s="1">
        <v>14</v>
      </c>
      <c r="J155" s="1">
        <v>36</v>
      </c>
      <c r="K155" s="1">
        <v>139</v>
      </c>
      <c r="L155" s="1">
        <v>67</v>
      </c>
      <c r="M155" s="1">
        <v>32</v>
      </c>
      <c r="N155" s="1">
        <v>24</v>
      </c>
      <c r="O155" s="1">
        <v>16</v>
      </c>
      <c r="P155" s="239"/>
      <c r="Q155" s="1"/>
      <c r="R155" s="241"/>
      <c r="S155" s="1"/>
      <c r="T155" s="1"/>
      <c r="U155" s="1"/>
      <c r="V155" s="239"/>
      <c r="W155" s="241"/>
    </row>
    <row r="156" spans="2:23" x14ac:dyDescent="0.3">
      <c r="B156" s="39">
        <f>PRODUCT(G156/3+H156+I156+J156+(K156-I156-H156)/3+P156*25+Q156*25+R156*25+S156*25+T156*20+U156*15+V156*10+W156*15)</f>
        <v>92.666666666666671</v>
      </c>
      <c r="C156" s="3" t="s">
        <v>3491</v>
      </c>
      <c r="D156" s="3" t="s">
        <v>2988</v>
      </c>
      <c r="E156" s="1">
        <v>1988</v>
      </c>
      <c r="F156" s="38">
        <v>26092</v>
      </c>
      <c r="G156" s="239">
        <v>17</v>
      </c>
      <c r="H156" s="1">
        <v>0</v>
      </c>
      <c r="I156" s="1">
        <v>5</v>
      </c>
      <c r="J156" s="1">
        <v>13</v>
      </c>
      <c r="K156" s="1">
        <v>62</v>
      </c>
      <c r="L156" s="1">
        <v>24</v>
      </c>
      <c r="M156" s="1">
        <v>17</v>
      </c>
      <c r="N156" s="1">
        <v>16</v>
      </c>
      <c r="O156" s="1">
        <v>5</v>
      </c>
      <c r="P156" s="239"/>
      <c r="Q156" s="1"/>
      <c r="R156" s="241">
        <v>2</v>
      </c>
      <c r="S156" s="1"/>
      <c r="T156" s="1"/>
      <c r="U156" s="1"/>
      <c r="V156" s="239"/>
      <c r="W156" s="241"/>
    </row>
    <row r="157" spans="2:23" x14ac:dyDescent="0.3">
      <c r="B157" s="39">
        <f>PRODUCT(G157/3+H157*1.6666+I157*1.6666+J157*1.6666+P157*25+Q157*25+R157*25+S157*25+T157*20+U157*15+V157*10+W157*15)</f>
        <v>56.3324</v>
      </c>
      <c r="C157" s="3" t="s">
        <v>3517</v>
      </c>
      <c r="D157" s="3" t="s">
        <v>2988</v>
      </c>
      <c r="E157" s="1">
        <v>1975</v>
      </c>
      <c r="F157" s="38">
        <v>22352</v>
      </c>
      <c r="G157" s="239">
        <v>24</v>
      </c>
      <c r="H157" s="1">
        <v>0</v>
      </c>
      <c r="I157" s="1">
        <v>3</v>
      </c>
      <c r="J157" s="1">
        <v>11</v>
      </c>
      <c r="K157" s="1"/>
      <c r="L157" s="1"/>
      <c r="M157" s="1"/>
      <c r="N157" s="1"/>
      <c r="O157" s="1"/>
      <c r="P157" s="239">
        <v>1</v>
      </c>
      <c r="Q157" s="1"/>
      <c r="R157" s="241"/>
      <c r="S157" s="1"/>
      <c r="T157" s="1"/>
      <c r="U157" s="1"/>
      <c r="V157" s="239"/>
      <c r="W157" s="241"/>
    </row>
    <row r="158" spans="2:23" x14ac:dyDescent="0.3">
      <c r="B158" s="39">
        <f>PRODUCT(G158/3+H158+I158+J158+(K158-I158-H158)/3+P158*25+Q158*25+R158*25+S158*25+T158*20+U158*15+V158*10+W158*15)</f>
        <v>25</v>
      </c>
      <c r="C158" s="3" t="s">
        <v>3559</v>
      </c>
      <c r="D158" s="3" t="s">
        <v>2988</v>
      </c>
      <c r="E158" s="1">
        <v>1986</v>
      </c>
      <c r="F158" s="38">
        <v>26010</v>
      </c>
      <c r="G158" s="239">
        <v>19</v>
      </c>
      <c r="H158" s="1">
        <v>0</v>
      </c>
      <c r="I158" s="1">
        <v>4</v>
      </c>
      <c r="J158" s="1">
        <v>6</v>
      </c>
      <c r="K158" s="1">
        <v>30</v>
      </c>
      <c r="L158" s="1">
        <v>15</v>
      </c>
      <c r="M158" s="1">
        <v>6</v>
      </c>
      <c r="N158" s="1">
        <v>5</v>
      </c>
      <c r="O158" s="1">
        <v>4</v>
      </c>
      <c r="P158" s="239"/>
      <c r="Q158" s="1"/>
      <c r="R158" s="241"/>
      <c r="S158" s="1"/>
      <c r="T158" s="1"/>
      <c r="U158" s="1"/>
      <c r="V158" s="239"/>
      <c r="W158" s="241"/>
    </row>
    <row r="159" spans="2:23" x14ac:dyDescent="0.3">
      <c r="B159" s="39">
        <f>PRODUCT(G159/3+H159*1.6666+I159*1.6666+J159*1.6666+P159*25+Q159*25+R159*25+S159*25+T159*20+U159*15+V159*10+W159*15)</f>
        <v>24.3324</v>
      </c>
      <c r="C159" s="3" t="s">
        <v>3567</v>
      </c>
      <c r="D159" s="3" t="s">
        <v>2988</v>
      </c>
      <c r="E159" s="1">
        <v>1979</v>
      </c>
      <c r="F159" s="38" t="s">
        <v>3561</v>
      </c>
      <c r="G159" s="239">
        <v>3</v>
      </c>
      <c r="H159" s="1">
        <v>2</v>
      </c>
      <c r="I159" s="1">
        <v>7</v>
      </c>
      <c r="J159" s="1">
        <v>5</v>
      </c>
      <c r="K159" s="1"/>
      <c r="L159" s="1"/>
      <c r="M159" s="1"/>
      <c r="N159" s="1"/>
      <c r="O159" s="1"/>
      <c r="P159" s="239"/>
      <c r="Q159" s="1"/>
      <c r="R159" s="241"/>
      <c r="S159" s="1"/>
      <c r="T159" s="1"/>
      <c r="U159" s="1"/>
      <c r="V159" s="239"/>
      <c r="W159" s="241"/>
    </row>
    <row r="160" spans="2:23" x14ac:dyDescent="0.3">
      <c r="B160" s="39">
        <f>PRODUCT(G160/3+H160+I160+J160+(K160-I160-H160)/3+P160*25+Q160*25+R160*25+S160*25+T160*20+U160*15+V160*10+W160*15)</f>
        <v>15.333333333333334</v>
      </c>
      <c r="C160" s="3" t="s">
        <v>3581</v>
      </c>
      <c r="D160" s="3" t="s">
        <v>2988</v>
      </c>
      <c r="E160" s="1">
        <v>1986</v>
      </c>
      <c r="F160" s="38" t="s">
        <v>762</v>
      </c>
      <c r="G160" s="239">
        <v>14</v>
      </c>
      <c r="H160" s="1">
        <v>0</v>
      </c>
      <c r="I160" s="1">
        <v>2</v>
      </c>
      <c r="J160" s="1">
        <v>5</v>
      </c>
      <c r="K160" s="1">
        <v>13</v>
      </c>
      <c r="L160" s="1">
        <v>7</v>
      </c>
      <c r="M160" s="1">
        <v>2</v>
      </c>
      <c r="N160" s="1">
        <v>2</v>
      </c>
      <c r="O160" s="1">
        <v>2</v>
      </c>
      <c r="P160" s="239"/>
      <c r="Q160" s="1"/>
      <c r="R160" s="241"/>
      <c r="S160" s="1"/>
      <c r="T160" s="1"/>
      <c r="U160" s="1"/>
      <c r="V160" s="239"/>
      <c r="W160" s="241"/>
    </row>
    <row r="161" spans="2:23" x14ac:dyDescent="0.3">
      <c r="B161" s="39">
        <f>PRODUCT(G161/3+H161+I161+J161+(K161-I161-H161)/3+P161*25+Q161*25+R161*25+S161*25+T161*20+U161*15+V161*10+W161*15)</f>
        <v>7.3333333333333339</v>
      </c>
      <c r="C161" s="3" t="s">
        <v>3609</v>
      </c>
      <c r="D161" s="3" t="s">
        <v>2988</v>
      </c>
      <c r="E161" s="1">
        <v>1988</v>
      </c>
      <c r="F161" s="38" t="s">
        <v>3514</v>
      </c>
      <c r="G161" s="239">
        <v>6</v>
      </c>
      <c r="H161" s="1">
        <v>0</v>
      </c>
      <c r="I161" s="1">
        <v>2</v>
      </c>
      <c r="J161" s="1">
        <v>0</v>
      </c>
      <c r="K161" s="1">
        <v>12</v>
      </c>
      <c r="L161" s="1">
        <v>7</v>
      </c>
      <c r="M161" s="1">
        <v>2</v>
      </c>
      <c r="N161" s="1">
        <v>1</v>
      </c>
      <c r="O161" s="1">
        <v>2</v>
      </c>
      <c r="P161" s="239"/>
      <c r="Q161" s="1"/>
      <c r="R161" s="241"/>
      <c r="S161" s="1"/>
      <c r="T161" s="1"/>
      <c r="U161" s="1"/>
      <c r="V161" s="239"/>
      <c r="W161" s="241"/>
    </row>
    <row r="162" spans="2:23" x14ac:dyDescent="0.3">
      <c r="B162" s="39"/>
      <c r="D162" s="3"/>
      <c r="E162" s="1"/>
      <c r="F162" s="38"/>
      <c r="G162" s="239"/>
      <c r="H162" s="1"/>
      <c r="I162" s="1"/>
      <c r="J162" s="1"/>
      <c r="K162" s="1"/>
      <c r="L162" s="1"/>
      <c r="M162" s="1"/>
      <c r="N162" s="1"/>
      <c r="O162" s="1"/>
      <c r="P162" s="239"/>
      <c r="Q162" s="1"/>
      <c r="R162" s="241"/>
      <c r="S162" s="1"/>
      <c r="T162" s="1"/>
      <c r="U162" s="1"/>
      <c r="V162" s="239"/>
      <c r="W162" s="241"/>
    </row>
    <row r="163" spans="2:23" x14ac:dyDescent="0.3">
      <c r="B163" s="39">
        <f>PRODUCT(G163/3+H163+I163+J163+(K163-I163-H163)/3+P163*25+Q163*25+R163*25+S163*25+T163*20+U163*15+V163*10+W163*15)</f>
        <v>45</v>
      </c>
      <c r="C163" s="3" t="s">
        <v>3530</v>
      </c>
      <c r="D163" s="3" t="s">
        <v>3259</v>
      </c>
      <c r="E163" s="1">
        <v>2025</v>
      </c>
      <c r="F163" s="38">
        <v>40041</v>
      </c>
      <c r="G163" s="239">
        <v>19</v>
      </c>
      <c r="H163" s="1">
        <v>1</v>
      </c>
      <c r="I163" s="1">
        <v>0</v>
      </c>
      <c r="J163" s="1">
        <v>17</v>
      </c>
      <c r="K163" s="1">
        <v>63</v>
      </c>
      <c r="L163" s="1">
        <v>44</v>
      </c>
      <c r="M163" s="1">
        <v>10</v>
      </c>
      <c r="N163" s="1">
        <v>8</v>
      </c>
      <c r="O163" s="1">
        <v>1</v>
      </c>
      <c r="P163" s="239"/>
      <c r="Q163" s="1"/>
      <c r="R163" s="241"/>
      <c r="S163" s="1"/>
      <c r="T163" s="1"/>
      <c r="U163" s="1"/>
      <c r="V163" s="239"/>
      <c r="W163" s="241"/>
    </row>
    <row r="164" spans="2:23" x14ac:dyDescent="0.3">
      <c r="B164" s="39"/>
      <c r="D164" s="3"/>
      <c r="E164" s="1"/>
      <c r="F164" s="38"/>
      <c r="G164" s="239"/>
      <c r="H164" s="1"/>
      <c r="I164" s="1"/>
      <c r="J164" s="1"/>
      <c r="K164" s="1"/>
      <c r="L164" s="1"/>
      <c r="M164" s="1"/>
      <c r="N164" s="1"/>
      <c r="O164" s="1"/>
      <c r="P164" s="239"/>
      <c r="Q164" s="1"/>
      <c r="R164" s="241"/>
      <c r="S164" s="1"/>
      <c r="T164" s="1"/>
      <c r="U164" s="1"/>
      <c r="V164" s="239"/>
      <c r="W164" s="241"/>
    </row>
    <row r="165" spans="2:23" x14ac:dyDescent="0.3">
      <c r="B165" s="39">
        <f>PRODUCT(G165/3+H165*1.6666+I165*1.6666+J165*1.6666+P165*25+Q165*25+R165*25+S165*25+T165*20+U165*15+V165*10+W165*15)</f>
        <v>28.998933333333333</v>
      </c>
      <c r="C165" s="3" t="s">
        <v>3553</v>
      </c>
      <c r="D165" s="3" t="s">
        <v>3554</v>
      </c>
      <c r="E165" s="1">
        <v>1962</v>
      </c>
      <c r="F165" s="38">
        <v>16697</v>
      </c>
      <c r="G165" s="239">
        <v>7</v>
      </c>
      <c r="H165" s="1">
        <v>2</v>
      </c>
      <c r="I165" s="1">
        <v>9</v>
      </c>
      <c r="J165" s="1">
        <v>5</v>
      </c>
      <c r="K165" s="1"/>
      <c r="L165" s="1"/>
      <c r="M165" s="1"/>
      <c r="N165" s="1"/>
      <c r="O165" s="1"/>
      <c r="P165" s="239"/>
      <c r="Q165" s="1"/>
      <c r="R165" s="241"/>
      <c r="S165" s="1"/>
      <c r="T165" s="1"/>
      <c r="U165" s="1"/>
      <c r="V165" s="239"/>
      <c r="W165" s="241"/>
    </row>
    <row r="166" spans="2:23" x14ac:dyDescent="0.3">
      <c r="B166" s="39">
        <f>PRODUCT(G166/3+H166*1.6666+I166*1.6666+J166*1.6666+P166*25+Q166*25+R166*25+S166*25+T166*20+U166*15+V166*10+W166*15)</f>
        <v>29.332266666666666</v>
      </c>
      <c r="C166" s="3" t="s">
        <v>3551</v>
      </c>
      <c r="D166" s="3" t="s">
        <v>3552</v>
      </c>
      <c r="E166" s="1">
        <v>1962</v>
      </c>
      <c r="F166" s="38">
        <v>16655</v>
      </c>
      <c r="G166" s="239">
        <v>8</v>
      </c>
      <c r="H166" s="1">
        <v>1</v>
      </c>
      <c r="I166" s="1">
        <v>4</v>
      </c>
      <c r="J166" s="1">
        <v>11</v>
      </c>
      <c r="K166" s="1"/>
      <c r="L166" s="1"/>
      <c r="M166" s="1"/>
      <c r="N166" s="1"/>
      <c r="O166" s="1"/>
      <c r="P166" s="239"/>
      <c r="Q166" s="1"/>
      <c r="R166" s="241"/>
      <c r="S166" s="1"/>
      <c r="T166" s="1"/>
      <c r="U166" s="1"/>
      <c r="V166" s="239"/>
      <c r="W166" s="241"/>
    </row>
    <row r="167" spans="2:23" x14ac:dyDescent="0.3">
      <c r="B167" s="39">
        <f>PRODUCT(G167/3+H167*1.6666+I167*1.6666+J167*1.6666+P167*25+Q167*25+R167*25+S167*25+T167*20+U167*15+V167*10+W167*15)</f>
        <v>10.999600000000001</v>
      </c>
      <c r="C167" s="3" t="s">
        <v>3565</v>
      </c>
      <c r="D167" s="3" t="s">
        <v>3554</v>
      </c>
      <c r="E167" s="1">
        <v>1962</v>
      </c>
      <c r="F167" s="38">
        <v>17422</v>
      </c>
      <c r="G167" s="239">
        <v>3</v>
      </c>
      <c r="H167" s="1">
        <v>1</v>
      </c>
      <c r="I167" s="1">
        <v>3</v>
      </c>
      <c r="J167" s="1">
        <v>2</v>
      </c>
      <c r="K167" s="1"/>
      <c r="L167" s="1"/>
      <c r="M167" s="1"/>
      <c r="N167" s="1"/>
      <c r="O167" s="1"/>
      <c r="P167" s="239"/>
      <c r="Q167" s="1"/>
      <c r="R167" s="241"/>
      <c r="S167" s="1"/>
      <c r="T167" s="1"/>
      <c r="U167" s="1"/>
      <c r="V167" s="239"/>
      <c r="W167" s="241"/>
    </row>
    <row r="168" spans="2:23" x14ac:dyDescent="0.3">
      <c r="B168" s="39"/>
      <c r="D168" s="3"/>
      <c r="E168" s="1"/>
      <c r="F168" s="38"/>
      <c r="G168" s="239"/>
      <c r="H168" s="1"/>
      <c r="I168" s="1"/>
      <c r="J168" s="1"/>
      <c r="K168" s="1"/>
      <c r="L168" s="1"/>
      <c r="M168" s="1"/>
      <c r="N168" s="1"/>
      <c r="O168" s="1"/>
      <c r="P168" s="239"/>
      <c r="Q168" s="1"/>
      <c r="R168" s="241"/>
      <c r="S168" s="1"/>
      <c r="T168" s="1"/>
      <c r="U168" s="1"/>
      <c r="V168" s="239"/>
      <c r="W168" s="241"/>
    </row>
    <row r="169" spans="2:23" x14ac:dyDescent="0.3">
      <c r="B169" s="39">
        <f>PRODUCT(G169/3+H169+I169+J169+(K169-I169-H169)/3+P169*25+Q169*25+R169*25+S169*25+T169*20+U169*15+V169*10+W169*15)</f>
        <v>3.3333333333333335</v>
      </c>
      <c r="C169" s="3" t="s">
        <v>3632</v>
      </c>
      <c r="D169" s="3" t="s">
        <v>3074</v>
      </c>
      <c r="E169" s="1">
        <v>2017</v>
      </c>
      <c r="F169" s="38">
        <v>36588</v>
      </c>
      <c r="G169" s="239">
        <v>5</v>
      </c>
      <c r="H169" s="1">
        <v>0</v>
      </c>
      <c r="I169" s="1">
        <v>0</v>
      </c>
      <c r="J169" s="1">
        <v>0</v>
      </c>
      <c r="K169" s="1">
        <v>5</v>
      </c>
      <c r="L169" s="1">
        <v>5</v>
      </c>
      <c r="M169" s="1">
        <v>0</v>
      </c>
      <c r="N169" s="1">
        <v>0</v>
      </c>
      <c r="O169" s="1">
        <v>0</v>
      </c>
      <c r="P169" s="239"/>
      <c r="Q169" s="1"/>
      <c r="R169" s="241"/>
      <c r="S169" s="1"/>
      <c r="T169" s="1"/>
      <c r="U169" s="1"/>
      <c r="V169" s="239"/>
      <c r="W169" s="241"/>
    </row>
    <row r="170" spans="2:23" x14ac:dyDescent="0.3">
      <c r="B170" s="39">
        <f>PRODUCT(G170/3+H170+I170+J170+(K170-I170-H170)/3+P170*25+Q170*25+R170*25+S170*25+T170*20+U170*15+V170*10+W170*15)</f>
        <v>2.666666666666667</v>
      </c>
      <c r="C170" s="3" t="s">
        <v>3635</v>
      </c>
      <c r="D170" s="3" t="s">
        <v>3074</v>
      </c>
      <c r="E170" s="1">
        <v>2017</v>
      </c>
      <c r="F170" s="38">
        <v>36623</v>
      </c>
      <c r="G170" s="239">
        <v>3</v>
      </c>
      <c r="H170" s="1">
        <v>0</v>
      </c>
      <c r="I170" s="1">
        <v>0</v>
      </c>
      <c r="J170" s="1">
        <v>0</v>
      </c>
      <c r="K170" s="1">
        <v>5</v>
      </c>
      <c r="L170" s="1">
        <v>5</v>
      </c>
      <c r="M170" s="1">
        <v>0</v>
      </c>
      <c r="N170" s="1">
        <v>0</v>
      </c>
      <c r="O170" s="1">
        <v>0</v>
      </c>
      <c r="P170" s="239"/>
      <c r="Q170" s="1"/>
      <c r="R170" s="241"/>
      <c r="S170" s="1"/>
      <c r="T170" s="1"/>
      <c r="U170" s="1"/>
      <c r="V170" s="239"/>
      <c r="W170" s="241"/>
    </row>
    <row r="171" spans="2:23" x14ac:dyDescent="0.3">
      <c r="B171" s="39"/>
      <c r="D171" s="3"/>
      <c r="E171" s="1"/>
      <c r="F171" s="38"/>
      <c r="G171" s="239"/>
      <c r="H171" s="1"/>
      <c r="I171" s="1"/>
      <c r="J171" s="1"/>
      <c r="K171" s="1"/>
      <c r="L171" s="1"/>
      <c r="M171" s="1"/>
      <c r="N171" s="1"/>
      <c r="O171" s="1"/>
      <c r="P171" s="239"/>
      <c r="Q171" s="1"/>
      <c r="R171" s="241"/>
      <c r="S171" s="1"/>
      <c r="T171" s="1"/>
      <c r="U171" s="1"/>
      <c r="V171" s="239"/>
      <c r="W171" s="241"/>
    </row>
    <row r="172" spans="2:23" x14ac:dyDescent="0.3">
      <c r="B172" s="39">
        <f>PRODUCT(G172/3+H172+I172+J172+(K172-I172-H172)/3+P172*25+Q172*25+R172*25+S172*25+T172*20+U172*15+V172*10+W172*15)</f>
        <v>39.333333333333336</v>
      </c>
      <c r="C172" s="3" t="s">
        <v>1664</v>
      </c>
      <c r="D172" s="3" t="s">
        <v>3318</v>
      </c>
      <c r="E172" s="1">
        <v>2017</v>
      </c>
      <c r="F172" s="38">
        <v>36570</v>
      </c>
      <c r="G172" s="239">
        <v>14</v>
      </c>
      <c r="H172" s="1">
        <v>0</v>
      </c>
      <c r="I172" s="1">
        <v>0</v>
      </c>
      <c r="J172" s="1">
        <v>3</v>
      </c>
      <c r="K172" s="1">
        <v>20</v>
      </c>
      <c r="L172" s="1">
        <v>7</v>
      </c>
      <c r="M172" s="1">
        <v>8</v>
      </c>
      <c r="N172" s="1">
        <v>5</v>
      </c>
      <c r="O172" s="1">
        <v>0</v>
      </c>
      <c r="P172" s="239"/>
      <c r="Q172" s="1"/>
      <c r="R172" s="241">
        <v>1</v>
      </c>
      <c r="S172" s="1"/>
      <c r="T172" s="1"/>
      <c r="U172" s="1"/>
      <c r="V172" s="239"/>
      <c r="W172" s="241"/>
    </row>
    <row r="173" spans="2:23" x14ac:dyDescent="0.3">
      <c r="B173" s="39">
        <f>PRODUCT(G173/3+H173+I173+J173+(K173-I173-H173)/3+P173*25+Q173*25+R173*25+S173*25+T173*20+U173*15+V173*10+W173*15)</f>
        <v>1.6666666666666665</v>
      </c>
      <c r="C173" s="3" t="s">
        <v>1754</v>
      </c>
      <c r="D173" s="3" t="s">
        <v>3318</v>
      </c>
      <c r="E173" s="1">
        <v>2017</v>
      </c>
      <c r="F173" s="38">
        <v>37101</v>
      </c>
      <c r="G173" s="239">
        <v>2</v>
      </c>
      <c r="H173" s="1">
        <v>0</v>
      </c>
      <c r="I173" s="1">
        <v>0</v>
      </c>
      <c r="J173" s="1">
        <v>0</v>
      </c>
      <c r="K173" s="1">
        <v>3</v>
      </c>
      <c r="L173" s="1">
        <v>3</v>
      </c>
      <c r="M173" s="1">
        <v>0</v>
      </c>
      <c r="N173" s="1">
        <v>0</v>
      </c>
      <c r="O173" s="1">
        <v>0</v>
      </c>
      <c r="P173" s="239"/>
      <c r="Q173" s="1"/>
      <c r="R173" s="241"/>
      <c r="S173" s="1"/>
      <c r="T173" s="1"/>
      <c r="U173" s="1"/>
      <c r="V173" s="239"/>
      <c r="W173" s="241"/>
    </row>
    <row r="174" spans="2:23" x14ac:dyDescent="0.3">
      <c r="B174" s="39">
        <f>PRODUCT(G174/3+H174+I174+J174+(K174-I174-H174)/3+P174*25+Q174*25+R174*25+S174*25+T174*20+U174*15+V174*10+W174*15)</f>
        <v>0.33333333333333331</v>
      </c>
      <c r="C174" s="3" t="s">
        <v>1758</v>
      </c>
      <c r="D174" s="3" t="s">
        <v>3318</v>
      </c>
      <c r="E174" s="1">
        <v>2017</v>
      </c>
      <c r="F174" s="38">
        <v>36574</v>
      </c>
      <c r="G174" s="239">
        <v>1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239"/>
      <c r="Q174" s="1"/>
      <c r="R174" s="241"/>
      <c r="S174" s="1"/>
      <c r="T174" s="1"/>
      <c r="U174" s="1"/>
      <c r="V174" s="239"/>
      <c r="W174" s="241"/>
    </row>
    <row r="175" spans="2:23" x14ac:dyDescent="0.3">
      <c r="B175" s="39"/>
      <c r="D175" s="3"/>
      <c r="E175" s="1"/>
      <c r="F175" s="38"/>
      <c r="G175" s="239"/>
      <c r="H175" s="1"/>
      <c r="I175" s="1"/>
      <c r="J175" s="1"/>
      <c r="K175" s="1"/>
      <c r="L175" s="1"/>
      <c r="M175" s="1"/>
      <c r="N175" s="1"/>
      <c r="O175" s="1"/>
      <c r="P175" s="239"/>
      <c r="Q175" s="1"/>
      <c r="R175" s="241"/>
      <c r="S175" s="1"/>
      <c r="T175" s="1"/>
      <c r="U175" s="1"/>
      <c r="V175" s="239"/>
      <c r="W175" s="241"/>
    </row>
    <row r="176" spans="2:23" x14ac:dyDescent="0.3">
      <c r="B176" s="39">
        <f>PRODUCT(G176/3+H176*1.6666+I176*1.6666+J176*1.6666+P176*25+Q176*25+R176*25+S176*25+T176*20+U176*15+V176*10+W176*15)</f>
        <v>148.66313333333335</v>
      </c>
      <c r="C176" s="3" t="s">
        <v>2662</v>
      </c>
      <c r="D176" s="3" t="s">
        <v>2630</v>
      </c>
      <c r="E176" s="1">
        <v>1975</v>
      </c>
      <c r="F176" s="38">
        <v>22685</v>
      </c>
      <c r="G176" s="239">
        <v>31</v>
      </c>
      <c r="H176" s="1">
        <v>2</v>
      </c>
      <c r="I176" s="1">
        <v>15</v>
      </c>
      <c r="J176" s="1">
        <v>36</v>
      </c>
      <c r="K176" s="1"/>
      <c r="L176" s="1"/>
      <c r="M176" s="1"/>
      <c r="N176" s="1"/>
      <c r="O176" s="1"/>
      <c r="P176" s="239"/>
      <c r="Q176" s="1"/>
      <c r="R176" s="241">
        <v>2</v>
      </c>
      <c r="S176" s="1"/>
      <c r="T176" s="1"/>
      <c r="U176" s="1"/>
      <c r="V176" s="239"/>
      <c r="W176" s="241"/>
    </row>
    <row r="177" spans="2:23" x14ac:dyDescent="0.3">
      <c r="B177" s="39">
        <f>PRODUCT(G177/3+H177*1.6666+I177*1.6666+J177*1.6666+P177*25+Q177*25+R177*25+S177*25+T177*20+U177*15+V177*10+W177*15)</f>
        <v>147.99646666666666</v>
      </c>
      <c r="C177" s="3" t="s">
        <v>2621</v>
      </c>
      <c r="D177" s="3" t="s">
        <v>2630</v>
      </c>
      <c r="E177" s="1">
        <v>1974</v>
      </c>
      <c r="F177" s="38">
        <v>21608</v>
      </c>
      <c r="G177" s="239">
        <v>29</v>
      </c>
      <c r="H177" s="1">
        <v>0</v>
      </c>
      <c r="I177" s="1">
        <v>14</v>
      </c>
      <c r="J177" s="1">
        <v>39</v>
      </c>
      <c r="K177" s="1"/>
      <c r="L177" s="1"/>
      <c r="M177" s="1"/>
      <c r="N177" s="1"/>
      <c r="O177" s="1"/>
      <c r="P177" s="239">
        <v>2</v>
      </c>
      <c r="Q177" s="1"/>
      <c r="R177" s="241"/>
      <c r="S177" s="1"/>
      <c r="T177" s="1"/>
      <c r="U177" s="1"/>
      <c r="V177" s="239"/>
      <c r="W177" s="241"/>
    </row>
    <row r="178" spans="2:23" x14ac:dyDescent="0.3">
      <c r="B178" s="39">
        <f>PRODUCT(G178/3+H178+I178+J178+(K178-I178-H178)/3+P178*25+Q178*25+R178*25+S178*25+T178*20+U178*15+V178*10+W178*15)</f>
        <v>146.66666666666669</v>
      </c>
      <c r="C178" s="3" t="s">
        <v>997</v>
      </c>
      <c r="D178" s="3" t="s">
        <v>2630</v>
      </c>
      <c r="E178" s="1">
        <v>1995</v>
      </c>
      <c r="F178" s="38">
        <v>28899</v>
      </c>
      <c r="G178" s="239">
        <v>27</v>
      </c>
      <c r="H178" s="1">
        <v>0</v>
      </c>
      <c r="I178" s="1">
        <v>6</v>
      </c>
      <c r="J178" s="1">
        <v>8</v>
      </c>
      <c r="K178" s="1">
        <v>62</v>
      </c>
      <c r="L178" s="1">
        <v>29</v>
      </c>
      <c r="M178" s="1">
        <v>11</v>
      </c>
      <c r="N178" s="1">
        <v>16</v>
      </c>
      <c r="O178" s="1">
        <v>6</v>
      </c>
      <c r="P178" s="239"/>
      <c r="Q178" s="1"/>
      <c r="R178" s="241">
        <v>2</v>
      </c>
      <c r="S178" s="1">
        <v>1</v>
      </c>
      <c r="T178" s="1">
        <v>1</v>
      </c>
      <c r="U178" s="1"/>
      <c r="V178" s="239">
        <v>1</v>
      </c>
      <c r="W178" s="241"/>
    </row>
    <row r="179" spans="2:23" x14ac:dyDescent="0.3">
      <c r="B179" s="39">
        <f>PRODUCT(G179/3+H179*1.6666+I179*1.6666+J179*1.6666+P179*25+Q179*25+R179*25+S179*25+T179*20+U179*15+V179*10+W179*15)</f>
        <v>122.33080000000001</v>
      </c>
      <c r="C179" s="3" t="s">
        <v>2629</v>
      </c>
      <c r="D179" s="3" t="s">
        <v>2630</v>
      </c>
      <c r="E179" s="1">
        <v>1976</v>
      </c>
      <c r="F179" s="38">
        <v>22322</v>
      </c>
      <c r="G179" s="239">
        <v>27</v>
      </c>
      <c r="H179" s="1">
        <v>0</v>
      </c>
      <c r="I179" s="1">
        <v>19</v>
      </c>
      <c r="J179" s="1">
        <v>19</v>
      </c>
      <c r="K179" s="1"/>
      <c r="L179" s="1"/>
      <c r="M179" s="1"/>
      <c r="N179" s="1"/>
      <c r="O179" s="1"/>
      <c r="P179" s="239"/>
      <c r="Q179" s="1"/>
      <c r="R179" s="241">
        <v>2</v>
      </c>
      <c r="S179" s="1"/>
      <c r="T179" s="1"/>
      <c r="U179" s="1"/>
      <c r="V179" s="239"/>
      <c r="W179" s="241"/>
    </row>
    <row r="180" spans="2:23" x14ac:dyDescent="0.3">
      <c r="B180" s="39">
        <f>PRODUCT(G180/3+H180+I180+J180+(K180-I180-H180)/3+P180*25+Q180*25+R180*25+S180*25+T180*20+U180*15+V180*10+W180*15)+12.7</f>
        <v>94.7</v>
      </c>
      <c r="C180" s="3" t="s">
        <v>2700</v>
      </c>
      <c r="D180" s="3" t="s">
        <v>2630</v>
      </c>
      <c r="E180" s="1">
        <v>1978</v>
      </c>
      <c r="F180" s="38">
        <v>23563</v>
      </c>
      <c r="G180" s="239">
        <v>29</v>
      </c>
      <c r="H180" s="1">
        <v>0</v>
      </c>
      <c r="I180" s="1">
        <v>21</v>
      </c>
      <c r="J180" s="1">
        <v>15</v>
      </c>
      <c r="K180" s="1">
        <v>55</v>
      </c>
      <c r="L180" s="1">
        <v>10</v>
      </c>
      <c r="M180" s="1">
        <v>11</v>
      </c>
      <c r="N180" s="1">
        <v>25</v>
      </c>
      <c r="O180" s="1">
        <v>9</v>
      </c>
      <c r="P180" s="239"/>
      <c r="Q180" s="1"/>
      <c r="R180" s="241">
        <v>1</v>
      </c>
      <c r="S180" s="1"/>
      <c r="T180" s="1"/>
      <c r="U180" s="1"/>
      <c r="V180" s="239"/>
      <c r="W180" s="241"/>
    </row>
    <row r="181" spans="2:23" x14ac:dyDescent="0.3">
      <c r="B181" s="39">
        <f>PRODUCT(G181/3+H181*1.6666+I181*1.6666+J181*1.6666+P181*25+Q181*25+R181*25+S181*25+T181*20+U181*15+V181*10+W181*15)</f>
        <v>88.330200000000005</v>
      </c>
      <c r="C181" s="3" t="s">
        <v>3495</v>
      </c>
      <c r="D181" s="3" t="s">
        <v>2630</v>
      </c>
      <c r="E181" s="1">
        <v>1974</v>
      </c>
      <c r="F181" s="38">
        <v>21586</v>
      </c>
      <c r="G181" s="239">
        <v>30</v>
      </c>
      <c r="H181" s="1">
        <v>2</v>
      </c>
      <c r="I181" s="1">
        <v>18</v>
      </c>
      <c r="J181" s="1">
        <v>27</v>
      </c>
      <c r="K181" s="1"/>
      <c r="L181" s="1"/>
      <c r="M181" s="1"/>
      <c r="N181" s="1"/>
      <c r="O181" s="1"/>
      <c r="P181" s="239"/>
      <c r="Q181" s="1"/>
      <c r="R181" s="241"/>
      <c r="S181" s="1"/>
      <c r="T181" s="1"/>
      <c r="U181" s="1"/>
      <c r="V181" s="239"/>
      <c r="W181" s="241"/>
    </row>
    <row r="182" spans="2:23" x14ac:dyDescent="0.3">
      <c r="B182" s="39">
        <f>PRODUCT(G182/3+H182+I182+J182+(K182-I182-H182)/3+P182*25+Q182*25+R182*25+S182*25+T182*20+U182*15+V182*10+W182*15)</f>
        <v>80.333333333333343</v>
      </c>
      <c r="C182" s="3" t="s">
        <v>2858</v>
      </c>
      <c r="D182" s="3" t="s">
        <v>2630</v>
      </c>
      <c r="E182" s="1">
        <v>1987</v>
      </c>
      <c r="F182" s="38">
        <v>25609</v>
      </c>
      <c r="G182" s="239">
        <v>14</v>
      </c>
      <c r="H182" s="1">
        <v>0</v>
      </c>
      <c r="I182" s="1">
        <v>11</v>
      </c>
      <c r="J182" s="1">
        <v>4</v>
      </c>
      <c r="K182" s="1">
        <v>43</v>
      </c>
      <c r="L182" s="1">
        <v>5</v>
      </c>
      <c r="M182" s="1">
        <v>9</v>
      </c>
      <c r="N182" s="1">
        <v>18</v>
      </c>
      <c r="O182" s="1">
        <v>11</v>
      </c>
      <c r="P182" s="239"/>
      <c r="Q182" s="1"/>
      <c r="R182" s="241">
        <v>2</v>
      </c>
      <c r="S182" s="1"/>
      <c r="T182" s="1"/>
      <c r="U182" s="1"/>
      <c r="V182" s="239"/>
      <c r="W182" s="241"/>
    </row>
    <row r="183" spans="2:23" x14ac:dyDescent="0.3">
      <c r="B183" s="39">
        <f>PRODUCT(G183/3+H183*1.6666+I183*1.6666+J183*1.6666+P183*25+Q183*25+R183*25+S183*25+T183*20+U183*15+V183*10+W183*15)</f>
        <v>70.6648</v>
      </c>
      <c r="C183" s="3" t="s">
        <v>3502</v>
      </c>
      <c r="D183" s="3" t="s">
        <v>2630</v>
      </c>
      <c r="E183" s="1">
        <v>1963</v>
      </c>
      <c r="F183" s="38">
        <v>17305</v>
      </c>
      <c r="G183" s="239">
        <v>12</v>
      </c>
      <c r="H183" s="1">
        <v>1</v>
      </c>
      <c r="I183" s="1">
        <v>13</v>
      </c>
      <c r="J183" s="1">
        <v>14</v>
      </c>
      <c r="K183" s="1"/>
      <c r="L183" s="1"/>
      <c r="M183" s="1"/>
      <c r="N183" s="1"/>
      <c r="O183" s="1"/>
      <c r="P183" s="239"/>
      <c r="Q183" s="1"/>
      <c r="R183" s="241"/>
      <c r="S183" s="1"/>
      <c r="T183" s="1">
        <v>1</v>
      </c>
      <c r="U183" s="1"/>
      <c r="V183" s="239"/>
      <c r="W183" s="241"/>
    </row>
    <row r="184" spans="2:23" x14ac:dyDescent="0.3">
      <c r="B184" s="39">
        <f>PRODUCT(G184/3+H184*1.6666+I184*1.6666+J184*1.6666+P184*25+Q184*25+R184*25+S184*25+T184*20+U184*15+V184*10+W184*15)</f>
        <v>60.997799999999998</v>
      </c>
      <c r="C184" s="3" t="s">
        <v>3511</v>
      </c>
      <c r="D184" s="3" t="s">
        <v>2630</v>
      </c>
      <c r="E184" s="1">
        <v>1975</v>
      </c>
      <c r="F184" s="38">
        <v>21629</v>
      </c>
      <c r="G184" s="239">
        <v>18</v>
      </c>
      <c r="H184" s="1">
        <v>0</v>
      </c>
      <c r="I184" s="1">
        <v>10</v>
      </c>
      <c r="J184" s="1">
        <v>23</v>
      </c>
      <c r="K184" s="1"/>
      <c r="L184" s="1"/>
      <c r="M184" s="1"/>
      <c r="N184" s="1"/>
      <c r="O184" s="1"/>
      <c r="P184" s="239"/>
      <c r="Q184" s="1"/>
      <c r="R184" s="241"/>
      <c r="S184" s="1"/>
      <c r="T184" s="1"/>
      <c r="U184" s="1"/>
      <c r="V184" s="239"/>
      <c r="W184" s="241"/>
    </row>
    <row r="185" spans="2:23" x14ac:dyDescent="0.3">
      <c r="B185" s="39">
        <f t="shared" ref="B185:B190" si="6">PRODUCT(G185/3+H185+I185+J185+(K185-I185-H185)/3+P185*25+Q185*25+R185*25+S185*25+T185*20+U185*15+V185*10+W185*15)</f>
        <v>60</v>
      </c>
      <c r="C185" s="3" t="s">
        <v>2747</v>
      </c>
      <c r="D185" s="3" t="s">
        <v>2630</v>
      </c>
      <c r="E185" s="1">
        <v>1981</v>
      </c>
      <c r="F185" s="38">
        <v>23604</v>
      </c>
      <c r="G185" s="239">
        <v>15</v>
      </c>
      <c r="H185" s="1">
        <v>0</v>
      </c>
      <c r="I185" s="1">
        <v>4</v>
      </c>
      <c r="J185" s="1">
        <v>13</v>
      </c>
      <c r="K185" s="1">
        <v>43</v>
      </c>
      <c r="L185" s="1">
        <v>21</v>
      </c>
      <c r="M185" s="1">
        <v>13</v>
      </c>
      <c r="N185" s="1">
        <v>5</v>
      </c>
      <c r="O185" s="1">
        <v>4</v>
      </c>
      <c r="P185" s="239"/>
      <c r="Q185" s="1"/>
      <c r="R185" s="241">
        <v>1</v>
      </c>
      <c r="S185" s="1"/>
      <c r="T185" s="1"/>
      <c r="U185" s="1"/>
      <c r="V185" s="239"/>
      <c r="W185" s="241"/>
    </row>
    <row r="186" spans="2:23" x14ac:dyDescent="0.3">
      <c r="B186" s="39">
        <f t="shared" si="6"/>
        <v>53.333333333333336</v>
      </c>
      <c r="C186" s="3" t="s">
        <v>2956</v>
      </c>
      <c r="D186" s="3" t="s">
        <v>2630</v>
      </c>
      <c r="E186" s="1">
        <v>1992</v>
      </c>
      <c r="F186" s="38">
        <v>27621</v>
      </c>
      <c r="G186" s="239">
        <v>3</v>
      </c>
      <c r="H186" s="1">
        <v>0</v>
      </c>
      <c r="I186" s="1">
        <v>0</v>
      </c>
      <c r="J186" s="1">
        <v>1</v>
      </c>
      <c r="K186" s="1">
        <v>4</v>
      </c>
      <c r="L186" s="1">
        <v>0</v>
      </c>
      <c r="M186" s="1">
        <v>3</v>
      </c>
      <c r="N186" s="1">
        <v>1</v>
      </c>
      <c r="O186" s="1">
        <v>0</v>
      </c>
      <c r="P186" s="239"/>
      <c r="Q186" s="1"/>
      <c r="R186" s="241">
        <v>2</v>
      </c>
      <c r="S186" s="1"/>
      <c r="T186" s="1"/>
      <c r="U186" s="1"/>
      <c r="V186" s="239"/>
      <c r="W186" s="241"/>
    </row>
    <row r="187" spans="2:23" x14ac:dyDescent="0.3">
      <c r="B187" s="39">
        <f t="shared" si="6"/>
        <v>46.666666666666671</v>
      </c>
      <c r="C187" s="3" t="s">
        <v>1251</v>
      </c>
      <c r="D187" s="3" t="s">
        <v>2630</v>
      </c>
      <c r="E187" s="1">
        <v>2003</v>
      </c>
      <c r="F187" s="38">
        <v>31858</v>
      </c>
      <c r="G187" s="239">
        <v>17</v>
      </c>
      <c r="H187" s="1">
        <v>0</v>
      </c>
      <c r="I187" s="1">
        <v>1</v>
      </c>
      <c r="J187" s="1">
        <v>5</v>
      </c>
      <c r="K187" s="1">
        <v>31</v>
      </c>
      <c r="L187" s="1">
        <v>21</v>
      </c>
      <c r="M187" s="1">
        <v>8</v>
      </c>
      <c r="N187" s="1">
        <v>1</v>
      </c>
      <c r="O187" s="1">
        <v>1</v>
      </c>
      <c r="P187" s="239"/>
      <c r="Q187" s="1"/>
      <c r="R187" s="241">
        <v>1</v>
      </c>
      <c r="S187" s="1"/>
      <c r="T187" s="1"/>
      <c r="U187" s="1"/>
      <c r="V187" s="239"/>
      <c r="W187" s="241"/>
    </row>
    <row r="188" spans="2:23" x14ac:dyDescent="0.3">
      <c r="B188" s="39">
        <f t="shared" si="6"/>
        <v>45.333333333333329</v>
      </c>
      <c r="C188" s="3" t="s">
        <v>1000</v>
      </c>
      <c r="D188" s="3" t="s">
        <v>2630</v>
      </c>
      <c r="E188" s="1">
        <v>1996</v>
      </c>
      <c r="F188" s="38">
        <v>29513</v>
      </c>
      <c r="G188" s="239">
        <v>1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239"/>
      <c r="Q188" s="1"/>
      <c r="R188" s="241">
        <v>1</v>
      </c>
      <c r="S188" s="1"/>
      <c r="T188" s="1">
        <v>1</v>
      </c>
      <c r="U188" s="1"/>
      <c r="V188" s="239"/>
      <c r="W188" s="241"/>
    </row>
    <row r="189" spans="2:23" x14ac:dyDescent="0.3">
      <c r="B189" s="39">
        <f t="shared" si="6"/>
        <v>31.333333333333332</v>
      </c>
      <c r="C189" s="3" t="s">
        <v>2777</v>
      </c>
      <c r="D189" s="3" t="s">
        <v>2630</v>
      </c>
      <c r="E189" s="1">
        <v>1981</v>
      </c>
      <c r="F189" s="38">
        <v>23882</v>
      </c>
      <c r="G189" s="239">
        <v>2</v>
      </c>
      <c r="H189" s="1">
        <v>0</v>
      </c>
      <c r="I189" s="1">
        <v>1</v>
      </c>
      <c r="J189" s="1">
        <v>3</v>
      </c>
      <c r="K189" s="1">
        <v>6</v>
      </c>
      <c r="L189" s="1">
        <v>2</v>
      </c>
      <c r="M189" s="1">
        <v>2</v>
      </c>
      <c r="N189" s="1">
        <v>1</v>
      </c>
      <c r="O189" s="1">
        <v>1</v>
      </c>
      <c r="P189" s="239"/>
      <c r="Q189" s="1"/>
      <c r="R189" s="241">
        <v>1</v>
      </c>
      <c r="S189" s="1"/>
      <c r="T189" s="1"/>
      <c r="U189" s="1"/>
      <c r="V189" s="239"/>
      <c r="W189" s="241"/>
    </row>
    <row r="190" spans="2:23" x14ac:dyDescent="0.3">
      <c r="B190" s="39">
        <f t="shared" si="6"/>
        <v>30</v>
      </c>
      <c r="C190" s="3" t="s">
        <v>2703</v>
      </c>
      <c r="D190" s="3" t="s">
        <v>2630</v>
      </c>
      <c r="E190" s="1">
        <v>1979</v>
      </c>
      <c r="F190" s="38">
        <v>23477</v>
      </c>
      <c r="G190" s="239">
        <v>19</v>
      </c>
      <c r="H190" s="1">
        <v>0</v>
      </c>
      <c r="I190" s="1">
        <v>4</v>
      </c>
      <c r="J190" s="1">
        <v>13</v>
      </c>
      <c r="K190" s="1">
        <v>24</v>
      </c>
      <c r="L190" s="1">
        <v>8</v>
      </c>
      <c r="M190" s="1">
        <v>10</v>
      </c>
      <c r="N190" s="1">
        <v>4</v>
      </c>
      <c r="O190" s="1">
        <v>2</v>
      </c>
      <c r="P190" s="239"/>
      <c r="Q190" s="1"/>
      <c r="R190" s="241"/>
      <c r="S190" s="1"/>
      <c r="T190" s="1"/>
      <c r="U190" s="1"/>
      <c r="V190" s="239"/>
      <c r="W190" s="241"/>
    </row>
    <row r="191" spans="2:23" x14ac:dyDescent="0.3">
      <c r="B191" s="39">
        <f>PRODUCT(G191/3+H191*1.6666+I191*1.6666+J191*1.6666+P191*25+Q191*25+R191*25+S191*25+T191*20+U191*15+V191*10+W191*15)</f>
        <v>29.333199999999998</v>
      </c>
      <c r="C191" s="3" t="s">
        <v>3550</v>
      </c>
      <c r="D191" s="3" t="s">
        <v>2630</v>
      </c>
      <c r="E191" s="1">
        <v>1976</v>
      </c>
      <c r="F191" s="38">
        <v>22457</v>
      </c>
      <c r="G191" s="239">
        <v>3</v>
      </c>
      <c r="H191" s="1">
        <v>0</v>
      </c>
      <c r="I191" s="1">
        <v>1</v>
      </c>
      <c r="J191" s="1">
        <v>1</v>
      </c>
      <c r="K191" s="1"/>
      <c r="L191" s="1"/>
      <c r="M191" s="1"/>
      <c r="N191" s="1"/>
      <c r="O191" s="1"/>
      <c r="P191" s="239"/>
      <c r="Q191" s="1"/>
      <c r="R191" s="241">
        <v>1</v>
      </c>
      <c r="S191" s="1"/>
      <c r="T191" s="1"/>
      <c r="U191" s="1"/>
      <c r="V191" s="239"/>
      <c r="W191" s="241"/>
    </row>
    <row r="192" spans="2:23" x14ac:dyDescent="0.3">
      <c r="B192" s="39">
        <f>PRODUCT(G192/3+H192+I192+J192+(K192-I192-H192)/3+P192*25+Q192*25+R192*25+S192*25+T192*20+U192*15+V192*10+W192*15)</f>
        <v>25.666666666666668</v>
      </c>
      <c r="C192" s="3" t="s">
        <v>3558</v>
      </c>
      <c r="D192" s="3" t="s">
        <v>2630</v>
      </c>
      <c r="E192" s="1">
        <v>1994</v>
      </c>
      <c r="F192" s="38">
        <v>28153</v>
      </c>
      <c r="G192" s="239">
        <v>1</v>
      </c>
      <c r="H192" s="1">
        <v>0</v>
      </c>
      <c r="I192" s="1">
        <v>0</v>
      </c>
      <c r="J192" s="1">
        <v>0</v>
      </c>
      <c r="K192" s="1">
        <v>1</v>
      </c>
      <c r="L192" s="1">
        <v>0</v>
      </c>
      <c r="M192" s="1">
        <v>0</v>
      </c>
      <c r="N192" s="1">
        <v>1</v>
      </c>
      <c r="O192" s="1">
        <v>0</v>
      </c>
      <c r="P192" s="239"/>
      <c r="Q192" s="1"/>
      <c r="R192" s="241"/>
      <c r="S192" s="1">
        <v>1</v>
      </c>
      <c r="T192" s="1"/>
      <c r="U192" s="1"/>
      <c r="V192" s="239"/>
      <c r="W192" s="241"/>
    </row>
    <row r="193" spans="2:23" x14ac:dyDescent="0.3">
      <c r="B193" s="39">
        <f>PRODUCT(G193/3+H193+I193+J193+(K193-I193-H193)/3+P193*25+Q193*25+R193*25+S193*25+T193*20+U193*15+V193*10+W193*15)</f>
        <v>24.333333333333336</v>
      </c>
      <c r="C193" s="3" t="s">
        <v>3562</v>
      </c>
      <c r="D193" s="3" t="s">
        <v>2630</v>
      </c>
      <c r="E193" s="1">
        <v>1983</v>
      </c>
      <c r="F193" s="38">
        <v>24611</v>
      </c>
      <c r="G193" s="239">
        <v>14</v>
      </c>
      <c r="H193" s="1">
        <v>0</v>
      </c>
      <c r="I193" s="1">
        <v>2</v>
      </c>
      <c r="J193" s="1">
        <v>10</v>
      </c>
      <c r="K193" s="1">
        <v>25</v>
      </c>
      <c r="L193" s="1">
        <v>9</v>
      </c>
      <c r="M193" s="1">
        <v>8</v>
      </c>
      <c r="N193" s="1">
        <v>6</v>
      </c>
      <c r="O193" s="1">
        <v>2</v>
      </c>
      <c r="P193" s="239"/>
      <c r="Q193" s="1"/>
      <c r="R193" s="241"/>
      <c r="S193" s="1"/>
      <c r="T193" s="1"/>
      <c r="U193" s="1"/>
      <c r="V193" s="239"/>
      <c r="W193" s="241"/>
    </row>
    <row r="194" spans="2:23" x14ac:dyDescent="0.3">
      <c r="B194" s="39">
        <f>PRODUCT(G194/3+H194+I194+J194+(K194-I194-H194)/3+P194*25+Q194*25+R194*25+S194*25+T194*20+U194*15+V194*10+W194*15)</f>
        <v>23</v>
      </c>
      <c r="C194" s="3" t="s">
        <v>3569</v>
      </c>
      <c r="D194" s="3" t="s">
        <v>2630</v>
      </c>
      <c r="E194" s="1">
        <v>1987</v>
      </c>
      <c r="F194" s="38">
        <v>25639</v>
      </c>
      <c r="G194" s="239">
        <v>14</v>
      </c>
      <c r="H194" s="1">
        <v>0</v>
      </c>
      <c r="I194" s="1">
        <v>6</v>
      </c>
      <c r="J194" s="1">
        <v>4</v>
      </c>
      <c r="K194" s="1">
        <v>31</v>
      </c>
      <c r="L194" s="1">
        <v>4</v>
      </c>
      <c r="M194" s="1">
        <v>11</v>
      </c>
      <c r="N194" s="1">
        <v>10</v>
      </c>
      <c r="O194" s="1">
        <v>6</v>
      </c>
      <c r="P194" s="239"/>
      <c r="Q194" s="1"/>
      <c r="R194" s="241"/>
      <c r="S194" s="1"/>
      <c r="T194" s="1"/>
      <c r="U194" s="1"/>
      <c r="V194" s="239"/>
      <c r="W194" s="241"/>
    </row>
    <row r="195" spans="2:23" x14ac:dyDescent="0.3">
      <c r="B195" s="39">
        <f>PRODUCT(G195/3+H195+I195+J195+(K195-I195-H195)/3+P195*25+Q195*25+R195*25+S195*25+T195*20+U195*15+V195*10+W195*15)</f>
        <v>22</v>
      </c>
      <c r="C195" s="3" t="s">
        <v>1012</v>
      </c>
      <c r="D195" s="3" t="s">
        <v>2630</v>
      </c>
      <c r="E195" s="1">
        <v>1996</v>
      </c>
      <c r="F195" s="38">
        <v>28874</v>
      </c>
      <c r="G195" s="239">
        <v>2</v>
      </c>
      <c r="H195" s="1">
        <v>0</v>
      </c>
      <c r="I195" s="1">
        <v>0</v>
      </c>
      <c r="J195" s="1">
        <v>1</v>
      </c>
      <c r="K195" s="1">
        <v>1</v>
      </c>
      <c r="L195" s="1">
        <v>1</v>
      </c>
      <c r="M195" s="1">
        <v>0</v>
      </c>
      <c r="N195" s="1">
        <v>0</v>
      </c>
      <c r="O195" s="1">
        <v>0</v>
      </c>
      <c r="P195" s="239"/>
      <c r="Q195" s="1"/>
      <c r="R195" s="241"/>
      <c r="S195" s="1"/>
      <c r="T195" s="1">
        <v>1</v>
      </c>
      <c r="U195" s="1"/>
      <c r="V195" s="239"/>
      <c r="W195" s="241"/>
    </row>
    <row r="196" spans="2:23" x14ac:dyDescent="0.3">
      <c r="B196" s="39">
        <f>PRODUCT(G196/3+H196+I196+J196+(K196-I196-H196)/3+P196*25+Q196*25+R196*25+S196*25+T196*20+U196*15+V196*10+W196*15)</f>
        <v>14.666666666666668</v>
      </c>
      <c r="C196" s="3" t="s">
        <v>3584</v>
      </c>
      <c r="D196" s="3" t="s">
        <v>2630</v>
      </c>
      <c r="E196" s="1">
        <v>1989</v>
      </c>
      <c r="F196" s="38">
        <v>26362</v>
      </c>
      <c r="G196" s="239">
        <v>15</v>
      </c>
      <c r="H196" s="1">
        <v>0</v>
      </c>
      <c r="I196" s="1">
        <v>1</v>
      </c>
      <c r="J196" s="1">
        <v>4</v>
      </c>
      <c r="K196" s="1">
        <v>15</v>
      </c>
      <c r="L196" s="1">
        <v>13</v>
      </c>
      <c r="M196" s="1">
        <v>0</v>
      </c>
      <c r="N196" s="1">
        <v>1</v>
      </c>
      <c r="O196" s="1">
        <v>1</v>
      </c>
      <c r="P196" s="239"/>
      <c r="Q196" s="1"/>
      <c r="R196" s="241"/>
      <c r="S196" s="1"/>
      <c r="T196" s="1"/>
      <c r="U196" s="1"/>
      <c r="V196" s="239"/>
      <c r="W196" s="241"/>
    </row>
    <row r="197" spans="2:23" x14ac:dyDescent="0.3">
      <c r="B197" s="39">
        <f>PRODUCT(G197/3+H197*1.6666+I197*1.6666+J197*1.6666+P197*25+Q197*25+R197*25+S197*25+T197*20+U197*15+V197*10+W197*15)</f>
        <v>13.6662</v>
      </c>
      <c r="C197" s="3" t="s">
        <v>3586</v>
      </c>
      <c r="D197" s="3" t="s">
        <v>2630</v>
      </c>
      <c r="E197" s="1">
        <v>1963</v>
      </c>
      <c r="F197" s="38">
        <v>16893</v>
      </c>
      <c r="G197" s="239">
        <v>6</v>
      </c>
      <c r="H197" s="1">
        <v>0</v>
      </c>
      <c r="I197" s="1">
        <v>3</v>
      </c>
      <c r="J197" s="1">
        <v>4</v>
      </c>
      <c r="K197" s="1"/>
      <c r="L197" s="1"/>
      <c r="M197" s="1"/>
      <c r="N197" s="1"/>
      <c r="O197" s="1"/>
      <c r="P197" s="239"/>
      <c r="Q197" s="1"/>
      <c r="R197" s="241"/>
      <c r="S197" s="1"/>
      <c r="T197" s="1"/>
      <c r="U197" s="1"/>
      <c r="V197" s="239"/>
      <c r="W197" s="241"/>
    </row>
    <row r="198" spans="2:23" x14ac:dyDescent="0.3">
      <c r="B198" s="39">
        <f>PRODUCT(G198/3+H198*1.6666+I198*1.6666+J198*1.6666+P198*25+Q198*25+R198*25+S198*25+T198*20+U198*15+V198*10+W198*15)</f>
        <v>12.999533333333334</v>
      </c>
      <c r="C198" s="3" t="s">
        <v>3590</v>
      </c>
      <c r="D198" s="3" t="s">
        <v>2630</v>
      </c>
      <c r="E198" s="1">
        <v>1965</v>
      </c>
      <c r="F198" s="38">
        <v>17844</v>
      </c>
      <c r="G198" s="239">
        <v>4</v>
      </c>
      <c r="H198" s="1">
        <v>0</v>
      </c>
      <c r="I198" s="1">
        <v>1</v>
      </c>
      <c r="J198" s="1">
        <v>6</v>
      </c>
      <c r="K198" s="1"/>
      <c r="L198" s="1"/>
      <c r="M198" s="1"/>
      <c r="N198" s="1"/>
      <c r="O198" s="1"/>
      <c r="P198" s="239"/>
      <c r="Q198" s="1"/>
      <c r="R198" s="241"/>
      <c r="S198" s="1"/>
      <c r="T198" s="1"/>
      <c r="U198" s="1"/>
      <c r="V198" s="239"/>
      <c r="W198" s="241"/>
    </row>
    <row r="199" spans="2:23" x14ac:dyDescent="0.3">
      <c r="B199" s="39">
        <f>PRODUCT(G199/3+H199+I199+J199+(K199-I199-H199)/3+P199*25+Q199*25+R199*25+S199*25+T199*20+U199*15+V199*10+W199*15)</f>
        <v>12</v>
      </c>
      <c r="C199" s="3" t="s">
        <v>3593</v>
      </c>
      <c r="D199" s="3" t="s">
        <v>2630</v>
      </c>
      <c r="E199" s="1">
        <v>1987</v>
      </c>
      <c r="F199" s="38" t="s">
        <v>820</v>
      </c>
      <c r="G199" s="239">
        <v>12</v>
      </c>
      <c r="H199" s="1">
        <v>0</v>
      </c>
      <c r="I199" s="1">
        <v>0</v>
      </c>
      <c r="J199" s="1">
        <v>5</v>
      </c>
      <c r="K199" s="1">
        <v>9</v>
      </c>
      <c r="L199" s="1">
        <v>8</v>
      </c>
      <c r="M199" s="1">
        <v>1</v>
      </c>
      <c r="N199" s="1">
        <v>0</v>
      </c>
      <c r="O199" s="1">
        <v>0</v>
      </c>
      <c r="P199" s="239"/>
      <c r="Q199" s="1"/>
      <c r="R199" s="241"/>
      <c r="S199" s="1"/>
      <c r="T199" s="1"/>
      <c r="U199" s="1"/>
      <c r="V199" s="239"/>
      <c r="W199" s="241"/>
    </row>
    <row r="200" spans="2:23" x14ac:dyDescent="0.3">
      <c r="B200" s="39">
        <f>PRODUCT(G200/3+H200*1.6666+I200*1.6666+J200*1.6666+P200*25+Q200*25+R200*25+S200*25+T200*20+U200*15+V200*10+W200*15)</f>
        <v>11.999600000000001</v>
      </c>
      <c r="C200" s="3" t="s">
        <v>3594</v>
      </c>
      <c r="D200" s="3" t="s">
        <v>2630</v>
      </c>
      <c r="E200" s="1">
        <v>1966</v>
      </c>
      <c r="F200" s="38">
        <v>18122</v>
      </c>
      <c r="G200" s="239">
        <v>6</v>
      </c>
      <c r="H200" s="1">
        <v>0</v>
      </c>
      <c r="I200" s="1">
        <v>1</v>
      </c>
      <c r="J200" s="1">
        <v>5</v>
      </c>
      <c r="K200" s="1"/>
      <c r="L200" s="1"/>
      <c r="M200" s="1"/>
      <c r="N200" s="1"/>
      <c r="O200" s="1"/>
      <c r="P200" s="239"/>
      <c r="Q200" s="1"/>
      <c r="R200" s="241"/>
      <c r="S200" s="1"/>
      <c r="T200" s="1"/>
      <c r="U200" s="1"/>
      <c r="V200" s="239"/>
      <c r="W200" s="241"/>
    </row>
    <row r="201" spans="2:23" x14ac:dyDescent="0.3">
      <c r="B201" s="39">
        <f>PRODUCT(G201/3+H201*1.6666+I201*1.6666+J201*1.6666+P201*25+Q201*25+R201*25+S201*25+T201*20+U201*15+V201*10+W201*15)</f>
        <v>11.666333333333334</v>
      </c>
      <c r="C201" s="3" t="s">
        <v>3596</v>
      </c>
      <c r="D201" s="3" t="s">
        <v>2630</v>
      </c>
      <c r="E201" s="1">
        <v>1975</v>
      </c>
      <c r="F201" s="38">
        <v>21803</v>
      </c>
      <c r="G201" s="239">
        <v>10</v>
      </c>
      <c r="H201" s="1">
        <v>0</v>
      </c>
      <c r="I201" s="1">
        <v>1</v>
      </c>
      <c r="J201" s="1">
        <v>4</v>
      </c>
      <c r="K201" s="1"/>
      <c r="L201" s="1"/>
      <c r="M201" s="1"/>
      <c r="N201" s="1"/>
      <c r="O201" s="1"/>
      <c r="P201" s="239"/>
      <c r="Q201" s="1"/>
      <c r="R201" s="241"/>
      <c r="S201" s="1"/>
      <c r="T201" s="1"/>
      <c r="U201" s="1"/>
      <c r="V201" s="239"/>
      <c r="W201" s="241"/>
    </row>
    <row r="202" spans="2:23" x14ac:dyDescent="0.3">
      <c r="B202" s="39">
        <f>PRODUCT(G202/3+H202+I202+J202+(K202-I202-H202)/3+P202*25+Q202*25+R202*25+S202*25+T202*20+U202*15+V202*10+W202*15)</f>
        <v>7.3333333333333339</v>
      </c>
      <c r="C202" s="3" t="s">
        <v>3610</v>
      </c>
      <c r="D202" s="3" t="s">
        <v>2630</v>
      </c>
      <c r="E202" s="1">
        <v>1981</v>
      </c>
      <c r="F202" s="38">
        <v>23529</v>
      </c>
      <c r="G202" s="239">
        <v>6</v>
      </c>
      <c r="H202" s="1">
        <v>0</v>
      </c>
      <c r="I202" s="1">
        <v>1</v>
      </c>
      <c r="J202" s="1">
        <v>2</v>
      </c>
      <c r="K202" s="1">
        <v>8</v>
      </c>
      <c r="L202" s="1">
        <v>4</v>
      </c>
      <c r="M202" s="1">
        <v>1</v>
      </c>
      <c r="N202" s="1">
        <v>2</v>
      </c>
      <c r="O202" s="1">
        <v>1</v>
      </c>
      <c r="P202" s="239"/>
      <c r="Q202" s="1"/>
      <c r="R202" s="241"/>
      <c r="S202" s="1"/>
      <c r="T202" s="1"/>
      <c r="U202" s="1"/>
      <c r="V202" s="239"/>
      <c r="W202" s="241"/>
    </row>
    <row r="203" spans="2:23" x14ac:dyDescent="0.3">
      <c r="B203" s="39">
        <f>PRODUCT(G203/3+H203+I203+J203+(K203-I203-H203)/3+P203*25+Q203*25+R203*25+S203*25+T203*20+U203*15+V203*10+W203*15)</f>
        <v>5.666666666666667</v>
      </c>
      <c r="C203" s="3" t="s">
        <v>3619</v>
      </c>
      <c r="D203" s="3" t="s">
        <v>2630</v>
      </c>
      <c r="E203" s="1">
        <v>1994</v>
      </c>
      <c r="F203" s="38">
        <v>28439</v>
      </c>
      <c r="G203" s="239">
        <v>5</v>
      </c>
      <c r="H203" s="1">
        <v>0</v>
      </c>
      <c r="I203" s="1">
        <v>0</v>
      </c>
      <c r="J203" s="1">
        <v>3</v>
      </c>
      <c r="K203" s="1">
        <v>3</v>
      </c>
      <c r="L203" s="1">
        <v>3</v>
      </c>
      <c r="M203" s="1">
        <v>0</v>
      </c>
      <c r="N203" s="1">
        <v>0</v>
      </c>
      <c r="O203" s="1">
        <v>0</v>
      </c>
      <c r="P203" s="239"/>
      <c r="Q203" s="1"/>
      <c r="R203" s="241"/>
      <c r="S203" s="1"/>
      <c r="T203" s="1"/>
      <c r="U203" s="1"/>
      <c r="V203" s="239"/>
      <c r="W203" s="241"/>
    </row>
    <row r="204" spans="2:23" x14ac:dyDescent="0.3">
      <c r="B204" s="39">
        <f>PRODUCT(G204/3+H204+I204+J204+(K204-I204-H204)/3+P204*25+Q204*25+R204*25+S204*25+T204*20+U204*15+V204*10+W204*15)</f>
        <v>2.333333333333333</v>
      </c>
      <c r="C204" s="3" t="s">
        <v>3644</v>
      </c>
      <c r="D204" s="3" t="s">
        <v>2630</v>
      </c>
      <c r="E204" s="1">
        <v>1990</v>
      </c>
      <c r="F204" s="38">
        <v>27603</v>
      </c>
      <c r="G204" s="239">
        <v>4</v>
      </c>
      <c r="H204" s="1">
        <v>0</v>
      </c>
      <c r="I204" s="1">
        <v>1</v>
      </c>
      <c r="J204" s="1">
        <v>0</v>
      </c>
      <c r="K204" s="1">
        <v>1</v>
      </c>
      <c r="L204" s="1">
        <v>0</v>
      </c>
      <c r="M204" s="1">
        <v>0</v>
      </c>
      <c r="N204" s="1">
        <v>0</v>
      </c>
      <c r="O204" s="1">
        <v>1</v>
      </c>
      <c r="P204" s="239"/>
      <c r="Q204" s="1"/>
      <c r="R204" s="241"/>
      <c r="S204" s="1"/>
      <c r="T204" s="1"/>
      <c r="U204" s="1"/>
      <c r="V204" s="239"/>
      <c r="W204" s="241"/>
    </row>
    <row r="205" spans="2:23" x14ac:dyDescent="0.3">
      <c r="B205" s="39">
        <f>PRODUCT(G205/3+H205*1.6666+I205*1.6666+J205*1.6666+P205*25+Q205*25+R205*25+S205*25+T205*20+U205*15+V205*10+W205*15)</f>
        <v>1</v>
      </c>
      <c r="C205" s="3" t="s">
        <v>3659</v>
      </c>
      <c r="D205" s="3" t="s">
        <v>2630</v>
      </c>
      <c r="E205" s="1">
        <v>1970</v>
      </c>
      <c r="F205" s="38" t="s">
        <v>3660</v>
      </c>
      <c r="G205" s="239">
        <v>3</v>
      </c>
      <c r="H205" s="1">
        <v>0</v>
      </c>
      <c r="I205" s="1">
        <v>0</v>
      </c>
      <c r="J205" s="1">
        <v>0</v>
      </c>
      <c r="K205" s="1"/>
      <c r="L205" s="1"/>
      <c r="M205" s="1"/>
      <c r="N205" s="1"/>
      <c r="O205" s="1"/>
      <c r="P205" s="239"/>
      <c r="Q205" s="1"/>
      <c r="R205" s="241"/>
      <c r="S205" s="1"/>
      <c r="T205" s="1"/>
      <c r="U205" s="1"/>
      <c r="V205" s="239"/>
      <c r="W205" s="241"/>
    </row>
    <row r="206" spans="2:23" x14ac:dyDescent="0.3">
      <c r="B206" s="39">
        <f>PRODUCT(G206/3+H206+I206+J206+(K206-I206-H206)/3+P206*25+Q206*25+R206*25+S206*25+T206*20+U206*15+V206*10+W206*15)</f>
        <v>0.66666666666666663</v>
      </c>
      <c r="C206" s="3" t="s">
        <v>3669</v>
      </c>
      <c r="D206" s="3" t="s">
        <v>2630</v>
      </c>
      <c r="E206" s="1">
        <v>2005</v>
      </c>
      <c r="F206" s="38">
        <v>32318</v>
      </c>
      <c r="G206" s="239">
        <v>2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239"/>
      <c r="Q206" s="1"/>
      <c r="R206" s="241"/>
      <c r="S206" s="1"/>
      <c r="T206" s="1"/>
      <c r="U206" s="1"/>
      <c r="V206" s="239"/>
      <c r="W206" s="241"/>
    </row>
    <row r="207" spans="2:23" x14ac:dyDescent="0.3">
      <c r="B207" s="39">
        <f>PRODUCT(G207/3+H207+I207+J207+(K207-I207-H207)/3+P207*25+Q207*25+R207*25+S207*25+T207*20+U207*15+V207*10+W207*15)</f>
        <v>46</v>
      </c>
      <c r="C207" s="3" t="s">
        <v>1071</v>
      </c>
      <c r="D207" s="3" t="s">
        <v>2630</v>
      </c>
      <c r="E207" s="1">
        <v>1999</v>
      </c>
      <c r="F207" s="38">
        <v>30678</v>
      </c>
      <c r="G207" s="239">
        <v>2</v>
      </c>
      <c r="H207" s="1">
        <v>0</v>
      </c>
      <c r="I207" s="1">
        <v>0</v>
      </c>
      <c r="J207" s="1">
        <v>0</v>
      </c>
      <c r="K207" s="1">
        <v>1</v>
      </c>
      <c r="L207" s="1">
        <v>1</v>
      </c>
      <c r="M207" s="1">
        <v>0</v>
      </c>
      <c r="N207" s="1">
        <v>0</v>
      </c>
      <c r="O207" s="1">
        <v>0</v>
      </c>
      <c r="P207" s="239"/>
      <c r="Q207" s="1"/>
      <c r="R207" s="241">
        <v>1</v>
      </c>
      <c r="S207" s="1"/>
      <c r="T207" s="1">
        <v>1</v>
      </c>
      <c r="U207" s="1"/>
      <c r="V207" s="239"/>
      <c r="W207" s="241"/>
    </row>
    <row r="208" spans="2:23" x14ac:dyDescent="0.3">
      <c r="B208" s="39">
        <f>PRODUCT(G208/3+H208+I208+J208+(K208-I208-H208)/3+P208*25+Q208*25+R208*25+S208*25+T208*20+U208*15+V208*10+W208*15)</f>
        <v>79</v>
      </c>
      <c r="C208" s="3" t="s">
        <v>2827</v>
      </c>
      <c r="D208" s="3" t="s">
        <v>2630</v>
      </c>
      <c r="E208" s="1">
        <v>1981</v>
      </c>
      <c r="F208" s="38">
        <v>24879</v>
      </c>
      <c r="G208" s="239">
        <v>27</v>
      </c>
      <c r="H208" s="1">
        <v>1</v>
      </c>
      <c r="I208" s="1">
        <v>13</v>
      </c>
      <c r="J208" s="1">
        <v>9</v>
      </c>
      <c r="K208" s="1">
        <v>80</v>
      </c>
      <c r="L208" s="1">
        <v>21</v>
      </c>
      <c r="M208" s="1">
        <v>22</v>
      </c>
      <c r="N208" s="1">
        <v>23</v>
      </c>
      <c r="O208" s="1">
        <v>14</v>
      </c>
      <c r="P208" s="239"/>
      <c r="Q208" s="1"/>
      <c r="R208" s="241">
        <v>1</v>
      </c>
      <c r="S208" s="1"/>
      <c r="T208" s="1"/>
      <c r="U208" s="1"/>
      <c r="V208" s="239"/>
      <c r="W208" s="241"/>
    </row>
    <row r="209" spans="2:23" x14ac:dyDescent="0.3">
      <c r="B209" s="39"/>
      <c r="D209" s="3"/>
      <c r="E209" s="1"/>
      <c r="F209" s="38"/>
      <c r="G209" s="239"/>
      <c r="H209" s="1"/>
      <c r="I209" s="1"/>
      <c r="J209" s="1"/>
      <c r="K209" s="1"/>
      <c r="L209" s="1"/>
      <c r="M209" s="1"/>
      <c r="N209" s="1"/>
      <c r="O209" s="1"/>
      <c r="P209" s="239"/>
      <c r="Q209" s="1"/>
      <c r="R209" s="241"/>
      <c r="S209" s="1"/>
      <c r="T209" s="1"/>
      <c r="U209" s="1"/>
      <c r="V209" s="239"/>
      <c r="W209" s="241"/>
    </row>
    <row r="210" spans="2:23" x14ac:dyDescent="0.3">
      <c r="B210" s="39">
        <f>PRODUCT(G210/3+H210+I210+J210+(K210-I210-H210)/3+P210*25+Q210*25+R210*25+S210*25+T210*20+U210*15+V210*10+W210*15)</f>
        <v>5.3333333333333339</v>
      </c>
      <c r="C210" s="3" t="s">
        <v>3620</v>
      </c>
      <c r="D210" s="3" t="s">
        <v>3232</v>
      </c>
      <c r="E210" s="1">
        <v>2010</v>
      </c>
      <c r="F210" s="38">
        <v>34611</v>
      </c>
      <c r="G210" s="239">
        <v>3</v>
      </c>
      <c r="H210" s="1">
        <v>0</v>
      </c>
      <c r="I210" s="1">
        <v>0</v>
      </c>
      <c r="J210" s="1">
        <v>1</v>
      </c>
      <c r="K210" s="1">
        <v>10</v>
      </c>
      <c r="L210" s="1">
        <v>6</v>
      </c>
      <c r="M210" s="1">
        <v>2</v>
      </c>
      <c r="N210" s="1">
        <v>2</v>
      </c>
      <c r="O210" s="1">
        <v>0</v>
      </c>
      <c r="P210" s="239"/>
      <c r="Q210" s="1"/>
      <c r="R210" s="241"/>
      <c r="S210" s="1"/>
      <c r="T210" s="1"/>
      <c r="U210" s="1"/>
      <c r="V210" s="239"/>
      <c r="W210" s="241"/>
    </row>
    <row r="211" spans="2:23" x14ac:dyDescent="0.3">
      <c r="B211" s="39">
        <f>PRODUCT(G211/3+H211+I211+J211+(K211-I211-H211)/3+P211*25+Q211*25+R211*25+S211*25+T211*20+U211*15+V211*10+W211*15)</f>
        <v>4.3333333333333339</v>
      </c>
      <c r="C211" s="3" t="s">
        <v>3624</v>
      </c>
      <c r="D211" s="3" t="s">
        <v>3232</v>
      </c>
      <c r="E211" s="1">
        <v>2010</v>
      </c>
      <c r="F211" s="38">
        <v>34718</v>
      </c>
      <c r="G211" s="239">
        <v>6</v>
      </c>
      <c r="H211" s="1">
        <v>0</v>
      </c>
      <c r="I211" s="1">
        <v>0</v>
      </c>
      <c r="J211" s="1">
        <v>0</v>
      </c>
      <c r="K211" s="1">
        <v>7</v>
      </c>
      <c r="L211" s="1">
        <v>6</v>
      </c>
      <c r="M211" s="1">
        <v>0</v>
      </c>
      <c r="N211" s="1">
        <v>1</v>
      </c>
      <c r="O211" s="1">
        <v>0</v>
      </c>
      <c r="P211" s="239"/>
      <c r="Q211" s="1"/>
      <c r="R211" s="241"/>
      <c r="S211" s="1"/>
      <c r="T211" s="1"/>
      <c r="U211" s="1"/>
      <c r="V211" s="239"/>
      <c r="W211" s="241"/>
    </row>
    <row r="212" spans="2:23" x14ac:dyDescent="0.3">
      <c r="B212" s="39">
        <f>PRODUCT(G212/3+H212+I212+J212+(K212-I212-H212)/3+P212*25+Q212*25+R212*25+S212*25+T212*20+U212*15+V212*10+W212*15)</f>
        <v>3</v>
      </c>
      <c r="C212" s="3" t="s">
        <v>3634</v>
      </c>
      <c r="D212" s="3" t="s">
        <v>3232</v>
      </c>
      <c r="E212" s="1">
        <v>2010</v>
      </c>
      <c r="F212" s="38">
        <v>34412</v>
      </c>
      <c r="G212" s="239">
        <v>3</v>
      </c>
      <c r="H212" s="1">
        <v>0</v>
      </c>
      <c r="I212" s="1">
        <v>0</v>
      </c>
      <c r="J212" s="1">
        <v>0</v>
      </c>
      <c r="K212" s="1">
        <v>6</v>
      </c>
      <c r="L212" s="1">
        <v>6</v>
      </c>
      <c r="M212" s="1">
        <v>0</v>
      </c>
      <c r="N212" s="1">
        <v>0</v>
      </c>
      <c r="O212" s="1">
        <v>0</v>
      </c>
      <c r="P212" s="239"/>
      <c r="Q212" s="1"/>
      <c r="R212" s="241"/>
      <c r="S212" s="1"/>
      <c r="T212" s="1"/>
      <c r="U212" s="1"/>
      <c r="V212" s="239"/>
      <c r="W212" s="241"/>
    </row>
    <row r="213" spans="2:23" x14ac:dyDescent="0.3">
      <c r="B213" s="39">
        <f>PRODUCT(G213/3+H213+I213+J213+(K213-I213-H213)/3+P213*25+Q213*25+R213*25+S213*25+T213*20+U213*15+V213*10+W213*15)</f>
        <v>0.33333333333333331</v>
      </c>
      <c r="C213" s="3" t="s">
        <v>3673</v>
      </c>
      <c r="D213" s="3" t="s">
        <v>3232</v>
      </c>
      <c r="E213" s="1">
        <v>2010</v>
      </c>
      <c r="F213" s="38">
        <v>33980</v>
      </c>
      <c r="G213" s="239">
        <v>1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239"/>
      <c r="Q213" s="1"/>
      <c r="R213" s="241"/>
      <c r="S213" s="1"/>
      <c r="T213" s="1"/>
      <c r="U213" s="1"/>
      <c r="V213" s="239"/>
      <c r="W213" s="241"/>
    </row>
    <row r="214" spans="2:23" x14ac:dyDescent="0.3">
      <c r="B214" s="39">
        <f>PRODUCT(G214/3+H214+I214+J214+(K214-I214-H214)/3+P214*25+Q214*25+R214*25+S214*25+T214*20+U214*15+V214*10+W214*15)</f>
        <v>0.33333333333333331</v>
      </c>
      <c r="C214" s="3" t="s">
        <v>3677</v>
      </c>
      <c r="D214" s="3" t="s">
        <v>3232</v>
      </c>
      <c r="E214" s="1">
        <v>2010</v>
      </c>
      <c r="F214" s="38">
        <v>34149</v>
      </c>
      <c r="G214" s="239">
        <v>1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239"/>
      <c r="Q214" s="1"/>
      <c r="R214" s="241"/>
      <c r="S214" s="1"/>
      <c r="T214" s="1"/>
      <c r="U214" s="1"/>
      <c r="V214" s="239"/>
      <c r="W214" s="241"/>
    </row>
    <row r="215" spans="2:23" x14ac:dyDescent="0.3">
      <c r="B215" s="39"/>
      <c r="D215" s="3"/>
      <c r="E215" s="1"/>
      <c r="F215" s="38"/>
      <c r="G215" s="239"/>
      <c r="H215" s="1"/>
      <c r="I215" s="1"/>
      <c r="J215" s="1"/>
      <c r="K215" s="1"/>
      <c r="L215" s="1"/>
      <c r="M215" s="1"/>
      <c r="N215" s="1"/>
      <c r="O215" s="1"/>
      <c r="P215" s="239"/>
      <c r="Q215" s="1"/>
      <c r="R215" s="241"/>
      <c r="S215" s="1"/>
      <c r="T215" s="1"/>
      <c r="U215" s="1"/>
      <c r="V215" s="239"/>
      <c r="W215" s="241"/>
    </row>
    <row r="216" spans="2:23" x14ac:dyDescent="0.3">
      <c r="B216" s="39">
        <f>PRODUCT(G216/3+H216*1.6666+I216*1.6666+J216*1.6666+P216*25+Q216*25+R216*25+S216*25+T216*20+U216*15+V216*10+W216*15)</f>
        <v>123.99733333333333</v>
      </c>
      <c r="C216" s="3" t="s">
        <v>3475</v>
      </c>
      <c r="D216" s="3" t="s">
        <v>3069</v>
      </c>
      <c r="E216" s="1">
        <v>1958</v>
      </c>
      <c r="F216" s="38">
        <v>15855</v>
      </c>
      <c r="G216" s="239">
        <v>22</v>
      </c>
      <c r="H216" s="1">
        <v>0</v>
      </c>
      <c r="I216" s="1">
        <v>16</v>
      </c>
      <c r="J216" s="1">
        <v>24</v>
      </c>
      <c r="K216" s="1"/>
      <c r="L216" s="1"/>
      <c r="M216" s="1"/>
      <c r="N216" s="1"/>
      <c r="O216" s="1"/>
      <c r="P216" s="239"/>
      <c r="Q216" s="1"/>
      <c r="R216" s="241"/>
      <c r="S216" s="1"/>
      <c r="T216" s="1">
        <v>1</v>
      </c>
      <c r="U216" s="1">
        <v>2</v>
      </c>
      <c r="V216" s="239"/>
      <c r="W216" s="241"/>
    </row>
    <row r="217" spans="2:23" x14ac:dyDescent="0.3">
      <c r="B217" s="39"/>
      <c r="D217" s="3"/>
      <c r="E217" s="1"/>
      <c r="F217" s="38"/>
      <c r="G217" s="239"/>
      <c r="H217" s="1"/>
      <c r="I217" s="1"/>
      <c r="J217" s="1"/>
      <c r="K217" s="1"/>
      <c r="L217" s="1"/>
      <c r="M217" s="1"/>
      <c r="N217" s="1"/>
      <c r="O217" s="1"/>
      <c r="P217" s="239"/>
      <c r="Q217" s="1"/>
      <c r="R217" s="241"/>
      <c r="S217" s="1"/>
      <c r="T217" s="1"/>
      <c r="U217" s="1"/>
      <c r="V217" s="239"/>
      <c r="W217" s="241"/>
    </row>
    <row r="218" spans="2:23" x14ac:dyDescent="0.3">
      <c r="B218" s="39">
        <f>PRODUCT(G218/3+H218+I218+J218+(K218-I218-H218)/3+P218*25+Q218*25+R218*25+S218*25+T218*20+U218*15+V218*10+W218*15)</f>
        <v>37.333333333333329</v>
      </c>
      <c r="C218" s="2" t="s">
        <v>3381</v>
      </c>
      <c r="D218" s="2" t="s">
        <v>522</v>
      </c>
      <c r="E218" s="1">
        <v>2022</v>
      </c>
      <c r="F218" s="38">
        <v>38479</v>
      </c>
      <c r="G218" s="239">
        <v>24</v>
      </c>
      <c r="H218" s="1">
        <v>0</v>
      </c>
      <c r="I218" s="1">
        <v>5</v>
      </c>
      <c r="J218" s="1">
        <v>5</v>
      </c>
      <c r="K218" s="1">
        <v>63</v>
      </c>
      <c r="L218" s="1">
        <v>10</v>
      </c>
      <c r="M218" s="1">
        <v>26</v>
      </c>
      <c r="N218" s="1">
        <v>22</v>
      </c>
      <c r="O218" s="1">
        <v>5</v>
      </c>
      <c r="P218" s="239"/>
      <c r="Q218" s="1"/>
      <c r="R218" s="241"/>
      <c r="S218" s="1"/>
      <c r="T218" s="1"/>
      <c r="U218" s="1"/>
      <c r="V218" s="239"/>
      <c r="W218" s="241"/>
    </row>
    <row r="219" spans="2:23" x14ac:dyDescent="0.3">
      <c r="B219" s="39"/>
      <c r="C219" s="2"/>
      <c r="E219" s="1"/>
      <c r="F219" s="38"/>
      <c r="G219" s="239"/>
      <c r="H219" s="1"/>
      <c r="I219" s="1"/>
      <c r="J219" s="1"/>
      <c r="K219" s="1"/>
      <c r="L219" s="1"/>
      <c r="M219" s="1"/>
      <c r="N219" s="1"/>
      <c r="O219" s="1"/>
      <c r="P219" s="239"/>
      <c r="Q219" s="1"/>
      <c r="R219" s="241"/>
      <c r="S219" s="1"/>
      <c r="T219" s="1"/>
      <c r="U219" s="1"/>
      <c r="V219" s="239"/>
      <c r="W219" s="241"/>
    </row>
    <row r="220" spans="2:23" x14ac:dyDescent="0.3">
      <c r="B220" s="39">
        <f t="shared" ref="B220:B234" si="7">PRODUCT(G220/3+H220+I220+J220+(K220-I220-H220)/3+P220*25+Q220*25+R220*25+S220*25+T220*20+U220*15+V220*10+W220*15)</f>
        <v>160</v>
      </c>
      <c r="C220" s="3" t="s">
        <v>2841</v>
      </c>
      <c r="D220" s="3" t="s">
        <v>43</v>
      </c>
      <c r="E220" s="1">
        <v>1985</v>
      </c>
      <c r="F220" s="38" t="s">
        <v>765</v>
      </c>
      <c r="G220" s="239">
        <v>32</v>
      </c>
      <c r="H220" s="1">
        <v>1</v>
      </c>
      <c r="I220" s="1">
        <v>14</v>
      </c>
      <c r="J220" s="1">
        <v>20</v>
      </c>
      <c r="K220" s="1">
        <v>88</v>
      </c>
      <c r="L220" s="1">
        <v>22</v>
      </c>
      <c r="M220" s="1">
        <v>20</v>
      </c>
      <c r="N220" s="1">
        <v>31</v>
      </c>
      <c r="O220" s="1">
        <v>15</v>
      </c>
      <c r="P220" s="239"/>
      <c r="Q220" s="1"/>
      <c r="R220" s="241">
        <v>2</v>
      </c>
      <c r="S220" s="1">
        <v>1</v>
      </c>
      <c r="T220" s="1"/>
      <c r="U220" s="1">
        <v>1</v>
      </c>
      <c r="V220" s="239"/>
      <c r="W220" s="241"/>
    </row>
    <row r="221" spans="2:23" x14ac:dyDescent="0.3">
      <c r="B221" s="39">
        <f t="shared" si="7"/>
        <v>129.33333333333334</v>
      </c>
      <c r="C221" s="3" t="s">
        <v>2914</v>
      </c>
      <c r="D221" s="3" t="s">
        <v>43</v>
      </c>
      <c r="E221" s="1">
        <v>1989</v>
      </c>
      <c r="F221" s="38">
        <v>26825</v>
      </c>
      <c r="G221" s="239">
        <v>37</v>
      </c>
      <c r="H221" s="1">
        <v>0</v>
      </c>
      <c r="I221" s="1">
        <v>12</v>
      </c>
      <c r="J221" s="1">
        <v>16</v>
      </c>
      <c r="K221" s="1">
        <v>129</v>
      </c>
      <c r="L221" s="1">
        <v>39</v>
      </c>
      <c r="M221" s="1">
        <v>39</v>
      </c>
      <c r="N221" s="1">
        <v>39</v>
      </c>
      <c r="O221" s="1">
        <v>12</v>
      </c>
      <c r="P221" s="239"/>
      <c r="Q221" s="1"/>
      <c r="R221" s="241">
        <v>2</v>
      </c>
      <c r="S221" s="1"/>
      <c r="T221" s="1"/>
      <c r="U221" s="1"/>
      <c r="V221" s="239"/>
      <c r="W221" s="241"/>
    </row>
    <row r="222" spans="2:23" x14ac:dyDescent="0.3">
      <c r="B222" s="39">
        <f t="shared" si="7"/>
        <v>118</v>
      </c>
      <c r="C222" s="3" t="s">
        <v>2828</v>
      </c>
      <c r="D222" s="3" t="s">
        <v>43</v>
      </c>
      <c r="E222" s="1">
        <v>1984</v>
      </c>
      <c r="F222" s="38">
        <v>24950</v>
      </c>
      <c r="G222" s="239">
        <v>19</v>
      </c>
      <c r="H222" s="1">
        <v>3</v>
      </c>
      <c r="I222" s="1">
        <v>18</v>
      </c>
      <c r="J222" s="1">
        <v>9</v>
      </c>
      <c r="K222" s="1">
        <v>71</v>
      </c>
      <c r="L222" s="1">
        <v>16</v>
      </c>
      <c r="M222" s="1">
        <v>16</v>
      </c>
      <c r="N222" s="1">
        <v>18</v>
      </c>
      <c r="O222" s="1">
        <v>21</v>
      </c>
      <c r="P222" s="239"/>
      <c r="Q222" s="1"/>
      <c r="R222" s="241">
        <v>1</v>
      </c>
      <c r="S222" s="1">
        <v>1</v>
      </c>
      <c r="T222" s="1"/>
      <c r="U222" s="1">
        <v>1</v>
      </c>
      <c r="V222" s="239"/>
      <c r="W222" s="241"/>
    </row>
    <row r="223" spans="2:23" x14ac:dyDescent="0.3">
      <c r="B223" s="39">
        <f t="shared" si="7"/>
        <v>85</v>
      </c>
      <c r="C223" s="3" t="s">
        <v>2979</v>
      </c>
      <c r="D223" s="3" t="s">
        <v>43</v>
      </c>
      <c r="E223" s="1">
        <v>1990</v>
      </c>
      <c r="F223" s="38">
        <v>27563</v>
      </c>
      <c r="G223" s="239">
        <v>21</v>
      </c>
      <c r="H223" s="1">
        <v>1</v>
      </c>
      <c r="I223" s="1">
        <v>8</v>
      </c>
      <c r="J223" s="1">
        <v>17</v>
      </c>
      <c r="K223" s="1">
        <v>90</v>
      </c>
      <c r="L223" s="1">
        <v>30</v>
      </c>
      <c r="M223" s="1">
        <v>37</v>
      </c>
      <c r="N223" s="1">
        <v>14</v>
      </c>
      <c r="O223" s="1">
        <v>9</v>
      </c>
      <c r="P223" s="239"/>
      <c r="Q223" s="1"/>
      <c r="R223" s="241">
        <v>1</v>
      </c>
      <c r="S223" s="1"/>
      <c r="T223" s="1"/>
      <c r="U223" s="1"/>
      <c r="V223" s="239"/>
      <c r="W223" s="241"/>
    </row>
    <row r="224" spans="2:23" x14ac:dyDescent="0.3">
      <c r="B224" s="39">
        <f t="shared" si="7"/>
        <v>49.333333333333336</v>
      </c>
      <c r="C224" s="3" t="s">
        <v>905</v>
      </c>
      <c r="D224" s="3" t="s">
        <v>43</v>
      </c>
      <c r="E224" s="1">
        <v>1992</v>
      </c>
      <c r="F224" s="38">
        <v>27783</v>
      </c>
      <c r="G224" s="239">
        <v>21</v>
      </c>
      <c r="H224" s="1">
        <v>0</v>
      </c>
      <c r="I224" s="1">
        <v>1</v>
      </c>
      <c r="J224" s="1">
        <v>7</v>
      </c>
      <c r="K224" s="1">
        <v>29</v>
      </c>
      <c r="L224" s="1">
        <v>20</v>
      </c>
      <c r="M224" s="1">
        <v>6</v>
      </c>
      <c r="N224" s="1">
        <v>2</v>
      </c>
      <c r="O224" s="1">
        <v>1</v>
      </c>
      <c r="P224" s="239"/>
      <c r="Q224" s="1"/>
      <c r="R224" s="241">
        <v>1</v>
      </c>
      <c r="S224" s="1"/>
      <c r="T224" s="1"/>
      <c r="U224" s="1"/>
      <c r="V224" s="239"/>
      <c r="W224" s="241"/>
    </row>
    <row r="225" spans="2:23" x14ac:dyDescent="0.3">
      <c r="B225" s="39">
        <f t="shared" si="7"/>
        <v>47</v>
      </c>
      <c r="C225" s="3" t="s">
        <v>3525</v>
      </c>
      <c r="D225" s="3" t="s">
        <v>43</v>
      </c>
      <c r="E225" s="1">
        <v>1997</v>
      </c>
      <c r="F225" s="38">
        <v>29317</v>
      </c>
      <c r="G225" s="239">
        <v>14</v>
      </c>
      <c r="H225" s="1">
        <v>0</v>
      </c>
      <c r="I225" s="1">
        <v>2</v>
      </c>
      <c r="J225" s="1">
        <v>7</v>
      </c>
      <c r="K225" s="1">
        <v>27</v>
      </c>
      <c r="L225" s="1">
        <v>20</v>
      </c>
      <c r="M225" s="1">
        <v>2</v>
      </c>
      <c r="N225" s="1">
        <v>3</v>
      </c>
      <c r="O225" s="1">
        <v>2</v>
      </c>
      <c r="P225" s="239"/>
      <c r="Q225" s="1"/>
      <c r="R225" s="241">
        <v>1</v>
      </c>
      <c r="S225" s="1"/>
      <c r="T225" s="1"/>
      <c r="U225" s="1"/>
      <c r="V225" s="239"/>
      <c r="W225" s="241"/>
    </row>
    <row r="226" spans="2:23" x14ac:dyDescent="0.3">
      <c r="B226" s="39">
        <f t="shared" si="7"/>
        <v>41.666666666666664</v>
      </c>
      <c r="C226" s="3" t="s">
        <v>3089</v>
      </c>
      <c r="D226" s="3" t="s">
        <v>43</v>
      </c>
      <c r="E226" s="1">
        <v>1999</v>
      </c>
      <c r="F226" s="38">
        <v>30026</v>
      </c>
      <c r="G226" s="239">
        <v>19</v>
      </c>
      <c r="H226" s="1">
        <v>0</v>
      </c>
      <c r="I226" s="1">
        <v>0</v>
      </c>
      <c r="J226" s="1">
        <v>3</v>
      </c>
      <c r="K226" s="1">
        <v>22</v>
      </c>
      <c r="L226" s="1">
        <v>21</v>
      </c>
      <c r="M226" s="1">
        <v>1</v>
      </c>
      <c r="N226" s="1">
        <v>0</v>
      </c>
      <c r="O226" s="1">
        <v>0</v>
      </c>
      <c r="P226" s="239"/>
      <c r="Q226" s="1"/>
      <c r="R226" s="241">
        <v>1</v>
      </c>
      <c r="S226" s="1"/>
      <c r="T226" s="1"/>
      <c r="U226" s="1"/>
      <c r="V226" s="239"/>
      <c r="W226" s="241"/>
    </row>
    <row r="227" spans="2:23" x14ac:dyDescent="0.3">
      <c r="B227" s="39">
        <f t="shared" si="7"/>
        <v>37.666666666666671</v>
      </c>
      <c r="C227" s="3" t="s">
        <v>2915</v>
      </c>
      <c r="D227" s="3" t="s">
        <v>43</v>
      </c>
      <c r="E227" s="1">
        <v>1989</v>
      </c>
      <c r="F227" s="38" t="s">
        <v>3514</v>
      </c>
      <c r="G227" s="239">
        <v>10</v>
      </c>
      <c r="H227" s="1">
        <v>0</v>
      </c>
      <c r="I227" s="1">
        <v>1</v>
      </c>
      <c r="J227" s="1">
        <v>2</v>
      </c>
      <c r="K227" s="1">
        <v>20</v>
      </c>
      <c r="L227" s="1">
        <v>12</v>
      </c>
      <c r="M227" s="1">
        <v>4</v>
      </c>
      <c r="N227" s="1">
        <v>3</v>
      </c>
      <c r="O227" s="1">
        <v>1</v>
      </c>
      <c r="P227" s="239"/>
      <c r="Q227" s="1"/>
      <c r="R227" s="241">
        <v>1</v>
      </c>
      <c r="S227" s="1"/>
      <c r="T227" s="1"/>
      <c r="U227" s="1"/>
      <c r="V227" s="239"/>
      <c r="W227" s="241"/>
    </row>
    <row r="228" spans="2:23" x14ac:dyDescent="0.3">
      <c r="B228" s="39">
        <f t="shared" si="7"/>
        <v>35.666666666666671</v>
      </c>
      <c r="C228" s="3" t="s">
        <v>3541</v>
      </c>
      <c r="D228" s="3" t="s">
        <v>43</v>
      </c>
      <c r="E228" s="1">
        <v>1990</v>
      </c>
      <c r="F228" s="38">
        <v>26819</v>
      </c>
      <c r="G228" s="239">
        <v>20</v>
      </c>
      <c r="H228" s="1">
        <v>1</v>
      </c>
      <c r="I228" s="1">
        <v>8</v>
      </c>
      <c r="J228" s="1">
        <v>6</v>
      </c>
      <c r="K228" s="1">
        <v>51</v>
      </c>
      <c r="L228" s="1">
        <v>14</v>
      </c>
      <c r="M228" s="1">
        <v>15</v>
      </c>
      <c r="N228" s="1">
        <v>13</v>
      </c>
      <c r="O228" s="1">
        <v>9</v>
      </c>
      <c r="P228" s="239"/>
      <c r="Q228" s="1"/>
      <c r="R228" s="241"/>
      <c r="S228" s="1"/>
      <c r="T228" s="1"/>
      <c r="U228" s="1"/>
      <c r="V228" s="239"/>
      <c r="W228" s="241"/>
    </row>
    <row r="229" spans="2:23" x14ac:dyDescent="0.3">
      <c r="B229" s="39">
        <f t="shared" si="7"/>
        <v>35.333333333333336</v>
      </c>
      <c r="C229" s="3" t="s">
        <v>3542</v>
      </c>
      <c r="D229" s="3" t="s">
        <v>43</v>
      </c>
      <c r="E229" s="1">
        <v>1991</v>
      </c>
      <c r="F229" s="38">
        <v>27128</v>
      </c>
      <c r="G229" s="239">
        <v>17</v>
      </c>
      <c r="H229" s="1">
        <v>1</v>
      </c>
      <c r="I229" s="1">
        <v>6</v>
      </c>
      <c r="J229" s="1">
        <v>9</v>
      </c>
      <c r="K229" s="1">
        <v>48</v>
      </c>
      <c r="L229" s="1">
        <v>15</v>
      </c>
      <c r="M229" s="1">
        <v>15</v>
      </c>
      <c r="N229" s="1">
        <v>11</v>
      </c>
      <c r="O229" s="1">
        <v>7</v>
      </c>
      <c r="P229" s="239"/>
      <c r="Q229" s="1"/>
      <c r="R229" s="241"/>
      <c r="S229" s="1"/>
      <c r="T229" s="1"/>
      <c r="U229" s="1"/>
      <c r="V229" s="239"/>
      <c r="W229" s="241"/>
    </row>
    <row r="230" spans="2:23" x14ac:dyDescent="0.3">
      <c r="B230" s="39">
        <f t="shared" si="7"/>
        <v>35</v>
      </c>
      <c r="C230" s="3" t="s">
        <v>3543</v>
      </c>
      <c r="D230" s="3" t="s">
        <v>43</v>
      </c>
      <c r="E230" s="1">
        <v>1984</v>
      </c>
      <c r="F230" s="38">
        <v>24484</v>
      </c>
      <c r="G230" s="239">
        <v>10</v>
      </c>
      <c r="H230" s="1">
        <v>0</v>
      </c>
      <c r="I230" s="1">
        <v>2</v>
      </c>
      <c r="J230" s="1">
        <v>1</v>
      </c>
      <c r="K230" s="1">
        <v>13</v>
      </c>
      <c r="L230" s="1">
        <v>3</v>
      </c>
      <c r="M230" s="1">
        <v>4</v>
      </c>
      <c r="N230" s="1">
        <v>4</v>
      </c>
      <c r="O230" s="1">
        <v>2</v>
      </c>
      <c r="P230" s="239"/>
      <c r="Q230" s="1"/>
      <c r="R230" s="241"/>
      <c r="S230" s="1">
        <v>1</v>
      </c>
      <c r="T230" s="1"/>
      <c r="U230" s="1"/>
      <c r="V230" s="239"/>
      <c r="W230" s="241"/>
    </row>
    <row r="231" spans="2:23" x14ac:dyDescent="0.3">
      <c r="B231" s="39">
        <f t="shared" si="7"/>
        <v>20.666666666666668</v>
      </c>
      <c r="C231" s="3" t="s">
        <v>3573</v>
      </c>
      <c r="D231" s="3" t="s">
        <v>43</v>
      </c>
      <c r="E231" s="1">
        <v>1990</v>
      </c>
      <c r="F231" s="38">
        <v>26889</v>
      </c>
      <c r="G231" s="239">
        <v>18</v>
      </c>
      <c r="H231" s="1">
        <v>0</v>
      </c>
      <c r="I231" s="1">
        <v>1</v>
      </c>
      <c r="J231" s="1">
        <v>7</v>
      </c>
      <c r="K231" s="1">
        <v>21</v>
      </c>
      <c r="L231" s="1">
        <v>12</v>
      </c>
      <c r="M231" s="1">
        <v>5</v>
      </c>
      <c r="N231" s="1">
        <v>3</v>
      </c>
      <c r="O231" s="1">
        <v>1</v>
      </c>
      <c r="P231" s="239"/>
      <c r="Q231" s="1"/>
      <c r="R231" s="241"/>
      <c r="S231" s="1"/>
      <c r="T231" s="1"/>
      <c r="U231" s="1"/>
      <c r="V231" s="239"/>
      <c r="W231" s="241"/>
    </row>
    <row r="232" spans="2:23" x14ac:dyDescent="0.3">
      <c r="B232" s="39">
        <f t="shared" si="7"/>
        <v>1.6666666666666665</v>
      </c>
      <c r="C232" s="3" t="s">
        <v>3649</v>
      </c>
      <c r="D232" s="3" t="s">
        <v>43</v>
      </c>
      <c r="E232" s="1">
        <v>1992</v>
      </c>
      <c r="F232" s="38">
        <v>27640</v>
      </c>
      <c r="G232" s="239">
        <v>1</v>
      </c>
      <c r="H232" s="1">
        <v>0</v>
      </c>
      <c r="I232" s="1">
        <v>0</v>
      </c>
      <c r="J232" s="1">
        <v>0</v>
      </c>
      <c r="K232" s="1">
        <v>4</v>
      </c>
      <c r="L232" s="1">
        <v>3</v>
      </c>
      <c r="M232" s="1">
        <v>0</v>
      </c>
      <c r="N232" s="1">
        <v>1</v>
      </c>
      <c r="O232" s="1">
        <v>0</v>
      </c>
      <c r="P232" s="239"/>
      <c r="Q232" s="1"/>
      <c r="R232" s="241"/>
      <c r="S232" s="1"/>
      <c r="T232" s="1"/>
      <c r="U232" s="1"/>
      <c r="V232" s="239"/>
      <c r="W232" s="241"/>
    </row>
    <row r="233" spans="2:23" x14ac:dyDescent="0.3">
      <c r="B233" s="39">
        <f t="shared" si="7"/>
        <v>1</v>
      </c>
      <c r="C233" s="3" t="s">
        <v>3652</v>
      </c>
      <c r="D233" s="3" t="s">
        <v>43</v>
      </c>
      <c r="E233" s="1">
        <v>1990</v>
      </c>
      <c r="F233" s="38" t="s">
        <v>857</v>
      </c>
      <c r="G233" s="239">
        <v>1</v>
      </c>
      <c r="H233" s="1">
        <v>0</v>
      </c>
      <c r="I233" s="1">
        <v>0</v>
      </c>
      <c r="J233" s="1">
        <v>0</v>
      </c>
      <c r="K233" s="1">
        <v>2</v>
      </c>
      <c r="L233" s="1">
        <v>2</v>
      </c>
      <c r="M233" s="1">
        <v>0</v>
      </c>
      <c r="N233" s="1">
        <v>0</v>
      </c>
      <c r="O233" s="1">
        <v>0</v>
      </c>
      <c r="P233" s="239"/>
      <c r="Q233" s="1"/>
      <c r="R233" s="241"/>
      <c r="S233" s="1"/>
      <c r="T233" s="1"/>
      <c r="U233" s="1"/>
      <c r="V233" s="239"/>
      <c r="W233" s="241"/>
    </row>
    <row r="234" spans="2:23" x14ac:dyDescent="0.3">
      <c r="B234" s="39">
        <f t="shared" si="7"/>
        <v>0.66666666666666663</v>
      </c>
      <c r="C234" s="3" t="s">
        <v>3661</v>
      </c>
      <c r="D234" s="3" t="s">
        <v>43</v>
      </c>
      <c r="E234" s="1">
        <v>1989</v>
      </c>
      <c r="F234" s="38">
        <v>26645</v>
      </c>
      <c r="G234" s="239">
        <v>1</v>
      </c>
      <c r="H234" s="1">
        <v>0</v>
      </c>
      <c r="I234" s="1">
        <v>0</v>
      </c>
      <c r="J234" s="1">
        <v>0</v>
      </c>
      <c r="K234" s="1">
        <v>1</v>
      </c>
      <c r="L234" s="1">
        <v>1</v>
      </c>
      <c r="M234" s="1">
        <v>0</v>
      </c>
      <c r="N234" s="1">
        <v>0</v>
      </c>
      <c r="O234" s="1">
        <v>0</v>
      </c>
      <c r="P234" s="239"/>
      <c r="Q234" s="1"/>
      <c r="R234" s="241"/>
      <c r="S234" s="1"/>
      <c r="T234" s="1"/>
      <c r="U234" s="1"/>
      <c r="V234" s="239"/>
      <c r="W234" s="241"/>
    </row>
    <row r="235" spans="2:23" x14ac:dyDescent="0.3">
      <c r="B235" s="39"/>
      <c r="D235" s="3"/>
      <c r="E235" s="1"/>
      <c r="F235" s="38"/>
      <c r="G235" s="239"/>
      <c r="H235" s="1"/>
      <c r="I235" s="1"/>
      <c r="J235" s="1"/>
      <c r="K235" s="1"/>
      <c r="L235" s="1"/>
      <c r="M235" s="1"/>
      <c r="N235" s="1"/>
      <c r="O235" s="1"/>
      <c r="P235" s="239"/>
      <c r="Q235" s="1"/>
      <c r="R235" s="241"/>
      <c r="S235" s="1"/>
      <c r="T235" s="1"/>
      <c r="U235" s="1"/>
      <c r="V235" s="239"/>
      <c r="W235" s="241"/>
    </row>
    <row r="236" spans="2:23" x14ac:dyDescent="0.3">
      <c r="B236" s="39">
        <f t="shared" ref="B236:B242" si="8">PRODUCT(G236/3+H236+I236+J236+(K236-I236-H236)/3+P236*25+Q236*25+R236*25+S236*25+T236*20+U236*15+V236*10+W236*15)</f>
        <v>161.66666666666669</v>
      </c>
      <c r="C236" s="3" t="s">
        <v>1785</v>
      </c>
      <c r="D236" s="3" t="s">
        <v>3692</v>
      </c>
      <c r="E236" s="1">
        <v>2018</v>
      </c>
      <c r="F236" s="38">
        <v>37508</v>
      </c>
      <c r="G236" s="239">
        <v>34</v>
      </c>
      <c r="H236" s="1">
        <v>1</v>
      </c>
      <c r="I236" s="1">
        <v>36</v>
      </c>
      <c r="J236" s="1">
        <v>24</v>
      </c>
      <c r="K236" s="1">
        <v>95</v>
      </c>
      <c r="L236" s="1">
        <v>20</v>
      </c>
      <c r="M236" s="1">
        <v>17</v>
      </c>
      <c r="N236" s="1">
        <v>21</v>
      </c>
      <c r="O236" s="1">
        <v>37</v>
      </c>
      <c r="P236" s="239">
        <v>1</v>
      </c>
      <c r="Q236" s="1"/>
      <c r="R236" s="241">
        <v>1</v>
      </c>
      <c r="S236" s="1"/>
      <c r="T236" s="1">
        <v>1</v>
      </c>
      <c r="U236" s="1"/>
      <c r="V236" s="239"/>
      <c r="W236" s="241"/>
    </row>
    <row r="237" spans="2:23" x14ac:dyDescent="0.3">
      <c r="B237" s="39">
        <f t="shared" si="8"/>
        <v>74.666666666666671</v>
      </c>
      <c r="C237" s="3" t="s">
        <v>1840</v>
      </c>
      <c r="D237" s="3" t="s">
        <v>3692</v>
      </c>
      <c r="E237" s="1">
        <v>2020</v>
      </c>
      <c r="F237" s="38">
        <v>38027</v>
      </c>
      <c r="G237" s="239">
        <v>20</v>
      </c>
      <c r="H237" s="1">
        <v>2</v>
      </c>
      <c r="I237" s="1">
        <v>14</v>
      </c>
      <c r="J237" s="1">
        <v>7</v>
      </c>
      <c r="K237" s="1">
        <v>46</v>
      </c>
      <c r="L237" s="1">
        <v>4</v>
      </c>
      <c r="M237" s="1">
        <v>8</v>
      </c>
      <c r="N237" s="1">
        <v>18</v>
      </c>
      <c r="O237" s="1">
        <v>16</v>
      </c>
      <c r="P237" s="239"/>
      <c r="Q237" s="1"/>
      <c r="R237" s="241"/>
      <c r="S237" s="1"/>
      <c r="T237" s="1">
        <v>1</v>
      </c>
      <c r="U237" s="1">
        <v>1</v>
      </c>
      <c r="V237" s="239"/>
      <c r="W237" s="241"/>
    </row>
    <row r="238" spans="2:23" x14ac:dyDescent="0.3">
      <c r="B238" s="39">
        <f t="shared" si="8"/>
        <v>53.333333333333329</v>
      </c>
      <c r="C238" s="3" t="s">
        <v>1792</v>
      </c>
      <c r="D238" s="3" t="s">
        <v>3692</v>
      </c>
      <c r="E238" s="1">
        <v>2017</v>
      </c>
      <c r="F238" s="38">
        <v>36863</v>
      </c>
      <c r="G238" s="239">
        <v>4</v>
      </c>
      <c r="H238" s="1">
        <v>0</v>
      </c>
      <c r="I238" s="1">
        <v>0</v>
      </c>
      <c r="J238" s="1">
        <v>1</v>
      </c>
      <c r="K238" s="1">
        <v>3</v>
      </c>
      <c r="L238" s="1">
        <v>2</v>
      </c>
      <c r="M238" s="1">
        <v>1</v>
      </c>
      <c r="N238" s="1">
        <v>0</v>
      </c>
      <c r="O238" s="1">
        <v>0</v>
      </c>
      <c r="P238" s="239"/>
      <c r="Q238" s="1"/>
      <c r="R238" s="241">
        <v>1</v>
      </c>
      <c r="S238" s="1">
        <v>1</v>
      </c>
      <c r="T238" s="1"/>
      <c r="U238" s="1"/>
      <c r="V238" s="239"/>
      <c r="W238" s="241"/>
    </row>
    <row r="239" spans="2:23" x14ac:dyDescent="0.3">
      <c r="B239" s="39">
        <f t="shared" si="8"/>
        <v>30.666666666666668</v>
      </c>
      <c r="C239" s="3" t="s">
        <v>1844</v>
      </c>
      <c r="D239" s="3" t="s">
        <v>3692</v>
      </c>
      <c r="E239" s="1">
        <v>2016</v>
      </c>
      <c r="F239" s="38">
        <v>36546</v>
      </c>
      <c r="G239" s="239">
        <v>5</v>
      </c>
      <c r="H239" s="1">
        <v>0</v>
      </c>
      <c r="I239" s="1">
        <v>0</v>
      </c>
      <c r="J239" s="1">
        <v>1</v>
      </c>
      <c r="K239" s="1">
        <v>9</v>
      </c>
      <c r="L239" s="1">
        <v>9</v>
      </c>
      <c r="M239" s="1">
        <v>0</v>
      </c>
      <c r="N239" s="1">
        <v>0</v>
      </c>
      <c r="O239" s="1">
        <v>0</v>
      </c>
      <c r="P239" s="239"/>
      <c r="Q239" s="1"/>
      <c r="R239" s="241"/>
      <c r="S239" s="1">
        <v>1</v>
      </c>
      <c r="T239" s="1"/>
      <c r="U239" s="1"/>
      <c r="V239" s="239"/>
      <c r="W239" s="241"/>
    </row>
    <row r="240" spans="2:23" x14ac:dyDescent="0.3">
      <c r="B240" s="39">
        <f t="shared" si="8"/>
        <v>8.3333333333333339</v>
      </c>
      <c r="C240" s="2" t="s">
        <v>3603</v>
      </c>
      <c r="D240" s="243" t="s">
        <v>647</v>
      </c>
      <c r="E240" s="1">
        <v>2024</v>
      </c>
      <c r="F240" s="38">
        <v>39253</v>
      </c>
      <c r="G240" s="239">
        <v>7</v>
      </c>
      <c r="H240" s="1">
        <v>1</v>
      </c>
      <c r="I240" s="1">
        <v>1</v>
      </c>
      <c r="J240" s="1">
        <v>1</v>
      </c>
      <c r="K240" s="1">
        <v>11</v>
      </c>
      <c r="L240" s="1">
        <v>3</v>
      </c>
      <c r="M240" s="1">
        <v>3</v>
      </c>
      <c r="N240" s="1">
        <v>3</v>
      </c>
      <c r="O240" s="1">
        <v>2</v>
      </c>
      <c r="P240" s="239"/>
      <c r="Q240" s="1"/>
      <c r="R240" s="241"/>
      <c r="S240" s="1"/>
      <c r="T240" s="1"/>
      <c r="U240" s="1"/>
      <c r="V240" s="239"/>
      <c r="W240" s="241"/>
    </row>
    <row r="241" spans="2:23" x14ac:dyDescent="0.3">
      <c r="B241" s="39">
        <f t="shared" si="8"/>
        <v>7.3333333333333339</v>
      </c>
      <c r="C241" s="3" t="s">
        <v>1789</v>
      </c>
      <c r="D241" s="3" t="s">
        <v>3692</v>
      </c>
      <c r="E241" s="1">
        <v>2016</v>
      </c>
      <c r="F241" s="38">
        <v>36481</v>
      </c>
      <c r="G241" s="239">
        <v>5</v>
      </c>
      <c r="H241" s="1">
        <v>0</v>
      </c>
      <c r="I241" s="1">
        <v>3</v>
      </c>
      <c r="J241" s="1">
        <v>0</v>
      </c>
      <c r="K241" s="1">
        <v>11</v>
      </c>
      <c r="L241" s="1">
        <v>4</v>
      </c>
      <c r="M241" s="1">
        <v>1</v>
      </c>
      <c r="N241" s="1">
        <v>3</v>
      </c>
      <c r="O241" s="1">
        <v>3</v>
      </c>
      <c r="P241" s="239"/>
      <c r="Q241" s="1"/>
      <c r="R241" s="241"/>
      <c r="S241" s="1"/>
      <c r="T241" s="1"/>
      <c r="U241" s="1"/>
      <c r="V241" s="239"/>
      <c r="W241" s="241"/>
    </row>
    <row r="242" spans="2:23" x14ac:dyDescent="0.3">
      <c r="B242" s="39">
        <f t="shared" si="8"/>
        <v>5.333333333333333</v>
      </c>
      <c r="C242" s="2" t="s">
        <v>3418</v>
      </c>
      <c r="D242" s="243" t="s">
        <v>647</v>
      </c>
      <c r="E242" s="1">
        <v>2024</v>
      </c>
      <c r="F242" s="38">
        <v>39173</v>
      </c>
      <c r="G242" s="239">
        <v>4</v>
      </c>
      <c r="H242" s="1">
        <v>0</v>
      </c>
      <c r="I242" s="1">
        <v>0</v>
      </c>
      <c r="J242" s="1">
        <v>2</v>
      </c>
      <c r="K242" s="1">
        <v>6</v>
      </c>
      <c r="L242" s="1">
        <v>5</v>
      </c>
      <c r="M242" s="1">
        <v>1</v>
      </c>
      <c r="N242" s="1">
        <v>0</v>
      </c>
      <c r="O242" s="1">
        <v>0</v>
      </c>
      <c r="P242" s="239"/>
      <c r="Q242" s="1"/>
      <c r="R242" s="241"/>
      <c r="S242" s="1"/>
      <c r="T242" s="1"/>
      <c r="U242" s="1"/>
      <c r="V242" s="239"/>
      <c r="W242" s="241"/>
    </row>
    <row r="243" spans="2:23" x14ac:dyDescent="0.3">
      <c r="B243" s="39"/>
      <c r="D243" s="3"/>
      <c r="E243" s="1"/>
      <c r="F243" s="38"/>
      <c r="G243" s="239"/>
      <c r="H243" s="1"/>
      <c r="I243" s="1"/>
      <c r="J243" s="1"/>
      <c r="K243" s="1"/>
      <c r="L243" s="1"/>
      <c r="M243" s="1"/>
      <c r="N243" s="1"/>
      <c r="O243" s="1"/>
      <c r="P243" s="239"/>
      <c r="Q243" s="1"/>
      <c r="R243" s="241"/>
      <c r="S243" s="1"/>
      <c r="T243" s="1"/>
      <c r="U243" s="1"/>
      <c r="V243" s="239"/>
      <c r="W243" s="241"/>
    </row>
    <row r="244" spans="2:23" x14ac:dyDescent="0.3">
      <c r="B244" s="39">
        <f>PRODUCT(G244/3+H244+I244+J244+(K244-I244-H244)/3+P244*25+Q244*25+R244*25+S244*25+T244*20+U244*15+V244*10+W244*15)</f>
        <v>171</v>
      </c>
      <c r="C244" s="3" t="s">
        <v>2823</v>
      </c>
      <c r="D244" s="3" t="s">
        <v>2661</v>
      </c>
      <c r="E244" s="1">
        <v>1981</v>
      </c>
      <c r="F244" s="38">
        <v>24872</v>
      </c>
      <c r="G244" s="239">
        <v>54</v>
      </c>
      <c r="H244" s="1">
        <v>10</v>
      </c>
      <c r="I244" s="1">
        <v>29</v>
      </c>
      <c r="J244" s="1">
        <v>43</v>
      </c>
      <c r="K244" s="1">
        <v>177</v>
      </c>
      <c r="L244" s="1">
        <v>44</v>
      </c>
      <c r="M244" s="1">
        <v>42</v>
      </c>
      <c r="N244" s="1">
        <v>52</v>
      </c>
      <c r="O244" s="1">
        <v>39</v>
      </c>
      <c r="P244" s="239"/>
      <c r="Q244" s="1"/>
      <c r="R244" s="241">
        <v>1</v>
      </c>
      <c r="S244" s="1"/>
      <c r="T244" s="1"/>
      <c r="U244" s="1"/>
      <c r="V244" s="239"/>
      <c r="W244" s="241"/>
    </row>
    <row r="245" spans="2:23" x14ac:dyDescent="0.3">
      <c r="B245" s="39">
        <f>PRODUCT(G245/3+H245+I245+J245+(K245-I245-H245)/3+P245*25+Q245*25+R245*25+S245*25+T245*20+U245*15+V245*10+W245*15)</f>
        <v>93</v>
      </c>
      <c r="C245" s="3" t="s">
        <v>2799</v>
      </c>
      <c r="D245" s="3" t="s">
        <v>2661</v>
      </c>
      <c r="E245" s="1">
        <v>1984</v>
      </c>
      <c r="F245" s="38" t="s">
        <v>732</v>
      </c>
      <c r="G245" s="239">
        <v>16</v>
      </c>
      <c r="H245" s="1">
        <v>0</v>
      </c>
      <c r="I245" s="1">
        <v>4</v>
      </c>
      <c r="J245" s="1">
        <v>15</v>
      </c>
      <c r="K245" s="1">
        <v>60</v>
      </c>
      <c r="L245" s="1">
        <v>16</v>
      </c>
      <c r="M245" s="1">
        <v>29</v>
      </c>
      <c r="N245" s="1">
        <v>11</v>
      </c>
      <c r="O245" s="1">
        <v>4</v>
      </c>
      <c r="P245" s="239"/>
      <c r="Q245" s="1"/>
      <c r="R245" s="241">
        <v>2</v>
      </c>
      <c r="S245" s="1"/>
      <c r="T245" s="1"/>
      <c r="U245" s="1"/>
      <c r="V245" s="239"/>
      <c r="W245" s="241"/>
    </row>
    <row r="246" spans="2:23" x14ac:dyDescent="0.3">
      <c r="B246" s="39">
        <f>PRODUCT(G246/3+H246*1.6666+I246*1.6666+J246*1.6666+P246*25+Q246*25+R246*25+S246*25+T246*20+U246*15+V246*10+W246*15)</f>
        <v>45.998266666666666</v>
      </c>
      <c r="C246" s="3" t="s">
        <v>3528</v>
      </c>
      <c r="D246" s="3" t="s">
        <v>2661</v>
      </c>
      <c r="E246" s="1">
        <v>1960</v>
      </c>
      <c r="F246" s="38">
        <v>16402</v>
      </c>
      <c r="G246" s="239">
        <v>8</v>
      </c>
      <c r="H246" s="1">
        <v>1</v>
      </c>
      <c r="I246" s="1">
        <v>16</v>
      </c>
      <c r="J246" s="1">
        <v>9</v>
      </c>
      <c r="K246" s="1"/>
      <c r="L246" s="1"/>
      <c r="M246" s="1"/>
      <c r="N246" s="1"/>
      <c r="O246" s="1"/>
      <c r="P246" s="239"/>
      <c r="Q246" s="1"/>
      <c r="R246" s="241"/>
      <c r="S246" s="1"/>
      <c r="T246" s="1"/>
      <c r="U246" s="1"/>
      <c r="V246" s="239"/>
      <c r="W246" s="241"/>
    </row>
    <row r="247" spans="2:23" x14ac:dyDescent="0.3">
      <c r="B247" s="39">
        <f>PRODUCT(G247/3+H247+I247+J247+(K247-I247-H247)/3+P247*25+Q247*25+R247*25+S247*25+T247*20+U247*15+V247*10+W247*15)</f>
        <v>40</v>
      </c>
      <c r="C247" s="3" t="s">
        <v>2800</v>
      </c>
      <c r="D247" s="3" t="s">
        <v>2661</v>
      </c>
      <c r="E247" s="1">
        <v>1984</v>
      </c>
      <c r="F247" s="38" t="s">
        <v>732</v>
      </c>
      <c r="G247" s="239">
        <v>8</v>
      </c>
      <c r="H247" s="1">
        <v>1</v>
      </c>
      <c r="I247" s="1">
        <v>3</v>
      </c>
      <c r="J247" s="1">
        <v>3</v>
      </c>
      <c r="K247" s="1">
        <v>20</v>
      </c>
      <c r="L247" s="1">
        <v>2</v>
      </c>
      <c r="M247" s="1">
        <v>5</v>
      </c>
      <c r="N247" s="1">
        <v>9</v>
      </c>
      <c r="O247" s="1">
        <v>4</v>
      </c>
      <c r="P247" s="239"/>
      <c r="Q247" s="1"/>
      <c r="R247" s="241">
        <v>1</v>
      </c>
      <c r="S247" s="1"/>
      <c r="T247" s="1"/>
      <c r="U247" s="1"/>
      <c r="V247" s="239"/>
      <c r="W247" s="241"/>
    </row>
    <row r="248" spans="2:23" x14ac:dyDescent="0.3">
      <c r="B248" s="39">
        <f>PRODUCT(G248/3+H248+I248+J248+(K248-I248-H248)/3+P248*25+Q248*25+R248*25+S248*25+T248*20+U248*15+V248*10+W248*15)</f>
        <v>32</v>
      </c>
      <c r="C248" s="3" t="s">
        <v>2859</v>
      </c>
      <c r="D248" s="3" t="s">
        <v>2661</v>
      </c>
      <c r="E248" s="1">
        <v>1984</v>
      </c>
      <c r="F248" s="38">
        <v>25380</v>
      </c>
      <c r="G248" s="239">
        <v>5</v>
      </c>
      <c r="H248" s="1">
        <v>0</v>
      </c>
      <c r="I248" s="1">
        <v>0</v>
      </c>
      <c r="J248" s="1">
        <v>3</v>
      </c>
      <c r="K248" s="1">
        <v>7</v>
      </c>
      <c r="L248" s="1">
        <v>0</v>
      </c>
      <c r="M248" s="1">
        <v>7</v>
      </c>
      <c r="N248" s="1">
        <v>0</v>
      </c>
      <c r="O248" s="1">
        <v>0</v>
      </c>
      <c r="P248" s="239"/>
      <c r="Q248" s="1"/>
      <c r="R248" s="241">
        <v>1</v>
      </c>
      <c r="S248" s="1"/>
      <c r="T248" s="1"/>
      <c r="U248" s="1"/>
      <c r="V248" s="239"/>
      <c r="W248" s="241"/>
    </row>
    <row r="249" spans="2:23" x14ac:dyDescent="0.3">
      <c r="B249" s="39"/>
      <c r="D249" s="3"/>
      <c r="E249" s="1"/>
      <c r="F249" s="38"/>
      <c r="G249" s="239"/>
      <c r="H249" s="1"/>
      <c r="I249" s="1"/>
      <c r="J249" s="1"/>
      <c r="K249" s="1"/>
      <c r="L249" s="1"/>
      <c r="M249" s="1"/>
      <c r="N249" s="1"/>
      <c r="O249" s="1"/>
      <c r="P249" s="239"/>
      <c r="Q249" s="1"/>
      <c r="R249" s="241"/>
      <c r="S249" s="1"/>
      <c r="T249" s="1"/>
      <c r="U249" s="1"/>
      <c r="V249" s="239"/>
      <c r="W249" s="241"/>
    </row>
    <row r="250" spans="2:23" x14ac:dyDescent="0.3">
      <c r="B250" s="39">
        <f>PRODUCT(G250/3+H250*1.6666+I250*1.6666+J250*1.6666+P250*25+Q250*25+R250*25+S250*25+T250*20+U250*15+V250*10+W250*15)</f>
        <v>3.6665999999999999</v>
      </c>
      <c r="C250" s="3" t="s">
        <v>3630</v>
      </c>
      <c r="D250" s="3" t="s">
        <v>3631</v>
      </c>
      <c r="E250" s="1">
        <v>1966</v>
      </c>
      <c r="F250" s="38">
        <v>18764</v>
      </c>
      <c r="G250" s="239">
        <v>6</v>
      </c>
      <c r="H250" s="1">
        <v>0</v>
      </c>
      <c r="I250" s="1">
        <v>0</v>
      </c>
      <c r="J250" s="1">
        <v>1</v>
      </c>
      <c r="K250" s="1"/>
      <c r="L250" s="1"/>
      <c r="M250" s="1"/>
      <c r="N250" s="1"/>
      <c r="O250" s="1"/>
      <c r="P250" s="239"/>
      <c r="Q250" s="1"/>
      <c r="R250" s="241"/>
      <c r="S250" s="1"/>
      <c r="T250" s="1"/>
      <c r="U250" s="1"/>
      <c r="V250" s="239"/>
      <c r="W250" s="241"/>
    </row>
    <row r="251" spans="2:23" x14ac:dyDescent="0.3">
      <c r="B251" s="39">
        <f>PRODUCT(G251/3+H251*1.6666+I251*1.6666+J251*1.6666+P251*25+Q251*25+R251*25+S251*25+T251*20+U251*15+V251*10+W251*15)</f>
        <v>1.9999333333333333</v>
      </c>
      <c r="C251" s="3" t="s">
        <v>3648</v>
      </c>
      <c r="D251" s="3" t="s">
        <v>3631</v>
      </c>
      <c r="E251" s="1">
        <v>1966</v>
      </c>
      <c r="F251" s="38">
        <v>19949</v>
      </c>
      <c r="G251" s="239">
        <v>1</v>
      </c>
      <c r="H251" s="1">
        <v>0</v>
      </c>
      <c r="I251" s="1">
        <v>1</v>
      </c>
      <c r="J251" s="1">
        <v>0</v>
      </c>
      <c r="K251" s="1"/>
      <c r="L251" s="1"/>
      <c r="M251" s="1"/>
      <c r="N251" s="1"/>
      <c r="O251" s="1"/>
      <c r="P251" s="239"/>
      <c r="Q251" s="1"/>
      <c r="R251" s="241"/>
      <c r="S251" s="1"/>
      <c r="T251" s="1"/>
      <c r="U251" s="1"/>
      <c r="V251" s="239"/>
      <c r="W251" s="241"/>
    </row>
    <row r="252" spans="2:23" x14ac:dyDescent="0.3">
      <c r="B252" s="39"/>
      <c r="D252" s="3"/>
      <c r="E252" s="1"/>
      <c r="F252" s="38"/>
      <c r="G252" s="239"/>
      <c r="H252" s="1"/>
      <c r="I252" s="1"/>
      <c r="J252" s="1"/>
      <c r="K252" s="1"/>
      <c r="L252" s="1"/>
      <c r="M252" s="1"/>
      <c r="N252" s="1"/>
      <c r="O252" s="1"/>
      <c r="P252" s="239"/>
      <c r="Q252" s="1"/>
      <c r="R252" s="241"/>
      <c r="S252" s="1"/>
      <c r="T252" s="1"/>
      <c r="U252" s="1"/>
      <c r="V252" s="239"/>
      <c r="W252" s="241"/>
    </row>
    <row r="253" spans="2:23" x14ac:dyDescent="0.3">
      <c r="B253" s="39">
        <f>PRODUCT(G253/3+H253+I253+J253+(K253-I253-H253)/3+P253*25+Q253*25+R253*25+S253*25+T253*20+U253*15+V253*10+W253*15)</f>
        <v>132.66666666666666</v>
      </c>
      <c r="C253" s="3" t="s">
        <v>1127</v>
      </c>
      <c r="D253" s="3" t="s">
        <v>2919</v>
      </c>
      <c r="E253" s="1">
        <v>2002</v>
      </c>
      <c r="F253" s="38">
        <v>31531</v>
      </c>
      <c r="G253" s="239">
        <v>44</v>
      </c>
      <c r="H253" s="1">
        <v>1</v>
      </c>
      <c r="I253" s="1">
        <v>2</v>
      </c>
      <c r="J253" s="1">
        <v>31</v>
      </c>
      <c r="K253" s="1">
        <v>105</v>
      </c>
      <c r="L253" s="1">
        <v>74</v>
      </c>
      <c r="M253" s="1">
        <v>22</v>
      </c>
      <c r="N253" s="1">
        <v>6</v>
      </c>
      <c r="O253" s="1">
        <v>3</v>
      </c>
      <c r="P253" s="239"/>
      <c r="Q253" s="1"/>
      <c r="R253" s="241">
        <v>2</v>
      </c>
      <c r="S253" s="1"/>
      <c r="T253" s="1"/>
      <c r="U253" s="1"/>
      <c r="V253" s="239"/>
      <c r="W253" s="241"/>
    </row>
    <row r="254" spans="2:23" x14ac:dyDescent="0.3">
      <c r="B254" s="39">
        <f>PRODUCT(G254/3+H254+I254+J254+(K254-I254-H254)/3+P254*25+Q254*25+R254*25+S254*25+T254*20+U254*15+V254*10+W254*15)</f>
        <v>109.33333333333334</v>
      </c>
      <c r="C254" s="3" t="s">
        <v>1135</v>
      </c>
      <c r="D254" s="3" t="s">
        <v>2919</v>
      </c>
      <c r="E254" s="1">
        <v>2002</v>
      </c>
      <c r="F254" s="38">
        <v>31469</v>
      </c>
      <c r="G254" s="239">
        <v>40</v>
      </c>
      <c r="H254" s="1">
        <v>0</v>
      </c>
      <c r="I254" s="1">
        <v>2</v>
      </c>
      <c r="J254" s="1">
        <v>18</v>
      </c>
      <c r="K254" s="1">
        <v>80</v>
      </c>
      <c r="L254" s="1">
        <v>55</v>
      </c>
      <c r="M254" s="1">
        <v>10</v>
      </c>
      <c r="N254" s="1">
        <v>13</v>
      </c>
      <c r="O254" s="1">
        <v>2</v>
      </c>
      <c r="P254" s="239"/>
      <c r="Q254" s="1"/>
      <c r="R254" s="241">
        <v>2</v>
      </c>
      <c r="S254" s="1"/>
      <c r="T254" s="1"/>
      <c r="U254" s="1"/>
      <c r="V254" s="239"/>
      <c r="W254" s="241"/>
    </row>
    <row r="255" spans="2:23" x14ac:dyDescent="0.3">
      <c r="B255" s="39">
        <f>PRODUCT(G255/3+H255+I255+J255+(K255-I255-H255)/3+P255*25+Q255*25+R255*25+S255*25+T255*20+U255*15+V255*10+W255*15)</f>
        <v>13.666666666666668</v>
      </c>
      <c r="C255" s="3" t="s">
        <v>1137</v>
      </c>
      <c r="D255" s="3" t="s">
        <v>2919</v>
      </c>
      <c r="E255" s="1">
        <v>2002</v>
      </c>
      <c r="F255" s="38">
        <v>31283</v>
      </c>
      <c r="G255" s="239">
        <v>12</v>
      </c>
      <c r="H255" s="1">
        <v>0</v>
      </c>
      <c r="I255" s="1">
        <v>2</v>
      </c>
      <c r="J255" s="1">
        <v>3</v>
      </c>
      <c r="K255" s="1">
        <v>16</v>
      </c>
      <c r="L255" s="1">
        <v>7</v>
      </c>
      <c r="M255" s="1">
        <v>6</v>
      </c>
      <c r="N255" s="1">
        <v>1</v>
      </c>
      <c r="O255" s="1">
        <v>2</v>
      </c>
      <c r="P255" s="239"/>
      <c r="Q255" s="1"/>
      <c r="R255" s="241"/>
      <c r="S255" s="1"/>
      <c r="T255" s="1"/>
      <c r="U255" s="1"/>
      <c r="V255" s="239"/>
      <c r="W255" s="241"/>
    </row>
    <row r="256" spans="2:23" x14ac:dyDescent="0.3">
      <c r="B256" s="39">
        <f>PRODUCT(G256/3+H256+I256+J256+(K256-I256-H256)/3+P256*25+Q256*25+R256*25+S256*25+T256*20+U256*15+V256*10+W256*15)</f>
        <v>8</v>
      </c>
      <c r="C256" s="3" t="s">
        <v>1231</v>
      </c>
      <c r="D256" s="3" t="s">
        <v>2919</v>
      </c>
      <c r="E256" s="1">
        <v>2003</v>
      </c>
      <c r="F256" s="38">
        <v>31760</v>
      </c>
      <c r="G256" s="239">
        <v>10</v>
      </c>
      <c r="H256" s="1">
        <v>0</v>
      </c>
      <c r="I256" s="1">
        <v>2</v>
      </c>
      <c r="J256" s="1">
        <v>1</v>
      </c>
      <c r="K256" s="1">
        <v>7</v>
      </c>
      <c r="L256" s="1">
        <v>2</v>
      </c>
      <c r="M256" s="1">
        <v>0</v>
      </c>
      <c r="N256" s="1">
        <v>3</v>
      </c>
      <c r="O256" s="1">
        <v>2</v>
      </c>
      <c r="P256" s="239"/>
      <c r="Q256" s="1"/>
      <c r="R256" s="241"/>
      <c r="S256" s="1"/>
      <c r="T256" s="1"/>
      <c r="U256" s="1"/>
      <c r="V256" s="239"/>
      <c r="W256" s="241"/>
    </row>
    <row r="257" spans="2:23" x14ac:dyDescent="0.3">
      <c r="B257" s="39"/>
      <c r="D257" s="3"/>
      <c r="E257" s="1"/>
      <c r="F257" s="38"/>
      <c r="G257" s="239"/>
      <c r="H257" s="1"/>
      <c r="I257" s="1"/>
      <c r="J257" s="1"/>
      <c r="K257" s="1"/>
      <c r="L257" s="1"/>
      <c r="M257" s="1"/>
      <c r="N257" s="1"/>
      <c r="O257" s="1"/>
      <c r="P257" s="239"/>
      <c r="Q257" s="1"/>
      <c r="R257" s="241"/>
      <c r="S257" s="1"/>
      <c r="T257" s="1"/>
      <c r="U257" s="1"/>
      <c r="V257" s="239"/>
      <c r="W257" s="241"/>
    </row>
    <row r="258" spans="2:23" x14ac:dyDescent="0.3">
      <c r="B258" s="39">
        <f>PRODUCT(G258/3+H258+I258+J258+(K258-I258-H258)/3+P258*25+Q258*25+R258*25+S258*25+T258*20+U258*15+V258*10+W258*15)</f>
        <v>118.33333333333334</v>
      </c>
      <c r="C258" s="3" t="s">
        <v>1215</v>
      </c>
      <c r="D258" s="3" t="s">
        <v>3152</v>
      </c>
      <c r="E258" s="1">
        <v>2003</v>
      </c>
      <c r="F258" s="38">
        <v>31688</v>
      </c>
      <c r="G258" s="239">
        <v>20</v>
      </c>
      <c r="H258" s="1">
        <v>0</v>
      </c>
      <c r="I258" s="1">
        <v>10</v>
      </c>
      <c r="J258" s="1">
        <v>7</v>
      </c>
      <c r="K258" s="1">
        <v>69</v>
      </c>
      <c r="L258" s="1">
        <v>28</v>
      </c>
      <c r="M258" s="1">
        <v>18</v>
      </c>
      <c r="N258" s="1">
        <v>13</v>
      </c>
      <c r="O258" s="1">
        <v>10</v>
      </c>
      <c r="P258" s="239"/>
      <c r="Q258" s="1"/>
      <c r="R258" s="241">
        <v>3</v>
      </c>
      <c r="S258" s="1"/>
      <c r="T258" s="1"/>
      <c r="U258" s="1"/>
      <c r="V258" s="239"/>
      <c r="W258" s="241"/>
    </row>
    <row r="259" spans="2:23" x14ac:dyDescent="0.3">
      <c r="B259" s="39">
        <f>PRODUCT(G259/3+H259+I259+J259+(K259-I259-H259)/3+P259*25+Q259*25+R259*25+S259*25+T259*20+U259*15+V259*10+W259*15)</f>
        <v>36.333333333333336</v>
      </c>
      <c r="C259" s="3" t="s">
        <v>1212</v>
      </c>
      <c r="D259" s="3" t="s">
        <v>3152</v>
      </c>
      <c r="E259" s="1">
        <v>2003</v>
      </c>
      <c r="F259" s="38">
        <v>32003</v>
      </c>
      <c r="G259" s="239">
        <v>10</v>
      </c>
      <c r="H259" s="1">
        <v>0</v>
      </c>
      <c r="I259" s="1">
        <v>1</v>
      </c>
      <c r="J259" s="1">
        <v>1</v>
      </c>
      <c r="K259" s="1">
        <v>19</v>
      </c>
      <c r="L259" s="1">
        <v>5</v>
      </c>
      <c r="M259" s="1">
        <v>7</v>
      </c>
      <c r="N259" s="1">
        <v>6</v>
      </c>
      <c r="O259" s="1">
        <v>1</v>
      </c>
      <c r="P259" s="239"/>
      <c r="Q259" s="1"/>
      <c r="R259" s="241">
        <v>1</v>
      </c>
      <c r="S259" s="1"/>
      <c r="T259" s="1"/>
      <c r="U259" s="1"/>
      <c r="V259" s="239"/>
      <c r="W259" s="241"/>
    </row>
    <row r="260" spans="2:23" x14ac:dyDescent="0.3">
      <c r="B260" s="39"/>
      <c r="D260" s="3"/>
      <c r="E260" s="1"/>
      <c r="F260" s="38"/>
      <c r="G260" s="239"/>
      <c r="H260" s="1"/>
      <c r="I260" s="1"/>
      <c r="J260" s="1"/>
      <c r="K260" s="1"/>
      <c r="L260" s="1"/>
      <c r="M260" s="1"/>
      <c r="N260" s="1"/>
      <c r="O260" s="1"/>
      <c r="P260" s="239"/>
      <c r="Q260" s="1"/>
      <c r="R260" s="241"/>
      <c r="S260" s="1"/>
      <c r="T260" s="1"/>
      <c r="U260" s="1"/>
      <c r="V260" s="239"/>
      <c r="W260" s="241"/>
    </row>
    <row r="261" spans="2:23" x14ac:dyDescent="0.3">
      <c r="B261" s="39">
        <f t="shared" ref="B261:B276" si="9">PRODUCT(G261/3+H261+I261+J261+(K261-I261-H261)/3+P261*25+Q261*25+R261*25+S261*25+T261*20+U261*15+V261*10+W261*15)</f>
        <v>72.666666666666657</v>
      </c>
      <c r="C261" s="3" t="s">
        <v>1875</v>
      </c>
      <c r="D261" s="3" t="s">
        <v>80</v>
      </c>
      <c r="E261" s="1">
        <v>2019</v>
      </c>
      <c r="F261" s="48">
        <v>37489</v>
      </c>
      <c r="G261" s="239">
        <v>22</v>
      </c>
      <c r="H261" s="1">
        <v>0</v>
      </c>
      <c r="I261" s="1">
        <v>2</v>
      </c>
      <c r="J261" s="1">
        <v>15</v>
      </c>
      <c r="K261" s="1">
        <v>72</v>
      </c>
      <c r="L261" s="1">
        <v>48</v>
      </c>
      <c r="M261" s="1">
        <v>18</v>
      </c>
      <c r="N261" s="1">
        <v>4</v>
      </c>
      <c r="O261" s="1">
        <v>2</v>
      </c>
      <c r="P261" s="239"/>
      <c r="Q261" s="1"/>
      <c r="R261" s="241">
        <v>1</v>
      </c>
      <c r="S261" s="1"/>
      <c r="T261" s="1"/>
      <c r="U261" s="1"/>
      <c r="V261" s="239"/>
      <c r="W261" s="241"/>
    </row>
    <row r="262" spans="2:23" x14ac:dyDescent="0.3">
      <c r="B262" s="39">
        <f t="shared" si="9"/>
        <v>31</v>
      </c>
      <c r="C262" s="3" t="s">
        <v>3253</v>
      </c>
      <c r="D262" s="3" t="s">
        <v>80</v>
      </c>
      <c r="E262" s="1">
        <v>2010</v>
      </c>
      <c r="F262" s="38">
        <v>34132</v>
      </c>
      <c r="G262" s="239">
        <v>6</v>
      </c>
      <c r="H262" s="1">
        <v>0</v>
      </c>
      <c r="I262" s="1">
        <v>1</v>
      </c>
      <c r="J262" s="1">
        <v>1</v>
      </c>
      <c r="K262" s="1">
        <v>7</v>
      </c>
      <c r="L262" s="1">
        <v>3</v>
      </c>
      <c r="M262" s="1">
        <v>2</v>
      </c>
      <c r="N262" s="1">
        <v>1</v>
      </c>
      <c r="O262" s="1">
        <v>1</v>
      </c>
      <c r="P262" s="239"/>
      <c r="Q262" s="1"/>
      <c r="R262" s="241">
        <v>1</v>
      </c>
      <c r="S262" s="1"/>
      <c r="T262" s="1"/>
      <c r="U262" s="1"/>
      <c r="V262" s="239"/>
      <c r="W262" s="241"/>
    </row>
    <row r="263" spans="2:23" x14ac:dyDescent="0.3">
      <c r="B263" s="39">
        <f t="shared" si="9"/>
        <v>26.666666666666668</v>
      </c>
      <c r="C263" s="3" t="s">
        <v>3270</v>
      </c>
      <c r="D263" s="3" t="s">
        <v>80</v>
      </c>
      <c r="E263" s="1">
        <v>2011</v>
      </c>
      <c r="F263" s="38">
        <v>34607</v>
      </c>
      <c r="G263" s="239">
        <v>1</v>
      </c>
      <c r="H263" s="1">
        <v>0</v>
      </c>
      <c r="I263" s="1">
        <v>1</v>
      </c>
      <c r="J263" s="1">
        <v>0</v>
      </c>
      <c r="K263" s="1">
        <v>2</v>
      </c>
      <c r="L263" s="1">
        <v>0</v>
      </c>
      <c r="M263" s="1">
        <v>0</v>
      </c>
      <c r="N263" s="1">
        <v>1</v>
      </c>
      <c r="O263" s="1">
        <v>1</v>
      </c>
      <c r="P263" s="239"/>
      <c r="Q263" s="1"/>
      <c r="R263" s="241">
        <v>1</v>
      </c>
      <c r="S263" s="1"/>
      <c r="T263" s="1"/>
      <c r="U263" s="1"/>
      <c r="V263" s="239"/>
      <c r="W263" s="241"/>
    </row>
    <row r="264" spans="2:23" x14ac:dyDescent="0.3">
      <c r="B264" s="39">
        <f t="shared" si="9"/>
        <v>21.333333333333332</v>
      </c>
      <c r="C264" s="3" t="s">
        <v>3305</v>
      </c>
      <c r="D264" s="3" t="s">
        <v>80</v>
      </c>
      <c r="E264" s="1">
        <v>2013</v>
      </c>
      <c r="F264" s="38">
        <v>35274</v>
      </c>
      <c r="G264" s="239">
        <v>16</v>
      </c>
      <c r="H264" s="1">
        <v>1</v>
      </c>
      <c r="I264" s="1">
        <v>1</v>
      </c>
      <c r="J264" s="1">
        <v>9</v>
      </c>
      <c r="K264" s="1">
        <v>17</v>
      </c>
      <c r="L264" s="1">
        <v>11</v>
      </c>
      <c r="M264" s="1">
        <v>2</v>
      </c>
      <c r="N264" s="1">
        <v>2</v>
      </c>
      <c r="O264" s="1">
        <v>2</v>
      </c>
      <c r="P264" s="239"/>
      <c r="Q264" s="1"/>
      <c r="R264" s="241"/>
      <c r="S264" s="1"/>
      <c r="T264" s="1"/>
      <c r="U264" s="1"/>
      <c r="V264" s="239"/>
      <c r="W264" s="241"/>
    </row>
    <row r="265" spans="2:23" x14ac:dyDescent="0.3">
      <c r="B265" s="39">
        <f t="shared" si="9"/>
        <v>20.666666666666664</v>
      </c>
      <c r="C265" s="3" t="s">
        <v>3574</v>
      </c>
      <c r="D265" s="3" t="s">
        <v>80</v>
      </c>
      <c r="E265" s="1">
        <v>2015</v>
      </c>
      <c r="F265" s="38">
        <v>37357</v>
      </c>
      <c r="G265" s="239">
        <v>16</v>
      </c>
      <c r="H265" s="1">
        <v>0</v>
      </c>
      <c r="I265" s="1">
        <v>4</v>
      </c>
      <c r="J265" s="1">
        <v>2</v>
      </c>
      <c r="K265" s="1">
        <v>32</v>
      </c>
      <c r="L265" s="1">
        <v>19</v>
      </c>
      <c r="M265" s="1">
        <v>3</v>
      </c>
      <c r="N265" s="1">
        <v>6</v>
      </c>
      <c r="O265" s="1">
        <v>4</v>
      </c>
      <c r="P265" s="239"/>
      <c r="Q265" s="1"/>
      <c r="R265" s="241"/>
      <c r="S265" s="1"/>
      <c r="T265" s="1"/>
      <c r="U265" s="1"/>
      <c r="V265" s="239"/>
      <c r="W265" s="241"/>
    </row>
    <row r="266" spans="2:23" x14ac:dyDescent="0.3">
      <c r="B266" s="39">
        <f t="shared" si="9"/>
        <v>19.666666666666668</v>
      </c>
      <c r="C266" s="3" t="s">
        <v>3209</v>
      </c>
      <c r="D266" s="3" t="s">
        <v>80</v>
      </c>
      <c r="E266" s="1">
        <v>2004</v>
      </c>
      <c r="F266" s="38">
        <v>31899</v>
      </c>
      <c r="G266" s="239">
        <v>15</v>
      </c>
      <c r="H266" s="1">
        <v>0</v>
      </c>
      <c r="I266" s="1">
        <v>1</v>
      </c>
      <c r="J266" s="1">
        <v>8</v>
      </c>
      <c r="K266" s="1">
        <v>18</v>
      </c>
      <c r="L266" s="1">
        <v>16</v>
      </c>
      <c r="M266" s="1">
        <v>0</v>
      </c>
      <c r="N266" s="1">
        <v>1</v>
      </c>
      <c r="O266" s="1">
        <v>1</v>
      </c>
      <c r="P266" s="239"/>
      <c r="Q266" s="1"/>
      <c r="R266" s="241"/>
      <c r="S266" s="1"/>
      <c r="T266" s="1"/>
      <c r="U266" s="1"/>
      <c r="V266" s="239"/>
      <c r="W266" s="241"/>
    </row>
    <row r="267" spans="2:23" x14ac:dyDescent="0.3">
      <c r="B267" s="39">
        <f t="shared" si="9"/>
        <v>9.3333333333333339</v>
      </c>
      <c r="C267" s="3" t="s">
        <v>1890</v>
      </c>
      <c r="D267" s="3" t="s">
        <v>80</v>
      </c>
      <c r="E267" s="1">
        <v>2019</v>
      </c>
      <c r="F267" s="38">
        <v>37373</v>
      </c>
      <c r="G267" s="239">
        <v>6</v>
      </c>
      <c r="H267" s="1">
        <v>1</v>
      </c>
      <c r="I267" s="1">
        <v>3</v>
      </c>
      <c r="J267" s="1">
        <v>1</v>
      </c>
      <c r="K267" s="1">
        <v>11</v>
      </c>
      <c r="L267" s="1">
        <v>2</v>
      </c>
      <c r="M267" s="1">
        <v>1</v>
      </c>
      <c r="N267" s="1">
        <v>4</v>
      </c>
      <c r="O267" s="1">
        <v>4</v>
      </c>
      <c r="P267" s="239"/>
      <c r="Q267" s="1"/>
      <c r="R267" s="241"/>
      <c r="S267" s="1"/>
      <c r="T267" s="1"/>
      <c r="U267" s="1"/>
      <c r="V267" s="239"/>
      <c r="W267" s="241"/>
    </row>
    <row r="268" spans="2:23" x14ac:dyDescent="0.3">
      <c r="B268" s="39">
        <f t="shared" si="9"/>
        <v>7.6666666666666679</v>
      </c>
      <c r="C268" s="3" t="s">
        <v>3606</v>
      </c>
      <c r="D268" s="3" t="s">
        <v>80</v>
      </c>
      <c r="E268" s="1">
        <v>2014</v>
      </c>
      <c r="F268" s="38">
        <v>35625</v>
      </c>
      <c r="G268" s="239">
        <v>7</v>
      </c>
      <c r="H268" s="1">
        <v>0</v>
      </c>
      <c r="I268" s="1">
        <v>0</v>
      </c>
      <c r="J268" s="1">
        <v>2</v>
      </c>
      <c r="K268" s="1">
        <v>10</v>
      </c>
      <c r="L268" s="1">
        <v>9</v>
      </c>
      <c r="M268" s="1">
        <v>1</v>
      </c>
      <c r="N268" s="1">
        <v>0</v>
      </c>
      <c r="O268" s="1">
        <v>0</v>
      </c>
      <c r="P268" s="239"/>
      <c r="Q268" s="1"/>
      <c r="R268" s="241"/>
      <c r="S268" s="1"/>
      <c r="T268" s="1"/>
      <c r="U268" s="1"/>
      <c r="V268" s="239"/>
      <c r="W268" s="241"/>
    </row>
    <row r="269" spans="2:23" x14ac:dyDescent="0.3">
      <c r="B269" s="39">
        <f t="shared" si="9"/>
        <v>7.3333333333333339</v>
      </c>
      <c r="C269" s="3" t="s">
        <v>3190</v>
      </c>
      <c r="D269" s="3" t="s">
        <v>80</v>
      </c>
      <c r="E269" s="1">
        <v>2003</v>
      </c>
      <c r="F269" s="38">
        <v>32094</v>
      </c>
      <c r="G269" s="239">
        <v>9</v>
      </c>
      <c r="H269" s="1">
        <v>0</v>
      </c>
      <c r="I269" s="1">
        <v>2</v>
      </c>
      <c r="J269" s="1">
        <v>0</v>
      </c>
      <c r="K269" s="1">
        <v>9</v>
      </c>
      <c r="L269" s="1">
        <v>4</v>
      </c>
      <c r="M269" s="1">
        <v>1</v>
      </c>
      <c r="N269" s="1">
        <v>2</v>
      </c>
      <c r="O269" s="1">
        <v>2</v>
      </c>
      <c r="P269" s="239"/>
      <c r="Q269" s="1"/>
      <c r="R269" s="241"/>
      <c r="S269" s="1"/>
      <c r="T269" s="1"/>
      <c r="U269" s="1"/>
      <c r="V269" s="239"/>
      <c r="W269" s="241"/>
    </row>
    <row r="270" spans="2:23" x14ac:dyDescent="0.3">
      <c r="B270" s="39">
        <f t="shared" si="9"/>
        <v>3.333333333333333</v>
      </c>
      <c r="C270" s="3" t="s">
        <v>3633</v>
      </c>
      <c r="D270" s="3" t="s">
        <v>80</v>
      </c>
      <c r="E270" s="1">
        <v>2019</v>
      </c>
      <c r="F270" s="38">
        <v>37626</v>
      </c>
      <c r="G270" s="239">
        <v>6</v>
      </c>
      <c r="H270" s="1">
        <v>0</v>
      </c>
      <c r="I270" s="1">
        <v>0</v>
      </c>
      <c r="J270" s="1">
        <v>0</v>
      </c>
      <c r="K270" s="1">
        <v>4</v>
      </c>
      <c r="L270" s="1">
        <v>4</v>
      </c>
      <c r="M270" s="1">
        <v>0</v>
      </c>
      <c r="N270" s="1">
        <v>0</v>
      </c>
      <c r="O270" s="1">
        <v>0</v>
      </c>
      <c r="P270" s="239"/>
      <c r="Q270" s="1"/>
      <c r="R270" s="241"/>
      <c r="S270" s="1"/>
      <c r="T270" s="1"/>
      <c r="U270" s="1"/>
      <c r="V270" s="239"/>
      <c r="W270" s="241"/>
    </row>
    <row r="271" spans="2:23" x14ac:dyDescent="0.3">
      <c r="B271" s="39">
        <f t="shared" si="9"/>
        <v>2.333333333333333</v>
      </c>
      <c r="C271" s="3" t="s">
        <v>3643</v>
      </c>
      <c r="D271" s="3" t="s">
        <v>80</v>
      </c>
      <c r="E271" s="1">
        <v>2004</v>
      </c>
      <c r="F271" s="38">
        <v>32094</v>
      </c>
      <c r="G271" s="239">
        <v>4</v>
      </c>
      <c r="H271" s="1">
        <v>0</v>
      </c>
      <c r="I271" s="1">
        <v>0</v>
      </c>
      <c r="J271" s="1">
        <v>0</v>
      </c>
      <c r="K271" s="1">
        <v>3</v>
      </c>
      <c r="L271" s="1">
        <v>2</v>
      </c>
      <c r="M271" s="1">
        <v>1</v>
      </c>
      <c r="N271" s="1">
        <v>0</v>
      </c>
      <c r="O271" s="1">
        <v>0</v>
      </c>
      <c r="P271" s="239"/>
      <c r="Q271" s="1"/>
      <c r="R271" s="241"/>
      <c r="S271" s="1"/>
      <c r="T271" s="1"/>
      <c r="U271" s="1"/>
      <c r="V271" s="239"/>
      <c r="W271" s="241"/>
    </row>
    <row r="272" spans="2:23" x14ac:dyDescent="0.3">
      <c r="B272" s="39">
        <f t="shared" si="9"/>
        <v>1</v>
      </c>
      <c r="C272" s="3" t="s">
        <v>3657</v>
      </c>
      <c r="D272" s="3" t="s">
        <v>80</v>
      </c>
      <c r="E272" s="1">
        <v>2020</v>
      </c>
      <c r="F272" s="38">
        <v>38476</v>
      </c>
      <c r="G272" s="239">
        <v>3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239"/>
      <c r="Q272" s="1"/>
      <c r="R272" s="241"/>
      <c r="S272" s="1"/>
      <c r="T272" s="1"/>
      <c r="U272" s="1"/>
      <c r="V272" s="239"/>
      <c r="W272" s="241"/>
    </row>
    <row r="273" spans="2:23" x14ac:dyDescent="0.3">
      <c r="B273" s="39">
        <f t="shared" si="9"/>
        <v>0.66666666666666663</v>
      </c>
      <c r="C273" s="3" t="s">
        <v>3662</v>
      </c>
      <c r="D273" s="3" t="s">
        <v>80</v>
      </c>
      <c r="E273" s="1">
        <v>2019</v>
      </c>
      <c r="F273" s="38">
        <v>37280</v>
      </c>
      <c r="G273" s="239">
        <v>1</v>
      </c>
      <c r="H273" s="1">
        <v>0</v>
      </c>
      <c r="I273" s="1">
        <v>0</v>
      </c>
      <c r="J273" s="1">
        <v>0</v>
      </c>
      <c r="K273" s="1">
        <v>1</v>
      </c>
      <c r="L273" s="1">
        <v>1</v>
      </c>
      <c r="M273" s="1">
        <v>0</v>
      </c>
      <c r="N273" s="1">
        <v>0</v>
      </c>
      <c r="O273" s="1">
        <v>0</v>
      </c>
      <c r="P273" s="239"/>
      <c r="Q273" s="1"/>
      <c r="R273" s="241"/>
      <c r="S273" s="1"/>
      <c r="T273" s="1"/>
      <c r="U273" s="1"/>
      <c r="V273" s="239"/>
      <c r="W273" s="241"/>
    </row>
    <row r="274" spans="2:23" x14ac:dyDescent="0.3">
      <c r="B274" s="39">
        <f t="shared" si="9"/>
        <v>0.66666666666666663</v>
      </c>
      <c r="C274" s="3" t="s">
        <v>3237</v>
      </c>
      <c r="D274" s="3" t="s">
        <v>80</v>
      </c>
      <c r="E274" s="1">
        <v>2007</v>
      </c>
      <c r="F274" s="38">
        <v>33009</v>
      </c>
      <c r="G274" s="239">
        <v>1</v>
      </c>
      <c r="H274" s="1">
        <v>0</v>
      </c>
      <c r="I274" s="1">
        <v>0</v>
      </c>
      <c r="J274" s="1">
        <v>0</v>
      </c>
      <c r="K274" s="1">
        <v>1</v>
      </c>
      <c r="L274" s="1">
        <v>1</v>
      </c>
      <c r="M274" s="1">
        <v>0</v>
      </c>
      <c r="N274" s="1">
        <v>0</v>
      </c>
      <c r="O274" s="1">
        <v>0</v>
      </c>
      <c r="P274" s="239"/>
      <c r="Q274" s="1"/>
      <c r="R274" s="241"/>
      <c r="S274" s="1"/>
      <c r="T274" s="1"/>
      <c r="U274" s="1"/>
      <c r="V274" s="239"/>
      <c r="W274" s="241"/>
    </row>
    <row r="275" spans="2:23" x14ac:dyDescent="0.3">
      <c r="B275" s="39">
        <f t="shared" si="9"/>
        <v>0.66666666666666663</v>
      </c>
      <c r="C275" s="3" t="s">
        <v>3666</v>
      </c>
      <c r="D275" s="3" t="s">
        <v>80</v>
      </c>
      <c r="E275" s="1">
        <v>2008</v>
      </c>
      <c r="F275" s="38">
        <v>33408</v>
      </c>
      <c r="G275" s="239">
        <v>1</v>
      </c>
      <c r="H275" s="1">
        <v>0</v>
      </c>
      <c r="I275" s="1">
        <v>0</v>
      </c>
      <c r="J275" s="1">
        <v>0</v>
      </c>
      <c r="K275" s="1">
        <v>1</v>
      </c>
      <c r="L275" s="1">
        <v>0</v>
      </c>
      <c r="M275" s="1">
        <v>0</v>
      </c>
      <c r="N275" s="1">
        <v>1</v>
      </c>
      <c r="O275" s="1">
        <v>0</v>
      </c>
      <c r="P275" s="239"/>
      <c r="Q275" s="1"/>
      <c r="R275" s="241"/>
      <c r="S275" s="1"/>
      <c r="T275" s="1"/>
      <c r="U275" s="1"/>
      <c r="V275" s="239"/>
      <c r="W275" s="241"/>
    </row>
    <row r="276" spans="2:23" x14ac:dyDescent="0.3">
      <c r="B276" s="39">
        <f t="shared" si="9"/>
        <v>0.33333333333333331</v>
      </c>
      <c r="C276" s="3" t="s">
        <v>3674</v>
      </c>
      <c r="D276" s="3" t="s">
        <v>80</v>
      </c>
      <c r="E276" s="1">
        <v>2007</v>
      </c>
      <c r="F276" s="38">
        <v>32879</v>
      </c>
      <c r="G276" s="239">
        <v>1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239"/>
      <c r="Q276" s="1"/>
      <c r="R276" s="241"/>
      <c r="S276" s="1"/>
      <c r="T276" s="1"/>
      <c r="U276" s="1"/>
      <c r="V276" s="239"/>
      <c r="W276" s="241"/>
    </row>
    <row r="277" spans="2:23" x14ac:dyDescent="0.3">
      <c r="B277" s="39"/>
      <c r="D277" s="3"/>
      <c r="E277" s="1"/>
      <c r="F277" s="38"/>
      <c r="G277" s="239"/>
      <c r="H277" s="1"/>
      <c r="I277" s="1"/>
      <c r="J277" s="1"/>
      <c r="K277" s="1"/>
      <c r="L277" s="1"/>
      <c r="M277" s="1"/>
      <c r="N277" s="1"/>
      <c r="O277" s="1"/>
      <c r="P277" s="239"/>
      <c r="Q277" s="1"/>
      <c r="R277" s="241"/>
      <c r="S277" s="1"/>
      <c r="T277" s="1"/>
      <c r="U277" s="1"/>
      <c r="V277" s="239"/>
      <c r="W277" s="241"/>
    </row>
    <row r="278" spans="2:23" x14ac:dyDescent="0.3">
      <c r="B278" s="39">
        <f t="shared" ref="B278:B301" si="10">PRODUCT(G278/3+H278+I278+J278+(K278-I278-H278)/3+P278*25+Q278*25+R278*25+S278*25+T278*20+U278*15+V278*10+W278*15)</f>
        <v>147.66666666666666</v>
      </c>
      <c r="C278" s="3" t="s">
        <v>3379</v>
      </c>
      <c r="D278" s="3" t="s">
        <v>66</v>
      </c>
      <c r="E278" s="1">
        <v>2020</v>
      </c>
      <c r="F278" s="38">
        <v>37995</v>
      </c>
      <c r="G278" s="239">
        <v>27</v>
      </c>
      <c r="H278" s="1">
        <v>1</v>
      </c>
      <c r="I278" s="1">
        <v>2</v>
      </c>
      <c r="J278" s="1">
        <v>38</v>
      </c>
      <c r="K278" s="1">
        <v>101</v>
      </c>
      <c r="L278" s="1">
        <v>13</v>
      </c>
      <c r="M278" s="1">
        <v>36</v>
      </c>
      <c r="N278" s="1">
        <v>49</v>
      </c>
      <c r="O278" s="1">
        <v>3</v>
      </c>
      <c r="P278" s="239"/>
      <c r="Q278" s="1"/>
      <c r="R278" s="241">
        <v>1</v>
      </c>
      <c r="S278" s="1">
        <v>1</v>
      </c>
      <c r="T278" s="1"/>
      <c r="U278" s="1">
        <v>1</v>
      </c>
      <c r="V278" s="239"/>
      <c r="W278" s="241"/>
    </row>
    <row r="279" spans="2:23" x14ac:dyDescent="0.3">
      <c r="B279" s="39">
        <f t="shared" si="10"/>
        <v>107.66666666666667</v>
      </c>
      <c r="C279" s="3" t="s">
        <v>1961</v>
      </c>
      <c r="D279" s="3" t="s">
        <v>66</v>
      </c>
      <c r="E279" s="1">
        <v>2021</v>
      </c>
      <c r="F279" s="38">
        <v>38621</v>
      </c>
      <c r="G279" s="239">
        <v>25</v>
      </c>
      <c r="H279" s="1">
        <v>0</v>
      </c>
      <c r="I279" s="1">
        <v>0</v>
      </c>
      <c r="J279" s="1">
        <v>30</v>
      </c>
      <c r="K279" s="1">
        <v>58</v>
      </c>
      <c r="L279" s="1">
        <v>57</v>
      </c>
      <c r="M279" s="1">
        <v>1</v>
      </c>
      <c r="N279" s="1">
        <v>0</v>
      </c>
      <c r="O279" s="1">
        <v>0</v>
      </c>
      <c r="P279" s="239"/>
      <c r="Q279" s="1"/>
      <c r="R279" s="241">
        <v>1</v>
      </c>
      <c r="S279" s="1">
        <v>1</v>
      </c>
      <c r="T279" s="1"/>
      <c r="U279" s="1"/>
      <c r="V279" s="239"/>
      <c r="W279" s="241"/>
    </row>
    <row r="280" spans="2:23" x14ac:dyDescent="0.3">
      <c r="B280" s="39">
        <f t="shared" si="10"/>
        <v>105.66666666666667</v>
      </c>
      <c r="C280" s="3" t="s">
        <v>3164</v>
      </c>
      <c r="D280" s="3" t="s">
        <v>66</v>
      </c>
      <c r="E280" s="1">
        <v>2001</v>
      </c>
      <c r="F280" s="38">
        <v>31208</v>
      </c>
      <c r="G280" s="239">
        <v>28</v>
      </c>
      <c r="H280" s="1">
        <v>0</v>
      </c>
      <c r="I280" s="1">
        <v>3</v>
      </c>
      <c r="J280" s="1">
        <v>4</v>
      </c>
      <c r="K280" s="1">
        <v>46</v>
      </c>
      <c r="L280" s="1">
        <v>33</v>
      </c>
      <c r="M280" s="1">
        <v>6</v>
      </c>
      <c r="N280" s="1">
        <v>4</v>
      </c>
      <c r="O280" s="1">
        <v>3</v>
      </c>
      <c r="P280" s="239"/>
      <c r="Q280" s="1"/>
      <c r="R280" s="241">
        <v>1</v>
      </c>
      <c r="S280" s="1">
        <v>1</v>
      </c>
      <c r="T280" s="1"/>
      <c r="U280" s="1">
        <v>1</v>
      </c>
      <c r="V280" s="239">
        <v>1</v>
      </c>
      <c r="W280" s="241"/>
    </row>
    <row r="281" spans="2:23" x14ac:dyDescent="0.3">
      <c r="B281" s="39">
        <f t="shared" si="10"/>
        <v>77</v>
      </c>
      <c r="C281" s="3" t="s">
        <v>2983</v>
      </c>
      <c r="D281" s="3" t="s">
        <v>66</v>
      </c>
      <c r="E281" s="1">
        <v>1993</v>
      </c>
      <c r="F281" s="38">
        <v>27813</v>
      </c>
      <c r="G281" s="239">
        <v>20</v>
      </c>
      <c r="H281" s="1">
        <v>0</v>
      </c>
      <c r="I281" s="1">
        <v>3</v>
      </c>
      <c r="J281" s="1">
        <v>4</v>
      </c>
      <c r="K281" s="1">
        <v>43</v>
      </c>
      <c r="L281" s="1">
        <v>10</v>
      </c>
      <c r="M281" s="1">
        <v>18</v>
      </c>
      <c r="N281" s="1">
        <v>12</v>
      </c>
      <c r="O281" s="1">
        <v>3</v>
      </c>
      <c r="P281" s="239"/>
      <c r="Q281" s="1"/>
      <c r="R281" s="241">
        <v>2</v>
      </c>
      <c r="S281" s="1"/>
      <c r="T281" s="1"/>
      <c r="U281" s="1"/>
      <c r="V281" s="239"/>
      <c r="W281" s="241"/>
    </row>
    <row r="282" spans="2:23" x14ac:dyDescent="0.3">
      <c r="B282" s="39">
        <f t="shared" si="10"/>
        <v>72.333333333333343</v>
      </c>
      <c r="C282" s="3" t="s">
        <v>1260</v>
      </c>
      <c r="D282" s="3" t="s">
        <v>66</v>
      </c>
      <c r="E282" s="1">
        <v>2001</v>
      </c>
      <c r="F282" s="38">
        <v>31304</v>
      </c>
      <c r="G282" s="239">
        <v>6</v>
      </c>
      <c r="H282" s="1">
        <v>0</v>
      </c>
      <c r="I282" s="1">
        <v>0</v>
      </c>
      <c r="J282" s="1">
        <v>3</v>
      </c>
      <c r="K282" s="1">
        <v>7</v>
      </c>
      <c r="L282" s="1">
        <v>4</v>
      </c>
      <c r="M282" s="1">
        <v>2</v>
      </c>
      <c r="N282" s="1">
        <v>1</v>
      </c>
      <c r="O282" s="1">
        <v>0</v>
      </c>
      <c r="P282" s="239"/>
      <c r="Q282" s="1"/>
      <c r="R282" s="241">
        <v>1</v>
      </c>
      <c r="S282" s="1">
        <v>1</v>
      </c>
      <c r="T282" s="1"/>
      <c r="U282" s="1">
        <v>1</v>
      </c>
      <c r="V282" s="239"/>
      <c r="W282" s="241"/>
    </row>
    <row r="283" spans="2:23" x14ac:dyDescent="0.3">
      <c r="B283" s="39">
        <f t="shared" si="10"/>
        <v>67.666666666666671</v>
      </c>
      <c r="C283" s="3" t="s">
        <v>1962</v>
      </c>
      <c r="D283" s="3" t="s">
        <v>66</v>
      </c>
      <c r="E283" s="1">
        <v>2020</v>
      </c>
      <c r="F283" s="38">
        <v>38094</v>
      </c>
      <c r="G283" s="239">
        <v>3</v>
      </c>
      <c r="H283" s="1">
        <v>0</v>
      </c>
      <c r="I283" s="1">
        <v>0</v>
      </c>
      <c r="J283" s="1">
        <v>0</v>
      </c>
      <c r="K283" s="1">
        <v>5</v>
      </c>
      <c r="L283" s="1">
        <v>5</v>
      </c>
      <c r="M283" s="1">
        <v>0</v>
      </c>
      <c r="N283" s="1">
        <v>0</v>
      </c>
      <c r="O283" s="1">
        <v>0</v>
      </c>
      <c r="P283" s="239"/>
      <c r="Q283" s="1"/>
      <c r="R283" s="241">
        <v>1</v>
      </c>
      <c r="S283" s="1">
        <v>1</v>
      </c>
      <c r="T283" s="1"/>
      <c r="U283" s="1">
        <v>1</v>
      </c>
      <c r="V283" s="239"/>
      <c r="W283" s="241"/>
    </row>
    <row r="284" spans="2:23" x14ac:dyDescent="0.3">
      <c r="B284" s="39">
        <f t="shared" si="10"/>
        <v>46</v>
      </c>
      <c r="C284" s="3" t="s">
        <v>3153</v>
      </c>
      <c r="D284" s="3" t="s">
        <v>66</v>
      </c>
      <c r="E284" s="1">
        <v>2000</v>
      </c>
      <c r="F284" s="38">
        <v>30755</v>
      </c>
      <c r="G284" s="239">
        <v>16</v>
      </c>
      <c r="H284" s="1">
        <v>0</v>
      </c>
      <c r="I284" s="1">
        <v>0</v>
      </c>
      <c r="J284" s="1">
        <v>0</v>
      </c>
      <c r="K284" s="1">
        <v>2</v>
      </c>
      <c r="L284" s="1">
        <v>1</v>
      </c>
      <c r="M284" s="1">
        <v>0</v>
      </c>
      <c r="N284" s="1">
        <v>1</v>
      </c>
      <c r="O284" s="1">
        <v>0</v>
      </c>
      <c r="P284" s="239"/>
      <c r="Q284" s="1"/>
      <c r="R284" s="241">
        <v>1</v>
      </c>
      <c r="S284" s="1"/>
      <c r="T284" s="1"/>
      <c r="U284" s="1">
        <v>1</v>
      </c>
      <c r="V284" s="239"/>
      <c r="W284" s="241"/>
    </row>
    <row r="285" spans="2:23" x14ac:dyDescent="0.3">
      <c r="B285" s="39">
        <f t="shared" si="10"/>
        <v>44</v>
      </c>
      <c r="C285" s="3" t="s">
        <v>3531</v>
      </c>
      <c r="D285" s="3" t="s">
        <v>66</v>
      </c>
      <c r="E285" s="1">
        <v>1993</v>
      </c>
      <c r="F285" s="38">
        <v>27825</v>
      </c>
      <c r="G285" s="239">
        <v>24</v>
      </c>
      <c r="H285" s="1">
        <v>1</v>
      </c>
      <c r="I285" s="1">
        <v>8</v>
      </c>
      <c r="J285" s="1">
        <v>11</v>
      </c>
      <c r="K285" s="1">
        <v>57</v>
      </c>
      <c r="L285" s="1">
        <v>8</v>
      </c>
      <c r="M285" s="1">
        <v>20</v>
      </c>
      <c r="N285" s="1">
        <v>20</v>
      </c>
      <c r="O285" s="1">
        <v>9</v>
      </c>
      <c r="P285" s="239"/>
      <c r="Q285" s="1"/>
      <c r="R285" s="241"/>
      <c r="S285" s="1"/>
      <c r="T285" s="1"/>
      <c r="U285" s="1"/>
      <c r="V285" s="239"/>
      <c r="W285" s="241"/>
    </row>
    <row r="286" spans="2:23" x14ac:dyDescent="0.3">
      <c r="B286" s="39">
        <f t="shared" si="10"/>
        <v>42.666666666666671</v>
      </c>
      <c r="C286" s="3" t="s">
        <v>3310</v>
      </c>
      <c r="D286" s="3" t="s">
        <v>66</v>
      </c>
      <c r="E286" s="1">
        <v>2014</v>
      </c>
      <c r="F286" s="38">
        <v>35477</v>
      </c>
      <c r="G286" s="239">
        <v>3</v>
      </c>
      <c r="H286" s="1">
        <v>0</v>
      </c>
      <c r="I286" s="1">
        <v>1</v>
      </c>
      <c r="J286" s="1">
        <v>0</v>
      </c>
      <c r="K286" s="1">
        <v>3</v>
      </c>
      <c r="L286" s="1">
        <v>0</v>
      </c>
      <c r="M286" s="1">
        <v>1</v>
      </c>
      <c r="N286" s="1">
        <v>1</v>
      </c>
      <c r="O286" s="1">
        <v>1</v>
      </c>
      <c r="P286" s="239"/>
      <c r="Q286" s="1"/>
      <c r="R286" s="241">
        <v>1</v>
      </c>
      <c r="S286" s="1"/>
      <c r="T286" s="1"/>
      <c r="U286" s="1">
        <v>1</v>
      </c>
      <c r="V286" s="239"/>
      <c r="W286" s="241"/>
    </row>
    <row r="287" spans="2:23" x14ac:dyDescent="0.3">
      <c r="B287" s="39">
        <f t="shared" si="10"/>
        <v>41</v>
      </c>
      <c r="C287" s="3" t="s">
        <v>1254</v>
      </c>
      <c r="D287" s="3" t="s">
        <v>66</v>
      </c>
      <c r="E287" s="1">
        <v>2004</v>
      </c>
      <c r="F287" s="38">
        <v>32129</v>
      </c>
      <c r="G287" s="239">
        <v>14</v>
      </c>
      <c r="H287" s="1">
        <v>0</v>
      </c>
      <c r="I287" s="1">
        <v>1</v>
      </c>
      <c r="J287" s="1">
        <v>11</v>
      </c>
      <c r="K287" s="1">
        <v>29</v>
      </c>
      <c r="L287" s="1">
        <v>27</v>
      </c>
      <c r="M287" s="1">
        <v>1</v>
      </c>
      <c r="N287" s="1">
        <v>0</v>
      </c>
      <c r="O287" s="1">
        <v>1</v>
      </c>
      <c r="P287" s="239"/>
      <c r="Q287" s="1"/>
      <c r="R287" s="241"/>
      <c r="S287" s="1"/>
      <c r="T287" s="1"/>
      <c r="U287" s="1">
        <v>1</v>
      </c>
      <c r="V287" s="239"/>
      <c r="W287" s="241"/>
    </row>
    <row r="288" spans="2:23" x14ac:dyDescent="0.3">
      <c r="B288" s="39">
        <f t="shared" si="10"/>
        <v>33</v>
      </c>
      <c r="C288" s="3" t="s">
        <v>1503</v>
      </c>
      <c r="D288" s="3" t="s">
        <v>66</v>
      </c>
      <c r="E288" s="1">
        <v>2009</v>
      </c>
      <c r="F288" s="38">
        <v>33807</v>
      </c>
      <c r="G288" s="239">
        <v>12</v>
      </c>
      <c r="H288" s="1">
        <v>0</v>
      </c>
      <c r="I288" s="1">
        <v>2</v>
      </c>
      <c r="J288" s="1">
        <v>4</v>
      </c>
      <c r="K288" s="1">
        <v>26</v>
      </c>
      <c r="L288" s="1">
        <v>13</v>
      </c>
      <c r="M288" s="1">
        <v>7</v>
      </c>
      <c r="N288" s="1">
        <v>4</v>
      </c>
      <c r="O288" s="1">
        <v>2</v>
      </c>
      <c r="P288" s="239"/>
      <c r="Q288" s="1"/>
      <c r="R288" s="241"/>
      <c r="S288" s="1"/>
      <c r="T288" s="1"/>
      <c r="U288" s="1">
        <v>1</v>
      </c>
      <c r="V288" s="239"/>
      <c r="W288" s="241"/>
    </row>
    <row r="289" spans="2:23" x14ac:dyDescent="0.3">
      <c r="B289" s="39">
        <f t="shared" si="10"/>
        <v>32</v>
      </c>
      <c r="C289" s="3" t="s">
        <v>3316</v>
      </c>
      <c r="D289" s="3" t="s">
        <v>66</v>
      </c>
      <c r="E289" s="1">
        <v>2014</v>
      </c>
      <c r="F289" s="38">
        <v>35871</v>
      </c>
      <c r="G289" s="239">
        <v>6</v>
      </c>
      <c r="H289" s="1">
        <v>0</v>
      </c>
      <c r="I289" s="1">
        <v>0</v>
      </c>
      <c r="J289" s="1">
        <v>1</v>
      </c>
      <c r="K289" s="1">
        <v>12</v>
      </c>
      <c r="L289" s="1">
        <v>9</v>
      </c>
      <c r="M289" s="1">
        <v>3</v>
      </c>
      <c r="N289" s="1">
        <v>0</v>
      </c>
      <c r="O289" s="1">
        <v>0</v>
      </c>
      <c r="P289" s="239"/>
      <c r="Q289" s="1"/>
      <c r="R289" s="241">
        <v>1</v>
      </c>
      <c r="S289" s="1"/>
      <c r="T289" s="1"/>
      <c r="U289" s="1"/>
      <c r="V289" s="239"/>
      <c r="W289" s="241"/>
    </row>
    <row r="290" spans="2:23" x14ac:dyDescent="0.3">
      <c r="B290" s="39">
        <f t="shared" si="10"/>
        <v>28.666666666666668</v>
      </c>
      <c r="C290" s="3" t="s">
        <v>3319</v>
      </c>
      <c r="D290" s="3" t="s">
        <v>66</v>
      </c>
      <c r="E290" s="1">
        <v>2015</v>
      </c>
      <c r="F290" s="38">
        <v>35871</v>
      </c>
      <c r="G290" s="239">
        <v>2</v>
      </c>
      <c r="H290" s="1">
        <v>0</v>
      </c>
      <c r="I290" s="1">
        <v>1</v>
      </c>
      <c r="J290" s="1">
        <v>1</v>
      </c>
      <c r="K290" s="1">
        <v>4</v>
      </c>
      <c r="L290" s="1">
        <v>2</v>
      </c>
      <c r="M290" s="1">
        <v>0</v>
      </c>
      <c r="N290" s="1">
        <v>1</v>
      </c>
      <c r="O290" s="1">
        <v>1</v>
      </c>
      <c r="P290" s="239"/>
      <c r="Q290" s="1"/>
      <c r="R290" s="241">
        <v>1</v>
      </c>
      <c r="S290" s="1"/>
      <c r="T290" s="1"/>
      <c r="U290" s="1"/>
      <c r="V290" s="239"/>
      <c r="W290" s="241"/>
    </row>
    <row r="291" spans="2:23" x14ac:dyDescent="0.3">
      <c r="B291" s="39">
        <f t="shared" si="10"/>
        <v>27.666666666666668</v>
      </c>
      <c r="C291" s="3" t="s">
        <v>1082</v>
      </c>
      <c r="D291" s="3" t="s">
        <v>66</v>
      </c>
      <c r="E291" s="1">
        <v>1998</v>
      </c>
      <c r="F291" s="38">
        <v>29593</v>
      </c>
      <c r="G291" s="239">
        <v>3</v>
      </c>
      <c r="H291" s="1">
        <v>0</v>
      </c>
      <c r="I291" s="1">
        <v>1</v>
      </c>
      <c r="J291" s="1">
        <v>0</v>
      </c>
      <c r="K291" s="1">
        <v>3</v>
      </c>
      <c r="L291" s="1">
        <v>2</v>
      </c>
      <c r="M291" s="1">
        <v>0</v>
      </c>
      <c r="N291" s="1">
        <v>0</v>
      </c>
      <c r="O291" s="1">
        <v>1</v>
      </c>
      <c r="P291" s="239"/>
      <c r="Q291" s="1"/>
      <c r="R291" s="241">
        <v>1</v>
      </c>
      <c r="S291" s="1"/>
      <c r="T291" s="1"/>
      <c r="U291" s="1"/>
      <c r="V291" s="239"/>
      <c r="W291" s="241"/>
    </row>
    <row r="292" spans="2:23" x14ac:dyDescent="0.3">
      <c r="B292" s="39">
        <f t="shared" si="10"/>
        <v>23.333333333333336</v>
      </c>
      <c r="C292" s="3" t="s">
        <v>1784</v>
      </c>
      <c r="D292" s="3" t="s">
        <v>66</v>
      </c>
      <c r="E292" s="1">
        <v>2018</v>
      </c>
      <c r="F292" s="38">
        <v>36985</v>
      </c>
      <c r="G292" s="239">
        <v>7</v>
      </c>
      <c r="H292" s="1">
        <v>0</v>
      </c>
      <c r="I292" s="1">
        <v>1</v>
      </c>
      <c r="J292" s="1">
        <v>3</v>
      </c>
      <c r="K292" s="1">
        <v>7</v>
      </c>
      <c r="L292" s="1">
        <v>3</v>
      </c>
      <c r="M292" s="1">
        <v>3</v>
      </c>
      <c r="N292" s="1">
        <v>0</v>
      </c>
      <c r="O292" s="1">
        <v>1</v>
      </c>
      <c r="P292" s="239"/>
      <c r="Q292" s="1"/>
      <c r="R292" s="241"/>
      <c r="S292" s="1"/>
      <c r="T292" s="1"/>
      <c r="U292" s="1">
        <v>1</v>
      </c>
      <c r="V292" s="239"/>
      <c r="W292" s="241"/>
    </row>
    <row r="293" spans="2:23" x14ac:dyDescent="0.3">
      <c r="B293" s="39">
        <f t="shared" si="10"/>
        <v>21</v>
      </c>
      <c r="C293" s="3" t="s">
        <v>1793</v>
      </c>
      <c r="D293" s="3" t="s">
        <v>66</v>
      </c>
      <c r="E293" s="1">
        <v>2017</v>
      </c>
      <c r="F293" s="38">
        <v>36576</v>
      </c>
      <c r="G293" s="239">
        <v>1</v>
      </c>
      <c r="H293" s="1">
        <v>0</v>
      </c>
      <c r="I293" s="1">
        <v>0</v>
      </c>
      <c r="J293" s="1">
        <v>0</v>
      </c>
      <c r="K293" s="1">
        <v>2</v>
      </c>
      <c r="L293" s="1">
        <v>0</v>
      </c>
      <c r="M293" s="1">
        <v>2</v>
      </c>
      <c r="N293" s="1">
        <v>0</v>
      </c>
      <c r="O293" s="1">
        <v>0</v>
      </c>
      <c r="P293" s="239"/>
      <c r="Q293" s="1"/>
      <c r="R293" s="241"/>
      <c r="S293" s="1"/>
      <c r="T293" s="1">
        <v>1</v>
      </c>
      <c r="U293" s="1"/>
      <c r="V293" s="239"/>
      <c r="W293" s="241"/>
    </row>
    <row r="294" spans="2:23" x14ac:dyDescent="0.3">
      <c r="B294" s="39">
        <f t="shared" si="10"/>
        <v>19</v>
      </c>
      <c r="C294" s="3" t="s">
        <v>1352</v>
      </c>
      <c r="D294" s="3" t="s">
        <v>66</v>
      </c>
      <c r="E294" s="1">
        <v>2006</v>
      </c>
      <c r="F294" s="38">
        <v>32971</v>
      </c>
      <c r="G294" s="239">
        <v>7</v>
      </c>
      <c r="H294" s="1">
        <v>0</v>
      </c>
      <c r="I294" s="1">
        <v>1</v>
      </c>
      <c r="J294" s="1">
        <v>9</v>
      </c>
      <c r="K294" s="1">
        <v>21</v>
      </c>
      <c r="L294" s="1">
        <v>16</v>
      </c>
      <c r="M294" s="1">
        <v>2</v>
      </c>
      <c r="N294" s="1">
        <v>2</v>
      </c>
      <c r="O294" s="1">
        <v>1</v>
      </c>
      <c r="P294" s="239"/>
      <c r="Q294" s="1"/>
      <c r="R294" s="241"/>
      <c r="S294" s="1"/>
      <c r="T294" s="1"/>
      <c r="U294" s="1"/>
      <c r="V294" s="239"/>
      <c r="W294" s="241"/>
    </row>
    <row r="295" spans="2:23" x14ac:dyDescent="0.3">
      <c r="B295" s="39">
        <f t="shared" si="10"/>
        <v>18</v>
      </c>
      <c r="C295" s="3" t="s">
        <v>1964</v>
      </c>
      <c r="D295" s="3" t="s">
        <v>66</v>
      </c>
      <c r="E295" s="1">
        <v>2020</v>
      </c>
      <c r="F295" s="38">
        <v>37774</v>
      </c>
      <c r="G295" s="239">
        <v>4</v>
      </c>
      <c r="H295" s="1">
        <v>0</v>
      </c>
      <c r="I295" s="1">
        <v>0</v>
      </c>
      <c r="J295" s="1">
        <v>0</v>
      </c>
      <c r="K295" s="1">
        <v>5</v>
      </c>
      <c r="L295" s="1">
        <v>0</v>
      </c>
      <c r="M295" s="1">
        <v>3</v>
      </c>
      <c r="N295" s="1">
        <v>2</v>
      </c>
      <c r="O295" s="1">
        <v>0</v>
      </c>
      <c r="P295" s="239"/>
      <c r="Q295" s="1"/>
      <c r="R295" s="241"/>
      <c r="S295" s="1"/>
      <c r="T295" s="1"/>
      <c r="U295" s="1">
        <v>1</v>
      </c>
      <c r="V295" s="239"/>
      <c r="W295" s="241"/>
    </row>
    <row r="296" spans="2:23" x14ac:dyDescent="0.3">
      <c r="B296" s="39">
        <f t="shared" si="10"/>
        <v>16.333333333333332</v>
      </c>
      <c r="C296" s="3" t="s">
        <v>1273</v>
      </c>
      <c r="D296" s="3" t="s">
        <v>66</v>
      </c>
      <c r="E296" s="1">
        <v>2004</v>
      </c>
      <c r="F296" s="38">
        <v>31935</v>
      </c>
      <c r="G296" s="239">
        <v>1</v>
      </c>
      <c r="H296" s="1">
        <v>0</v>
      </c>
      <c r="I296" s="1">
        <v>0</v>
      </c>
      <c r="J296" s="1">
        <v>0</v>
      </c>
      <c r="K296" s="1">
        <v>3</v>
      </c>
      <c r="L296" s="1">
        <v>2</v>
      </c>
      <c r="M296" s="1">
        <v>1</v>
      </c>
      <c r="N296" s="1">
        <v>0</v>
      </c>
      <c r="O296" s="1">
        <v>0</v>
      </c>
      <c r="P296" s="239"/>
      <c r="Q296" s="1"/>
      <c r="R296" s="241"/>
      <c r="S296" s="1"/>
      <c r="T296" s="1"/>
      <c r="U296" s="1">
        <v>1</v>
      </c>
      <c r="V296" s="239"/>
      <c r="W296" s="241"/>
    </row>
    <row r="297" spans="2:23" x14ac:dyDescent="0.3">
      <c r="B297" s="39">
        <f t="shared" si="10"/>
        <v>15.666666666666666</v>
      </c>
      <c r="C297" s="3" t="s">
        <v>1790</v>
      </c>
      <c r="D297" s="3" t="s">
        <v>66</v>
      </c>
      <c r="E297" s="1">
        <v>2018</v>
      </c>
      <c r="F297" s="38">
        <v>37586</v>
      </c>
      <c r="G297" s="239">
        <v>1</v>
      </c>
      <c r="H297" s="1">
        <v>0</v>
      </c>
      <c r="I297" s="1">
        <v>0</v>
      </c>
      <c r="J297" s="1">
        <v>0</v>
      </c>
      <c r="K297" s="1">
        <v>1</v>
      </c>
      <c r="L297" s="1">
        <v>0</v>
      </c>
      <c r="M297" s="1">
        <v>1</v>
      </c>
      <c r="N297" s="1">
        <v>0</v>
      </c>
      <c r="O297" s="1">
        <v>0</v>
      </c>
      <c r="P297" s="239"/>
      <c r="Q297" s="1"/>
      <c r="R297" s="241"/>
      <c r="S297" s="1"/>
      <c r="T297" s="1"/>
      <c r="U297" s="1">
        <v>1</v>
      </c>
      <c r="V297" s="239"/>
      <c r="W297" s="241"/>
    </row>
    <row r="298" spans="2:23" x14ac:dyDescent="0.3">
      <c r="B298" s="39">
        <f t="shared" si="10"/>
        <v>3.333333333333333</v>
      </c>
      <c r="C298" s="3" t="s">
        <v>1257</v>
      </c>
      <c r="D298" s="3" t="s">
        <v>66</v>
      </c>
      <c r="E298" s="1">
        <v>2003</v>
      </c>
      <c r="F298" s="38">
        <v>31881</v>
      </c>
      <c r="G298" s="239">
        <v>4</v>
      </c>
      <c r="H298" s="1">
        <v>0</v>
      </c>
      <c r="I298" s="1">
        <v>0</v>
      </c>
      <c r="J298" s="1">
        <v>1</v>
      </c>
      <c r="K298" s="1">
        <v>3</v>
      </c>
      <c r="L298" s="1">
        <v>3</v>
      </c>
      <c r="M298" s="1">
        <v>0</v>
      </c>
      <c r="N298" s="1">
        <v>0</v>
      </c>
      <c r="O298" s="1">
        <v>0</v>
      </c>
      <c r="P298" s="239"/>
      <c r="Q298" s="1"/>
      <c r="R298" s="241"/>
      <c r="S298" s="1"/>
      <c r="T298" s="1"/>
      <c r="U298" s="1"/>
      <c r="V298" s="239"/>
      <c r="W298" s="241"/>
    </row>
    <row r="299" spans="2:23" x14ac:dyDescent="0.3">
      <c r="B299" s="39">
        <f t="shared" si="10"/>
        <v>1.6666666666666665</v>
      </c>
      <c r="C299" s="3" t="s">
        <v>1797</v>
      </c>
      <c r="D299" s="3" t="s">
        <v>66</v>
      </c>
      <c r="E299" s="1">
        <v>2018</v>
      </c>
      <c r="F299" s="38">
        <v>37165</v>
      </c>
      <c r="G299" s="239">
        <v>1</v>
      </c>
      <c r="H299" s="1">
        <v>0</v>
      </c>
      <c r="I299" s="1">
        <v>0</v>
      </c>
      <c r="J299" s="1">
        <v>0</v>
      </c>
      <c r="K299" s="1">
        <v>4</v>
      </c>
      <c r="L299" s="1">
        <v>1</v>
      </c>
      <c r="M299" s="1">
        <v>1</v>
      </c>
      <c r="N299" s="1">
        <v>2</v>
      </c>
      <c r="O299" s="1">
        <v>0</v>
      </c>
      <c r="P299" s="239"/>
      <c r="Q299" s="1"/>
      <c r="R299" s="241"/>
      <c r="S299" s="1"/>
      <c r="T299" s="1"/>
      <c r="U299" s="1"/>
      <c r="V299" s="239"/>
      <c r="W299" s="241"/>
    </row>
    <row r="300" spans="2:23" x14ac:dyDescent="0.3">
      <c r="B300" s="39">
        <f t="shared" si="10"/>
        <v>1</v>
      </c>
      <c r="C300" s="3" t="s">
        <v>1806</v>
      </c>
      <c r="D300" s="3" t="s">
        <v>66</v>
      </c>
      <c r="E300" s="1">
        <v>2020</v>
      </c>
      <c r="F300" s="38">
        <v>37632</v>
      </c>
      <c r="G300" s="239">
        <v>1</v>
      </c>
      <c r="H300" s="1">
        <v>0</v>
      </c>
      <c r="I300" s="1">
        <v>0</v>
      </c>
      <c r="J300" s="1">
        <v>0</v>
      </c>
      <c r="K300" s="1">
        <v>2</v>
      </c>
      <c r="L300" s="1">
        <v>0</v>
      </c>
      <c r="M300" s="1">
        <v>0</v>
      </c>
      <c r="N300" s="1">
        <v>2</v>
      </c>
      <c r="O300" s="1">
        <v>0</v>
      </c>
      <c r="P300" s="239"/>
      <c r="Q300" s="1"/>
      <c r="R300" s="241"/>
      <c r="S300" s="1"/>
      <c r="T300" s="1"/>
      <c r="U300" s="1"/>
      <c r="V300" s="239"/>
      <c r="W300" s="241"/>
    </row>
    <row r="301" spans="2:23" x14ac:dyDescent="0.3">
      <c r="B301" s="39">
        <f t="shared" si="10"/>
        <v>1</v>
      </c>
      <c r="C301" s="3" t="s">
        <v>3653</v>
      </c>
      <c r="D301" s="3" t="s">
        <v>66</v>
      </c>
      <c r="E301" s="1">
        <v>1993</v>
      </c>
      <c r="F301" s="38">
        <v>28206</v>
      </c>
      <c r="G301" s="239">
        <v>2</v>
      </c>
      <c r="H301" s="1">
        <v>0</v>
      </c>
      <c r="I301" s="1">
        <v>0</v>
      </c>
      <c r="J301" s="1">
        <v>0</v>
      </c>
      <c r="K301" s="1">
        <v>1</v>
      </c>
      <c r="L301" s="1">
        <v>1</v>
      </c>
      <c r="M301" s="1">
        <v>0</v>
      </c>
      <c r="N301" s="1">
        <v>0</v>
      </c>
      <c r="O301" s="1">
        <v>0</v>
      </c>
      <c r="P301" s="239"/>
      <c r="Q301" s="1"/>
      <c r="R301" s="241"/>
      <c r="S301" s="1"/>
      <c r="T301" s="1"/>
      <c r="U301" s="1"/>
      <c r="V301" s="239"/>
      <c r="W301" s="241"/>
    </row>
    <row r="302" spans="2:23" x14ac:dyDescent="0.3">
      <c r="B302" s="39"/>
      <c r="D302" s="3"/>
      <c r="E302" s="1"/>
      <c r="F302" s="38"/>
      <c r="G302" s="239"/>
      <c r="H302" s="1"/>
      <c r="I302" s="1"/>
      <c r="J302" s="1"/>
      <c r="K302" s="1"/>
      <c r="L302" s="1"/>
      <c r="M302" s="1"/>
      <c r="N302" s="1"/>
      <c r="O302" s="1"/>
      <c r="P302" s="239"/>
      <c r="Q302" s="1"/>
      <c r="R302" s="241"/>
      <c r="S302" s="1"/>
      <c r="T302" s="1"/>
      <c r="U302" s="1"/>
      <c r="V302" s="239"/>
      <c r="W302" s="241"/>
    </row>
    <row r="303" spans="2:23" x14ac:dyDescent="0.3">
      <c r="B303" s="39">
        <f>PRODUCT(G303/3+H303+I303+J303+(K303-I303-H303)/3+P303*25+Q303*25+R303*25+S303*25+T303*20+U303*15+V303*10+W303*15)</f>
        <v>112.66666666666666</v>
      </c>
      <c r="C303" s="3" t="s">
        <v>1108</v>
      </c>
      <c r="D303" s="3" t="s">
        <v>3027</v>
      </c>
      <c r="E303" s="1">
        <v>2001</v>
      </c>
      <c r="F303" s="38">
        <v>31399</v>
      </c>
      <c r="G303" s="239">
        <v>29</v>
      </c>
      <c r="H303" s="1">
        <v>1</v>
      </c>
      <c r="I303" s="1">
        <v>8</v>
      </c>
      <c r="J303" s="1">
        <v>26</v>
      </c>
      <c r="K303" s="1">
        <v>63</v>
      </c>
      <c r="L303" s="1">
        <v>40</v>
      </c>
      <c r="M303" s="1">
        <v>10</v>
      </c>
      <c r="N303" s="1">
        <v>4</v>
      </c>
      <c r="O303" s="1">
        <v>9</v>
      </c>
      <c r="P303" s="239"/>
      <c r="Q303" s="1"/>
      <c r="R303" s="241">
        <v>2</v>
      </c>
      <c r="S303" s="1"/>
      <c r="T303" s="1"/>
      <c r="U303" s="1"/>
      <c r="V303" s="239"/>
      <c r="W303" s="241"/>
    </row>
    <row r="304" spans="2:23" x14ac:dyDescent="0.3">
      <c r="B304" s="39">
        <f>PRODUCT(G304/3+H304+I304+J304+(K304-I304-H304)/3+P304*25+Q304*25+R304*25+S304*25+T304*20+U304*15+V304*10+W304*15)</f>
        <v>5.6666666666666661</v>
      </c>
      <c r="C304" s="3" t="s">
        <v>1189</v>
      </c>
      <c r="D304" s="3" t="s">
        <v>3027</v>
      </c>
      <c r="E304" s="1">
        <v>2004</v>
      </c>
      <c r="F304" s="38">
        <v>31800</v>
      </c>
      <c r="G304" s="239">
        <v>1</v>
      </c>
      <c r="H304" s="1">
        <v>0</v>
      </c>
      <c r="I304" s="1">
        <v>1</v>
      </c>
      <c r="J304" s="1">
        <v>3</v>
      </c>
      <c r="K304" s="1">
        <v>5</v>
      </c>
      <c r="L304" s="1">
        <v>3</v>
      </c>
      <c r="M304" s="1">
        <v>0</v>
      </c>
      <c r="N304" s="1">
        <v>1</v>
      </c>
      <c r="O304" s="1">
        <v>1</v>
      </c>
      <c r="P304" s="239"/>
      <c r="Q304" s="1"/>
      <c r="R304" s="241"/>
      <c r="S304" s="1"/>
      <c r="T304" s="1"/>
      <c r="U304" s="1"/>
      <c r="V304" s="239"/>
      <c r="W304" s="241"/>
    </row>
    <row r="305" spans="2:23" x14ac:dyDescent="0.3">
      <c r="B305" s="39">
        <f>PRODUCT(G305/3+H305+I305+J305+(K305-I305-H305)/3+P305*25+Q305*25+R305*25+S305*25+T305*20+U305*15+V305*10+W305*15)</f>
        <v>10</v>
      </c>
      <c r="C305" s="3" t="s">
        <v>1194</v>
      </c>
      <c r="D305" s="3" t="s">
        <v>3599</v>
      </c>
      <c r="E305" s="1">
        <v>2001</v>
      </c>
      <c r="F305" s="38">
        <v>31485</v>
      </c>
      <c r="G305" s="239">
        <v>6</v>
      </c>
      <c r="H305" s="1">
        <v>0</v>
      </c>
      <c r="I305" s="1">
        <v>1</v>
      </c>
      <c r="J305" s="1">
        <v>4</v>
      </c>
      <c r="K305" s="1">
        <v>10</v>
      </c>
      <c r="L305" s="1">
        <v>5</v>
      </c>
      <c r="M305" s="1">
        <v>3</v>
      </c>
      <c r="N305" s="1">
        <v>1</v>
      </c>
      <c r="O305" s="1">
        <v>1</v>
      </c>
      <c r="P305" s="239"/>
      <c r="Q305" s="1"/>
      <c r="R305" s="241"/>
      <c r="S305" s="1"/>
      <c r="T305" s="1"/>
      <c r="U305" s="1"/>
      <c r="V305" s="239"/>
      <c r="W305" s="241"/>
    </row>
    <row r="306" spans="2:23" x14ac:dyDescent="0.3">
      <c r="B306" s="39"/>
      <c r="D306" s="3"/>
      <c r="E306" s="1"/>
      <c r="F306" s="38"/>
      <c r="G306" s="239"/>
      <c r="H306" s="1"/>
      <c r="I306" s="1"/>
      <c r="J306" s="1"/>
      <c r="K306" s="1"/>
      <c r="L306" s="1"/>
      <c r="M306" s="1"/>
      <c r="N306" s="1"/>
      <c r="O306" s="1"/>
      <c r="P306" s="239"/>
      <c r="Q306" s="1"/>
      <c r="R306" s="241"/>
      <c r="S306" s="1"/>
      <c r="T306" s="1"/>
      <c r="U306" s="1"/>
      <c r="V306" s="239"/>
      <c r="W306" s="241"/>
    </row>
    <row r="307" spans="2:23" x14ac:dyDescent="0.3">
      <c r="B307" s="39">
        <f t="shared" ref="B307:B314" si="11">PRODUCT(G307/3+H307+I307+J307+(K307-I307-H307)/3+P307*25+Q307*25+R307*25+S307*25+T307*20+U307*15+V307*10+W307*15)</f>
        <v>73.333333333333343</v>
      </c>
      <c r="C307" s="3" t="s">
        <v>1426</v>
      </c>
      <c r="D307" s="3" t="s">
        <v>347</v>
      </c>
      <c r="E307" s="1">
        <v>2007</v>
      </c>
      <c r="F307" s="38">
        <v>33245</v>
      </c>
      <c r="G307" s="239">
        <v>20</v>
      </c>
      <c r="H307" s="1">
        <v>1</v>
      </c>
      <c r="I307" s="1">
        <v>4</v>
      </c>
      <c r="J307" s="1">
        <v>11</v>
      </c>
      <c r="K307" s="1">
        <v>22</v>
      </c>
      <c r="L307" s="1">
        <v>5</v>
      </c>
      <c r="M307" s="1">
        <v>4</v>
      </c>
      <c r="N307" s="1">
        <v>8</v>
      </c>
      <c r="O307" s="1">
        <v>5</v>
      </c>
      <c r="P307" s="239"/>
      <c r="Q307" s="1"/>
      <c r="R307" s="241">
        <v>1</v>
      </c>
      <c r="S307" s="1"/>
      <c r="T307" s="1">
        <v>1</v>
      </c>
      <c r="U307" s="1"/>
      <c r="V307" s="239"/>
      <c r="W307" s="241"/>
    </row>
    <row r="308" spans="2:23" x14ac:dyDescent="0.3">
      <c r="B308" s="39">
        <f t="shared" si="11"/>
        <v>187.66666666666666</v>
      </c>
      <c r="C308" s="3" t="s">
        <v>1297</v>
      </c>
      <c r="D308" s="3" t="s">
        <v>347</v>
      </c>
      <c r="E308" s="1">
        <v>2006</v>
      </c>
      <c r="F308" s="38">
        <v>33277</v>
      </c>
      <c r="G308" s="239">
        <v>38</v>
      </c>
      <c r="H308" s="1">
        <v>6</v>
      </c>
      <c r="I308" s="1">
        <v>23</v>
      </c>
      <c r="J308" s="1">
        <v>38</v>
      </c>
      <c r="K308" s="1">
        <v>143</v>
      </c>
      <c r="L308" s="1">
        <v>31</v>
      </c>
      <c r="M308" s="1">
        <v>62</v>
      </c>
      <c r="N308" s="1">
        <v>21</v>
      </c>
      <c r="O308" s="1">
        <v>29</v>
      </c>
      <c r="P308" s="239">
        <v>1</v>
      </c>
      <c r="Q308" s="1"/>
      <c r="R308" s="241">
        <v>1</v>
      </c>
      <c r="S308" s="1"/>
      <c r="T308" s="1">
        <v>1</v>
      </c>
      <c r="U308" s="1"/>
      <c r="V308" s="239"/>
      <c r="W308" s="241"/>
    </row>
    <row r="309" spans="2:23" x14ac:dyDescent="0.3">
      <c r="B309" s="39">
        <f t="shared" si="11"/>
        <v>51.666666666666671</v>
      </c>
      <c r="C309" s="3" t="s">
        <v>1490</v>
      </c>
      <c r="D309" s="3" t="s">
        <v>347</v>
      </c>
      <c r="E309" s="1">
        <v>2010</v>
      </c>
      <c r="F309" s="38">
        <v>35093</v>
      </c>
      <c r="G309" s="239">
        <v>40</v>
      </c>
      <c r="H309" s="1">
        <v>2</v>
      </c>
      <c r="I309" s="1">
        <v>8</v>
      </c>
      <c r="J309" s="1">
        <v>6</v>
      </c>
      <c r="K309" s="1">
        <v>77</v>
      </c>
      <c r="L309" s="1">
        <v>39</v>
      </c>
      <c r="M309" s="1">
        <v>15</v>
      </c>
      <c r="N309" s="1">
        <v>13</v>
      </c>
      <c r="O309" s="1">
        <v>10</v>
      </c>
      <c r="P309" s="239"/>
      <c r="Q309" s="1"/>
      <c r="R309" s="241"/>
      <c r="S309" s="1"/>
      <c r="T309" s="1"/>
      <c r="U309" s="1"/>
      <c r="V309" s="239"/>
      <c r="W309" s="241"/>
    </row>
    <row r="310" spans="2:23" x14ac:dyDescent="0.3">
      <c r="B310" s="39">
        <f t="shared" si="11"/>
        <v>34.333333333333336</v>
      </c>
      <c r="C310" s="3" t="s">
        <v>1435</v>
      </c>
      <c r="D310" s="3" t="s">
        <v>347</v>
      </c>
      <c r="E310" s="1">
        <v>2008</v>
      </c>
      <c r="F310" s="38">
        <v>33461</v>
      </c>
      <c r="G310" s="239">
        <v>17</v>
      </c>
      <c r="H310" s="1">
        <v>1</v>
      </c>
      <c r="I310" s="1">
        <v>1</v>
      </c>
      <c r="J310" s="1">
        <v>17</v>
      </c>
      <c r="K310" s="1">
        <v>31</v>
      </c>
      <c r="L310" s="1">
        <v>26</v>
      </c>
      <c r="M310" s="1">
        <v>2</v>
      </c>
      <c r="N310" s="1">
        <v>1</v>
      </c>
      <c r="O310" s="1">
        <v>2</v>
      </c>
      <c r="P310" s="239"/>
      <c r="Q310" s="1"/>
      <c r="R310" s="241"/>
      <c r="S310" s="1"/>
      <c r="T310" s="1"/>
      <c r="U310" s="1"/>
      <c r="V310" s="239"/>
      <c r="W310" s="241"/>
    </row>
    <row r="311" spans="2:23" x14ac:dyDescent="0.3">
      <c r="B311" s="39">
        <f t="shared" si="11"/>
        <v>21</v>
      </c>
      <c r="C311" s="3" t="s">
        <v>3572</v>
      </c>
      <c r="D311" s="3" t="s">
        <v>347</v>
      </c>
      <c r="E311" s="1">
        <v>2012</v>
      </c>
      <c r="F311" s="38">
        <v>34899</v>
      </c>
      <c r="G311" s="239">
        <v>15</v>
      </c>
      <c r="H311" s="1">
        <v>0</v>
      </c>
      <c r="I311" s="1">
        <v>5</v>
      </c>
      <c r="J311" s="1">
        <v>3</v>
      </c>
      <c r="K311" s="1">
        <v>29</v>
      </c>
      <c r="L311" s="1">
        <v>17</v>
      </c>
      <c r="M311" s="1">
        <v>2</v>
      </c>
      <c r="N311" s="1">
        <v>5</v>
      </c>
      <c r="O311" s="1">
        <v>5</v>
      </c>
      <c r="P311" s="239"/>
      <c r="Q311" s="1"/>
      <c r="R311" s="241"/>
      <c r="S311" s="1"/>
      <c r="T311" s="1"/>
      <c r="U311" s="1"/>
      <c r="V311" s="239"/>
      <c r="W311" s="241"/>
    </row>
    <row r="312" spans="2:23" x14ac:dyDescent="0.3">
      <c r="B312" s="39">
        <f t="shared" si="11"/>
        <v>2.333333333333333</v>
      </c>
      <c r="C312" s="3" t="s">
        <v>1442</v>
      </c>
      <c r="D312" s="3" t="s">
        <v>347</v>
      </c>
      <c r="E312" s="1">
        <v>2007</v>
      </c>
      <c r="F312" s="38">
        <v>33457</v>
      </c>
      <c r="G312" s="239">
        <v>1</v>
      </c>
      <c r="H312" s="1">
        <v>0</v>
      </c>
      <c r="I312" s="1">
        <v>1</v>
      </c>
      <c r="J312" s="1">
        <v>0</v>
      </c>
      <c r="K312" s="1">
        <v>4</v>
      </c>
      <c r="L312" s="1">
        <v>0</v>
      </c>
      <c r="M312" s="1">
        <v>1</v>
      </c>
      <c r="N312" s="1">
        <v>2</v>
      </c>
      <c r="O312" s="1">
        <v>1</v>
      </c>
      <c r="P312" s="239"/>
      <c r="Q312" s="1"/>
      <c r="R312" s="241"/>
      <c r="S312" s="1"/>
      <c r="T312" s="1"/>
      <c r="U312" s="1"/>
      <c r="V312" s="239"/>
      <c r="W312" s="241"/>
    </row>
    <row r="313" spans="2:23" x14ac:dyDescent="0.3">
      <c r="B313" s="39">
        <f t="shared" si="11"/>
        <v>1.9999999999999998</v>
      </c>
      <c r="C313" s="3" t="s">
        <v>1300</v>
      </c>
      <c r="D313" s="3" t="s">
        <v>347</v>
      </c>
      <c r="E313" s="1">
        <v>2005</v>
      </c>
      <c r="F313" s="38">
        <v>32239</v>
      </c>
      <c r="G313" s="239">
        <v>2</v>
      </c>
      <c r="H313" s="1">
        <v>0</v>
      </c>
      <c r="I313" s="1">
        <v>1</v>
      </c>
      <c r="J313" s="1">
        <v>0</v>
      </c>
      <c r="K313" s="1">
        <v>2</v>
      </c>
      <c r="L313" s="1">
        <v>0</v>
      </c>
      <c r="M313" s="1">
        <v>1</v>
      </c>
      <c r="N313" s="1">
        <v>0</v>
      </c>
      <c r="O313" s="1">
        <v>1</v>
      </c>
      <c r="P313" s="239"/>
      <c r="Q313" s="1"/>
      <c r="R313" s="241"/>
      <c r="S313" s="1"/>
      <c r="T313" s="1"/>
      <c r="U313" s="1"/>
      <c r="V313" s="239"/>
      <c r="W313" s="241"/>
    </row>
    <row r="314" spans="2:23" x14ac:dyDescent="0.3">
      <c r="B314" s="39">
        <f t="shared" si="11"/>
        <v>0.66666666666666663</v>
      </c>
      <c r="C314" s="3" t="s">
        <v>1305</v>
      </c>
      <c r="D314" s="3" t="s">
        <v>347</v>
      </c>
      <c r="E314" s="1">
        <v>2007</v>
      </c>
      <c r="F314" s="38">
        <v>32987</v>
      </c>
      <c r="G314" s="239">
        <v>2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239"/>
      <c r="Q314" s="1"/>
      <c r="R314" s="241"/>
      <c r="S314" s="1"/>
      <c r="T314" s="1"/>
      <c r="U314" s="1"/>
      <c r="V314" s="239"/>
      <c r="W314" s="241"/>
    </row>
    <row r="315" spans="2:23" x14ac:dyDescent="0.3">
      <c r="B315" s="39"/>
      <c r="D315" s="3"/>
      <c r="E315" s="1"/>
      <c r="F315" s="38"/>
      <c r="G315" s="239"/>
      <c r="H315" s="1"/>
      <c r="I315" s="1"/>
      <c r="J315" s="1"/>
      <c r="K315" s="1"/>
      <c r="L315" s="1"/>
      <c r="M315" s="1"/>
      <c r="N315" s="1"/>
      <c r="O315" s="1"/>
      <c r="P315" s="239"/>
      <c r="Q315" s="1"/>
      <c r="R315" s="241"/>
      <c r="S315" s="1"/>
      <c r="T315" s="1"/>
      <c r="U315" s="1"/>
      <c r="V315" s="239"/>
      <c r="W315" s="241"/>
    </row>
    <row r="316" spans="2:23" x14ac:dyDescent="0.3">
      <c r="B316" s="39">
        <f>PRODUCT(G316/3+H316*1.6666+I316*1.6666+J316*1.6666+P316*25+Q316*25+R316*25+S316*25+T316*20+U316*15+V316*10+W316*15)</f>
        <v>352.32506666666666</v>
      </c>
      <c r="C316" s="3" t="s">
        <v>3455</v>
      </c>
      <c r="D316" s="3" t="s">
        <v>3456</v>
      </c>
      <c r="E316" s="1">
        <v>1959</v>
      </c>
      <c r="F316" s="38">
        <v>16653</v>
      </c>
      <c r="G316" s="239">
        <v>32</v>
      </c>
      <c r="H316" s="1">
        <v>6</v>
      </c>
      <c r="I316" s="1">
        <v>56</v>
      </c>
      <c r="J316" s="1">
        <v>62</v>
      </c>
      <c r="K316" s="1"/>
      <c r="L316" s="1"/>
      <c r="M316" s="1"/>
      <c r="N316" s="1"/>
      <c r="O316" s="1"/>
      <c r="P316" s="239">
        <v>2</v>
      </c>
      <c r="Q316" s="1"/>
      <c r="R316" s="241"/>
      <c r="S316" s="1">
        <v>1</v>
      </c>
      <c r="T316" s="1">
        <v>3</v>
      </c>
      <c r="U316" s="1"/>
      <c r="V316" s="239"/>
      <c r="W316" s="241"/>
    </row>
    <row r="317" spans="2:23" x14ac:dyDescent="0.3">
      <c r="B317" s="39">
        <f>PRODUCT(G317/3+H317*1.6666+I317*1.6666+J317*1.6666+P317*25+Q317*25+R317*25+S317*25+T317*20+U317*15+V317*10+W317*15)</f>
        <v>256.99546666666669</v>
      </c>
      <c r="C317" s="3" t="s">
        <v>3458</v>
      </c>
      <c r="D317" s="3" t="s">
        <v>3456</v>
      </c>
      <c r="E317" s="1">
        <v>1960</v>
      </c>
      <c r="F317" s="38">
        <v>16971</v>
      </c>
      <c r="G317" s="239">
        <v>26</v>
      </c>
      <c r="H317" s="1">
        <v>2</v>
      </c>
      <c r="I317" s="1">
        <v>27</v>
      </c>
      <c r="J317" s="1">
        <v>39</v>
      </c>
      <c r="K317" s="1"/>
      <c r="L317" s="1"/>
      <c r="M317" s="1"/>
      <c r="N317" s="1"/>
      <c r="O317" s="1"/>
      <c r="P317" s="239">
        <v>2</v>
      </c>
      <c r="Q317" s="1"/>
      <c r="R317" s="241"/>
      <c r="S317" s="1">
        <v>1</v>
      </c>
      <c r="T317" s="1">
        <v>3</v>
      </c>
      <c r="U317" s="1"/>
      <c r="V317" s="239"/>
      <c r="W317" s="241"/>
    </row>
    <row r="318" spans="2:23" x14ac:dyDescent="0.3">
      <c r="B318" s="39">
        <f>PRODUCT(G318/3+H318*1.6666+I318*1.6666+J318*1.6666+P318*25+Q318*25+R318*25+S318*25+T318*20+U318*15+V318*10+W318*15)</f>
        <v>25.9998</v>
      </c>
      <c r="C318" s="3" t="s">
        <v>3557</v>
      </c>
      <c r="D318" s="3" t="s">
        <v>3456</v>
      </c>
      <c r="E318" s="1">
        <v>1960</v>
      </c>
      <c r="F318" s="38">
        <v>15760</v>
      </c>
      <c r="G318" s="239">
        <v>3</v>
      </c>
      <c r="H318" s="1">
        <v>0</v>
      </c>
      <c r="I318" s="1">
        <v>2</v>
      </c>
      <c r="J318" s="1">
        <v>1</v>
      </c>
      <c r="K318" s="1"/>
      <c r="L318" s="1"/>
      <c r="M318" s="1"/>
      <c r="N318" s="1"/>
      <c r="O318" s="1"/>
      <c r="P318" s="239"/>
      <c r="Q318" s="1"/>
      <c r="R318" s="241"/>
      <c r="S318" s="1"/>
      <c r="T318" s="1">
        <v>1</v>
      </c>
      <c r="U318" s="1"/>
      <c r="V318" s="239"/>
      <c r="W318" s="241"/>
    </row>
    <row r="319" spans="2:23" x14ac:dyDescent="0.3">
      <c r="B319" s="39"/>
      <c r="D319" s="3"/>
      <c r="E319" s="1"/>
      <c r="F319" s="38"/>
      <c r="G319" s="239"/>
      <c r="H319" s="1"/>
      <c r="I319" s="1"/>
      <c r="J319" s="1"/>
      <c r="K319" s="1"/>
      <c r="L319" s="1"/>
      <c r="M319" s="1"/>
      <c r="N319" s="1"/>
      <c r="O319" s="1"/>
      <c r="P319" s="239"/>
      <c r="Q319" s="1"/>
      <c r="R319" s="241"/>
      <c r="S319" s="1"/>
      <c r="T319" s="1"/>
      <c r="U319" s="1"/>
      <c r="V319" s="239"/>
      <c r="W319" s="241"/>
    </row>
    <row r="320" spans="2:23" x14ac:dyDescent="0.3">
      <c r="B320" s="39">
        <f>PRODUCT(G320/3+H320*1.6666+I320*1.6666+J320*1.6666+P320*25+Q320*25+R320*25+S320*25+T320*20+U320*15+V320*10+W320*15)</f>
        <v>197.3288</v>
      </c>
      <c r="C320" s="3" t="s">
        <v>3460</v>
      </c>
      <c r="D320" s="3" t="s">
        <v>3461</v>
      </c>
      <c r="E320" s="1">
        <v>1965</v>
      </c>
      <c r="F320" s="38">
        <v>18794</v>
      </c>
      <c r="G320" s="239">
        <v>27</v>
      </c>
      <c r="H320" s="1">
        <v>1</v>
      </c>
      <c r="I320" s="1">
        <v>33</v>
      </c>
      <c r="J320" s="1">
        <v>34</v>
      </c>
      <c r="K320" s="1"/>
      <c r="L320" s="1"/>
      <c r="M320" s="1"/>
      <c r="N320" s="1"/>
      <c r="O320" s="1"/>
      <c r="P320" s="239"/>
      <c r="Q320" s="1"/>
      <c r="R320" s="241"/>
      <c r="S320" s="1"/>
      <c r="T320" s="1">
        <v>3</v>
      </c>
      <c r="U320" s="1">
        <v>1</v>
      </c>
      <c r="V320" s="239"/>
      <c r="W320" s="241"/>
    </row>
    <row r="321" spans="2:23" x14ac:dyDescent="0.3">
      <c r="B321" s="39">
        <f>PRODUCT(G321/3+H321*1.6666+I321*1.6666+J321*1.6666+P321*25+Q321*25+R321*25+S321*25+T321*20+U321*15+V321*10+W321*15)</f>
        <v>178.66346666666666</v>
      </c>
      <c r="C321" s="3" t="s">
        <v>3464</v>
      </c>
      <c r="D321" s="3" t="s">
        <v>3461</v>
      </c>
      <c r="E321" s="1">
        <v>1970</v>
      </c>
      <c r="F321" s="38">
        <v>20528</v>
      </c>
      <c r="G321" s="239">
        <v>26</v>
      </c>
      <c r="H321" s="1">
        <v>1</v>
      </c>
      <c r="I321" s="1">
        <v>13</v>
      </c>
      <c r="J321" s="1">
        <v>34</v>
      </c>
      <c r="K321" s="1"/>
      <c r="L321" s="1"/>
      <c r="M321" s="1"/>
      <c r="N321" s="1"/>
      <c r="O321" s="1"/>
      <c r="P321" s="239">
        <v>1</v>
      </c>
      <c r="Q321" s="1"/>
      <c r="R321" s="241"/>
      <c r="S321" s="1">
        <v>1</v>
      </c>
      <c r="T321" s="1">
        <v>2</v>
      </c>
      <c r="U321" s="1"/>
      <c r="V321" s="239"/>
      <c r="W321" s="241"/>
    </row>
    <row r="322" spans="2:23" x14ac:dyDescent="0.3">
      <c r="B322" s="39">
        <f>PRODUCT(G322/3+H322*1.6666+I322*1.6666+J322*1.6666+P322*25+Q322*25+R322*25+S322*25+T322*20+U322*15+V322*10+W322*15)</f>
        <v>123.99866666666667</v>
      </c>
      <c r="C322" s="3" t="s">
        <v>3474</v>
      </c>
      <c r="D322" s="3" t="s">
        <v>3461</v>
      </c>
      <c r="E322" s="1">
        <v>1966</v>
      </c>
      <c r="F322" s="38">
        <v>18785</v>
      </c>
      <c r="G322" s="239">
        <v>17</v>
      </c>
      <c r="H322" s="1">
        <v>0</v>
      </c>
      <c r="I322" s="1">
        <v>11</v>
      </c>
      <c r="J322" s="1">
        <v>9</v>
      </c>
      <c r="K322" s="1"/>
      <c r="L322" s="1"/>
      <c r="M322" s="1"/>
      <c r="N322" s="1"/>
      <c r="O322" s="1"/>
      <c r="P322" s="239">
        <v>1</v>
      </c>
      <c r="Q322" s="1"/>
      <c r="R322" s="241"/>
      <c r="S322" s="1"/>
      <c r="T322" s="1">
        <v>3</v>
      </c>
      <c r="U322" s="1"/>
      <c r="V322" s="239"/>
      <c r="W322" s="241"/>
    </row>
    <row r="323" spans="2:23" x14ac:dyDescent="0.3">
      <c r="B323" s="39">
        <f>PRODUCT(G323/3+H323*1.6666+I323*1.6666+J323*1.6666+P323*25+Q323*25+R323*25+S323*25+T323*20+U323*15+V323*10+W323*15)</f>
        <v>28.332866666666668</v>
      </c>
      <c r="C323" s="3" t="s">
        <v>3555</v>
      </c>
      <c r="D323" s="3" t="s">
        <v>3461</v>
      </c>
      <c r="E323" s="1">
        <v>1965</v>
      </c>
      <c r="F323" s="38">
        <v>17672</v>
      </c>
      <c r="G323" s="239">
        <v>5</v>
      </c>
      <c r="H323" s="1">
        <v>0</v>
      </c>
      <c r="I323" s="1">
        <v>5</v>
      </c>
      <c r="J323" s="1">
        <v>2</v>
      </c>
      <c r="K323" s="1"/>
      <c r="L323" s="1"/>
      <c r="M323" s="1"/>
      <c r="N323" s="1"/>
      <c r="O323" s="1"/>
      <c r="P323" s="239"/>
      <c r="Q323" s="1"/>
      <c r="R323" s="241"/>
      <c r="S323" s="1"/>
      <c r="T323" s="1"/>
      <c r="U323" s="1">
        <v>1</v>
      </c>
      <c r="V323" s="239"/>
      <c r="W323" s="241"/>
    </row>
    <row r="324" spans="2:23" x14ac:dyDescent="0.3">
      <c r="B324" s="39"/>
      <c r="D324" s="3"/>
      <c r="E324" s="1"/>
      <c r="F324" s="38"/>
      <c r="G324" s="239"/>
      <c r="H324" s="1"/>
      <c r="I324" s="1"/>
      <c r="J324" s="1"/>
      <c r="K324" s="1"/>
      <c r="L324" s="1"/>
      <c r="M324" s="1"/>
      <c r="N324" s="1"/>
      <c r="O324" s="1"/>
      <c r="P324" s="239"/>
      <c r="Q324" s="1"/>
      <c r="R324" s="241"/>
      <c r="S324" s="1"/>
      <c r="T324" s="1"/>
      <c r="U324" s="1"/>
      <c r="V324" s="239"/>
      <c r="W324" s="241"/>
    </row>
    <row r="325" spans="2:23" x14ac:dyDescent="0.3">
      <c r="B325" s="39">
        <f>PRODUCT(G325/3+H325+I325+J325+(K325-I325-H325)/3+P325*25+Q325*25+R325*25+S325*25+T325*20+U325*15+V325*10+W325*15)</f>
        <v>271.66666666666663</v>
      </c>
      <c r="C325" s="3" t="s">
        <v>790</v>
      </c>
      <c r="D325" s="3" t="s">
        <v>44</v>
      </c>
      <c r="E325" s="1">
        <v>1982</v>
      </c>
      <c r="F325" s="38">
        <v>24845</v>
      </c>
      <c r="G325" s="239">
        <v>55</v>
      </c>
      <c r="H325" s="1">
        <v>4</v>
      </c>
      <c r="I325" s="1">
        <v>53</v>
      </c>
      <c r="J325" s="1">
        <v>31</v>
      </c>
      <c r="K325" s="1">
        <v>193</v>
      </c>
      <c r="L325" s="1">
        <v>35</v>
      </c>
      <c r="M325" s="1">
        <v>44</v>
      </c>
      <c r="N325" s="1">
        <v>57</v>
      </c>
      <c r="O325" s="1">
        <v>57</v>
      </c>
      <c r="P325" s="239">
        <v>1</v>
      </c>
      <c r="Q325" s="1"/>
      <c r="R325" s="241">
        <v>1</v>
      </c>
      <c r="S325" s="1"/>
      <c r="T325" s="1">
        <v>2</v>
      </c>
      <c r="U325" s="1"/>
      <c r="V325" s="239"/>
      <c r="W325" s="241">
        <v>2</v>
      </c>
    </row>
    <row r="326" spans="2:23" x14ac:dyDescent="0.3">
      <c r="B326" s="39">
        <f>PRODUCT(G326/3+H326+I326+J326+(K326-I326-H326)/3+P326*25+Q326*25+R326*25+S326*25+T326*20+U326*15+V326*10+W326*15)</f>
        <v>202.33333333333331</v>
      </c>
      <c r="C326" s="3" t="s">
        <v>2803</v>
      </c>
      <c r="D326" s="3" t="s">
        <v>44</v>
      </c>
      <c r="E326" s="1">
        <v>1981</v>
      </c>
      <c r="F326" s="38">
        <v>24700</v>
      </c>
      <c r="G326" s="239">
        <v>47</v>
      </c>
      <c r="H326" s="1">
        <v>0</v>
      </c>
      <c r="I326" s="1">
        <v>28</v>
      </c>
      <c r="J326" s="1">
        <v>32</v>
      </c>
      <c r="K326" s="1">
        <v>138</v>
      </c>
      <c r="L326" s="1">
        <v>31</v>
      </c>
      <c r="M326" s="1">
        <v>36</v>
      </c>
      <c r="N326" s="1">
        <v>43</v>
      </c>
      <c r="O326" s="1">
        <v>28</v>
      </c>
      <c r="P326" s="239"/>
      <c r="Q326" s="1"/>
      <c r="R326" s="241">
        <v>1</v>
      </c>
      <c r="S326" s="1"/>
      <c r="T326" s="1">
        <v>1</v>
      </c>
      <c r="U326" s="1"/>
      <c r="V326" s="239"/>
      <c r="W326" s="241">
        <v>3</v>
      </c>
    </row>
    <row r="327" spans="2:23" x14ac:dyDescent="0.3">
      <c r="B327" s="39">
        <f>PRODUCT(G327/3+H327+I327+J327+(K327-I327-H327)/3+P327*25+Q327*25+R327*25+S327*25+T327*20+U327*15+V327*10+W327*15)</f>
        <v>196.33333333333331</v>
      </c>
      <c r="C327" s="3" t="s">
        <v>788</v>
      </c>
      <c r="D327" s="3" t="s">
        <v>44</v>
      </c>
      <c r="E327" s="1">
        <v>1984</v>
      </c>
      <c r="F327" s="38">
        <v>25426</v>
      </c>
      <c r="G327" s="239">
        <v>35</v>
      </c>
      <c r="H327" s="1">
        <v>0</v>
      </c>
      <c r="I327" s="1">
        <v>21</v>
      </c>
      <c r="J327" s="1">
        <v>31</v>
      </c>
      <c r="K327" s="1">
        <v>104</v>
      </c>
      <c r="L327" s="1">
        <v>29</v>
      </c>
      <c r="M327" s="1">
        <v>30</v>
      </c>
      <c r="N327" s="1">
        <v>24</v>
      </c>
      <c r="O327" s="1">
        <v>21</v>
      </c>
      <c r="P327" s="239"/>
      <c r="Q327" s="1"/>
      <c r="R327" s="241">
        <v>2</v>
      </c>
      <c r="S327" s="1"/>
      <c r="T327" s="1">
        <v>2</v>
      </c>
      <c r="U327" s="1"/>
      <c r="V327" s="239"/>
      <c r="W327" s="241">
        <v>1</v>
      </c>
    </row>
    <row r="328" spans="2:23" x14ac:dyDescent="0.3">
      <c r="B328" s="39">
        <f>PRODUCT(G328/3+H328+I328+J328+(K328-I328-H328)/3+P328*25+Q328*25+R328*25+S328*25+T328*20+U328*15+V328*10+W328*15)</f>
        <v>173.66666666666669</v>
      </c>
      <c r="C328" s="2" t="s">
        <v>3376</v>
      </c>
      <c r="D328" s="2" t="s">
        <v>44</v>
      </c>
      <c r="E328" s="1">
        <v>2021</v>
      </c>
      <c r="F328" s="38">
        <v>38365</v>
      </c>
      <c r="G328" s="239">
        <v>45</v>
      </c>
      <c r="H328" s="1">
        <v>1</v>
      </c>
      <c r="I328" s="1">
        <v>2</v>
      </c>
      <c r="J328" s="1">
        <v>40</v>
      </c>
      <c r="K328" s="1">
        <v>200</v>
      </c>
      <c r="L328" s="1">
        <v>176</v>
      </c>
      <c r="M328" s="1">
        <v>12</v>
      </c>
      <c r="N328" s="1">
        <v>9</v>
      </c>
      <c r="O328" s="1">
        <v>3</v>
      </c>
      <c r="P328" s="239"/>
      <c r="Q328" s="1"/>
      <c r="R328" s="241">
        <v>2</v>
      </c>
      <c r="S328" s="1"/>
      <c r="T328" s="1"/>
      <c r="U328" s="1"/>
      <c r="V328" s="239"/>
      <c r="W328" s="241"/>
    </row>
    <row r="329" spans="2:23" x14ac:dyDescent="0.3">
      <c r="B329" s="39">
        <f>PRODUCT(G329/3+H329+I329+J329+(K329-I329-H329)/3+P329*25+Q329*25+R329*25+S329*25+T329*20+U329*15+V329*10+W329*15)</f>
        <v>158.66666666666666</v>
      </c>
      <c r="C329" s="3" t="s">
        <v>891</v>
      </c>
      <c r="D329" s="3" t="s">
        <v>44</v>
      </c>
      <c r="E329" s="1">
        <v>1993</v>
      </c>
      <c r="F329" s="38">
        <v>29088</v>
      </c>
      <c r="G329" s="239">
        <v>41</v>
      </c>
      <c r="H329" s="1">
        <v>1</v>
      </c>
      <c r="I329" s="1">
        <v>31</v>
      </c>
      <c r="J329" s="1">
        <v>9</v>
      </c>
      <c r="K329" s="1">
        <v>119</v>
      </c>
      <c r="L329" s="1">
        <v>15</v>
      </c>
      <c r="M329" s="1">
        <v>32</v>
      </c>
      <c r="N329" s="1">
        <v>40</v>
      </c>
      <c r="O329" s="1">
        <v>32</v>
      </c>
      <c r="P329" s="239">
        <v>1</v>
      </c>
      <c r="Q329" s="1"/>
      <c r="R329" s="241">
        <v>2</v>
      </c>
      <c r="S329" s="1"/>
      <c r="T329" s="1"/>
      <c r="U329" s="1"/>
      <c r="V329" s="239"/>
      <c r="W329" s="241"/>
    </row>
    <row r="330" spans="2:23" x14ac:dyDescent="0.3">
      <c r="B330" s="39">
        <f>PRODUCT(G330/3+H330+I330+J330+(K330-I330-H330)/3+P330*25+Q330*25+R330*25+S330*25+T330*20+U330*15+V330*10+W330*15)+4</f>
        <v>151.33333333333331</v>
      </c>
      <c r="C330" s="3" t="s">
        <v>3468</v>
      </c>
      <c r="D330" s="3" t="s">
        <v>44</v>
      </c>
      <c r="E330" s="1">
        <v>1978</v>
      </c>
      <c r="F330" s="38">
        <v>23656</v>
      </c>
      <c r="G330" s="239">
        <v>30</v>
      </c>
      <c r="H330" s="1">
        <v>0</v>
      </c>
      <c r="I330" s="1">
        <v>14</v>
      </c>
      <c r="J330" s="1">
        <v>29</v>
      </c>
      <c r="K330" s="1">
        <v>102</v>
      </c>
      <c r="L330" s="1">
        <v>15</v>
      </c>
      <c r="M330" s="1">
        <v>28</v>
      </c>
      <c r="N330" s="1">
        <v>48</v>
      </c>
      <c r="O330" s="1">
        <v>11</v>
      </c>
      <c r="P330" s="239"/>
      <c r="Q330" s="1"/>
      <c r="R330" s="241">
        <v>2</v>
      </c>
      <c r="S330" s="1"/>
      <c r="T330" s="1"/>
      <c r="U330" s="1"/>
      <c r="V330" s="239"/>
      <c r="W330" s="241">
        <v>1</v>
      </c>
    </row>
    <row r="331" spans="2:23" x14ac:dyDescent="0.3">
      <c r="B331" s="39">
        <f>PRODUCT(G331/3+H331+I331+J331+(K331-I331-H331)/3+P331*25+Q331*25+R331*25+S331*25+T331*20+U331*15+V331*10+W331*15)</f>
        <v>74</v>
      </c>
      <c r="C331" s="3" t="s">
        <v>3011</v>
      </c>
      <c r="D331" s="3" t="s">
        <v>44</v>
      </c>
      <c r="E331" s="1">
        <v>1993</v>
      </c>
      <c r="F331" s="38">
        <v>28332</v>
      </c>
      <c r="G331" s="239">
        <v>29</v>
      </c>
      <c r="H331" s="1">
        <v>2</v>
      </c>
      <c r="I331" s="1">
        <v>13</v>
      </c>
      <c r="J331" s="1">
        <v>6</v>
      </c>
      <c r="K331" s="1">
        <v>70</v>
      </c>
      <c r="L331" s="1">
        <v>17</v>
      </c>
      <c r="M331" s="1">
        <v>21</v>
      </c>
      <c r="N331" s="1">
        <v>17</v>
      </c>
      <c r="O331" s="1">
        <v>15</v>
      </c>
      <c r="P331" s="239"/>
      <c r="Q331" s="1"/>
      <c r="R331" s="241">
        <v>1</v>
      </c>
      <c r="S331" s="1"/>
      <c r="T331" s="1"/>
      <c r="U331" s="1"/>
      <c r="V331" s="239"/>
      <c r="W331" s="241"/>
    </row>
    <row r="332" spans="2:23" x14ac:dyDescent="0.3">
      <c r="B332" s="39">
        <f>PRODUCT(G332/3+H332+I332+J332+(K332-I332-H332)/3+P332*25+Q332*25+R332*25+S332*25+T332*20+U332*15+V332*10+W332*15)</f>
        <v>64</v>
      </c>
      <c r="C332" s="3" t="s">
        <v>793</v>
      </c>
      <c r="D332" s="3" t="s">
        <v>44</v>
      </c>
      <c r="E332" s="1">
        <v>1987</v>
      </c>
      <c r="F332" s="38">
        <v>26133</v>
      </c>
      <c r="G332" s="239">
        <v>16</v>
      </c>
      <c r="H332" s="1">
        <v>0</v>
      </c>
      <c r="I332" s="1">
        <v>4</v>
      </c>
      <c r="J332" s="1">
        <v>3</v>
      </c>
      <c r="K332" s="1">
        <v>24</v>
      </c>
      <c r="L332" s="1">
        <v>5</v>
      </c>
      <c r="M332" s="1">
        <v>7</v>
      </c>
      <c r="N332" s="1">
        <v>8</v>
      </c>
      <c r="O332" s="1">
        <v>4</v>
      </c>
      <c r="P332" s="239"/>
      <c r="Q332" s="1"/>
      <c r="R332" s="241">
        <v>1</v>
      </c>
      <c r="S332" s="1"/>
      <c r="T332" s="1">
        <v>1</v>
      </c>
      <c r="U332" s="1"/>
      <c r="V332" s="239"/>
      <c r="W332" s="241"/>
    </row>
    <row r="333" spans="2:23" x14ac:dyDescent="0.3">
      <c r="B333" s="39">
        <f>PRODUCT(G333/3+H333*1.6666+I333*1.6666+J333*1.6666+P333*25+Q333*25+R333*25+S333*25+T333*20+U333*15+V333*10+W333*15)</f>
        <v>39.331933333333332</v>
      </c>
      <c r="C333" s="3" t="s">
        <v>3537</v>
      </c>
      <c r="D333" s="3" t="s">
        <v>44</v>
      </c>
      <c r="E333" s="1">
        <v>1975</v>
      </c>
      <c r="F333" s="38">
        <v>22356</v>
      </c>
      <c r="G333" s="239">
        <v>13</v>
      </c>
      <c r="H333" s="1">
        <v>0</v>
      </c>
      <c r="I333" s="1">
        <v>4</v>
      </c>
      <c r="J333" s="1">
        <v>17</v>
      </c>
      <c r="K333" s="1"/>
      <c r="L333" s="1"/>
      <c r="M333" s="1"/>
      <c r="N333" s="1"/>
      <c r="O333" s="1"/>
      <c r="P333" s="239"/>
      <c r="Q333" s="1"/>
      <c r="R333" s="241"/>
      <c r="S333" s="1"/>
      <c r="T333" s="1"/>
      <c r="U333" s="1"/>
      <c r="V333" s="239"/>
      <c r="W333" s="241"/>
    </row>
    <row r="334" spans="2:23" x14ac:dyDescent="0.3">
      <c r="B334" s="39">
        <f>PRODUCT(G334/3+H334*1.6666+I334*1.6666+J334*1.6666+P334*25+Q334*25+R334*25+S334*25+T334*20+U334*15+V334*10+W334*15)</f>
        <v>37.332000000000001</v>
      </c>
      <c r="C334" s="3" t="s">
        <v>3539</v>
      </c>
      <c r="D334" s="3" t="s">
        <v>44</v>
      </c>
      <c r="E334" s="1">
        <v>1972</v>
      </c>
      <c r="F334" s="38">
        <v>20643</v>
      </c>
      <c r="G334" s="239">
        <v>12</v>
      </c>
      <c r="H334" s="1">
        <v>1</v>
      </c>
      <c r="I334" s="1">
        <v>5</v>
      </c>
      <c r="J334" s="1">
        <v>14</v>
      </c>
      <c r="K334" s="1"/>
      <c r="L334" s="1"/>
      <c r="M334" s="1"/>
      <c r="N334" s="1"/>
      <c r="O334" s="1"/>
      <c r="P334" s="239"/>
      <c r="Q334" s="1"/>
      <c r="R334" s="241"/>
      <c r="S334" s="1"/>
      <c r="T334" s="1"/>
      <c r="U334" s="1"/>
      <c r="V334" s="239"/>
      <c r="W334" s="241"/>
    </row>
    <row r="335" spans="2:23" x14ac:dyDescent="0.3">
      <c r="B335" s="39">
        <f>PRODUCT(G335/3+H335+I335+J335+(K335-I335-H335)/3+P335*25+Q335*25+R335*25+S335*25+T335*20+U335*15+V335*10+W335*15)</f>
        <v>26</v>
      </c>
      <c r="C335" s="3" t="s">
        <v>3014</v>
      </c>
      <c r="D335" s="3" t="s">
        <v>44</v>
      </c>
      <c r="E335" s="1">
        <v>1994</v>
      </c>
      <c r="F335" s="38">
        <v>28337</v>
      </c>
      <c r="G335" s="239">
        <v>2</v>
      </c>
      <c r="H335" s="1">
        <v>0</v>
      </c>
      <c r="I335" s="1">
        <v>0</v>
      </c>
      <c r="J335" s="1">
        <v>0</v>
      </c>
      <c r="K335" s="1">
        <v>1</v>
      </c>
      <c r="L335" s="1">
        <v>0</v>
      </c>
      <c r="M335" s="1">
        <v>0</v>
      </c>
      <c r="N335" s="1">
        <v>1</v>
      </c>
      <c r="O335" s="1">
        <v>0</v>
      </c>
      <c r="P335" s="239"/>
      <c r="Q335" s="1"/>
      <c r="R335" s="241">
        <v>1</v>
      </c>
      <c r="S335" s="1"/>
      <c r="T335" s="1"/>
      <c r="U335" s="1"/>
      <c r="V335" s="239"/>
      <c r="W335" s="241"/>
    </row>
    <row r="336" spans="2:23" x14ac:dyDescent="0.3">
      <c r="B336" s="39">
        <f>PRODUCT(G336/3+H336+I336+J336+(K336-I336-H336)/3+P336*25+Q336*25+R336*25+S336*25+T336*20+U336*15+V336*10+W336*15)</f>
        <v>25.666666666666664</v>
      </c>
      <c r="C336" s="3" t="s">
        <v>795</v>
      </c>
      <c r="D336" s="3" t="s">
        <v>44</v>
      </c>
      <c r="E336" s="1">
        <v>1985</v>
      </c>
      <c r="F336" s="38" t="s">
        <v>776</v>
      </c>
      <c r="G336" s="239">
        <v>4</v>
      </c>
      <c r="H336" s="1">
        <v>0</v>
      </c>
      <c r="I336" s="1">
        <v>1</v>
      </c>
      <c r="J336" s="1">
        <v>1</v>
      </c>
      <c r="K336" s="1">
        <v>8</v>
      </c>
      <c r="L336" s="1">
        <v>2</v>
      </c>
      <c r="M336" s="1">
        <v>1</v>
      </c>
      <c r="N336" s="1">
        <v>4</v>
      </c>
      <c r="O336" s="1">
        <v>1</v>
      </c>
      <c r="P336" s="239"/>
      <c r="Q336" s="1"/>
      <c r="R336" s="241"/>
      <c r="S336" s="1"/>
      <c r="T336" s="1">
        <v>1</v>
      </c>
      <c r="U336" s="1"/>
      <c r="V336" s="239"/>
      <c r="W336" s="241"/>
    </row>
    <row r="337" spans="2:23" x14ac:dyDescent="0.3">
      <c r="B337" s="39">
        <f>PRODUCT(G337/3+H337+I337+J337+(K337-I337-H337)/3+P337*25+Q337*25+R337*25+S337*25+T337*20+U337*15+V337*10+W337*15)</f>
        <v>20</v>
      </c>
      <c r="C337" s="3" t="s">
        <v>3576</v>
      </c>
      <c r="D337" s="3" t="s">
        <v>44</v>
      </c>
      <c r="E337" s="1">
        <v>2021</v>
      </c>
      <c r="F337" s="38">
        <v>38886</v>
      </c>
      <c r="G337" s="239">
        <v>14</v>
      </c>
      <c r="H337" s="1">
        <v>0</v>
      </c>
      <c r="I337" s="1">
        <v>1</v>
      </c>
      <c r="J337" s="1">
        <v>4</v>
      </c>
      <c r="K337" s="1">
        <v>32</v>
      </c>
      <c r="L337" s="1">
        <v>28</v>
      </c>
      <c r="M337" s="1">
        <v>1</v>
      </c>
      <c r="N337" s="1">
        <v>2</v>
      </c>
      <c r="O337" s="1">
        <v>1</v>
      </c>
      <c r="P337" s="239"/>
      <c r="Q337" s="1"/>
      <c r="R337" s="241"/>
      <c r="S337" s="1"/>
      <c r="T337" s="1"/>
      <c r="U337" s="1"/>
      <c r="V337" s="239"/>
      <c r="W337" s="241"/>
    </row>
    <row r="338" spans="2:23" x14ac:dyDescent="0.3">
      <c r="B338" s="39">
        <f>PRODUCT(G338/3+H338*1.6666+I338*1.6666+J338*1.6666+P338*25+Q338*25+R338*25+S338*25+T338*20+U338*15+V338*10+W338*15)</f>
        <v>8.9997333333333351</v>
      </c>
      <c r="C338" s="3" t="s">
        <v>3601</v>
      </c>
      <c r="D338" s="3" t="s">
        <v>44</v>
      </c>
      <c r="E338" s="1">
        <v>1969</v>
      </c>
      <c r="F338" s="38">
        <v>19442</v>
      </c>
      <c r="G338" s="239">
        <v>7</v>
      </c>
      <c r="H338" s="1">
        <v>0</v>
      </c>
      <c r="I338" s="1">
        <v>3</v>
      </c>
      <c r="J338" s="1">
        <v>1</v>
      </c>
      <c r="K338" s="1"/>
      <c r="L338" s="1"/>
      <c r="M338" s="1"/>
      <c r="N338" s="1"/>
      <c r="O338" s="1"/>
      <c r="P338" s="239"/>
      <c r="Q338" s="1"/>
      <c r="R338" s="241"/>
      <c r="S338" s="1"/>
      <c r="T338" s="1"/>
      <c r="U338" s="1"/>
      <c r="V338" s="239"/>
      <c r="W338" s="241"/>
    </row>
    <row r="339" spans="2:23" x14ac:dyDescent="0.3">
      <c r="B339" s="39">
        <f>PRODUCT(G339/3+H339+I339+J339+(K339-I339-H339)/3+P339*25+Q339*25+R339*25+S339*25+T339*20+U339*15+V339*10+W339*15)</f>
        <v>1.9999999999999998</v>
      </c>
      <c r="C339" s="3" t="s">
        <v>791</v>
      </c>
      <c r="D339" s="3" t="s">
        <v>44</v>
      </c>
      <c r="E339" s="1">
        <v>1984</v>
      </c>
      <c r="F339" s="38">
        <v>25262</v>
      </c>
      <c r="G339" s="239">
        <v>2</v>
      </c>
      <c r="H339" s="1">
        <v>0</v>
      </c>
      <c r="I339" s="1">
        <v>0</v>
      </c>
      <c r="J339" s="1">
        <v>1</v>
      </c>
      <c r="K339" s="1">
        <v>1</v>
      </c>
      <c r="L339" s="1">
        <v>1</v>
      </c>
      <c r="M339" s="1">
        <v>0</v>
      </c>
      <c r="N339" s="1">
        <v>0</v>
      </c>
      <c r="O339" s="1">
        <v>0</v>
      </c>
      <c r="P339" s="239"/>
      <c r="Q339" s="1"/>
      <c r="R339" s="241"/>
      <c r="S339" s="1"/>
      <c r="T339" s="1"/>
      <c r="U339" s="1"/>
      <c r="V339" s="239"/>
      <c r="W339" s="241"/>
    </row>
    <row r="340" spans="2:23" x14ac:dyDescent="0.3">
      <c r="B340" s="39"/>
      <c r="D340" s="3"/>
      <c r="E340" s="1"/>
      <c r="F340" s="38"/>
      <c r="G340" s="239"/>
      <c r="H340" s="1"/>
      <c r="I340" s="1"/>
      <c r="J340" s="1"/>
      <c r="K340" s="1"/>
      <c r="L340" s="1"/>
      <c r="M340" s="1"/>
      <c r="N340" s="1"/>
      <c r="O340" s="1"/>
      <c r="P340" s="239"/>
      <c r="Q340" s="1"/>
      <c r="R340" s="241"/>
      <c r="S340" s="1"/>
      <c r="T340" s="1"/>
      <c r="U340" s="1"/>
      <c r="V340" s="239"/>
      <c r="W340" s="241"/>
    </row>
    <row r="341" spans="2:23" x14ac:dyDescent="0.3">
      <c r="B341" s="39">
        <f>PRODUCT(G341/3+H341+I341+J341+(K341-I341-H341)/3+P341*25+Q341*25+R341*25+S341*25+T341*20+U341*15+V341*10+W341*15)+26</f>
        <v>202</v>
      </c>
      <c r="C341" s="3" t="s">
        <v>3459</v>
      </c>
      <c r="D341" s="3" t="s">
        <v>2606</v>
      </c>
      <c r="E341" s="1">
        <v>1977</v>
      </c>
      <c r="F341" s="38">
        <v>23397</v>
      </c>
      <c r="G341" s="239">
        <v>44</v>
      </c>
      <c r="H341" s="1">
        <v>5</v>
      </c>
      <c r="I341" s="1">
        <v>44</v>
      </c>
      <c r="J341" s="1">
        <v>29</v>
      </c>
      <c r="K341" s="1">
        <v>74</v>
      </c>
      <c r="L341" s="1">
        <v>16</v>
      </c>
      <c r="M341" s="1">
        <v>15</v>
      </c>
      <c r="N341" s="1">
        <v>19</v>
      </c>
      <c r="O341" s="1">
        <v>24</v>
      </c>
      <c r="P341" s="239"/>
      <c r="Q341" s="1"/>
      <c r="R341" s="241">
        <v>1</v>
      </c>
      <c r="S341" s="1">
        <v>2</v>
      </c>
      <c r="T341" s="1"/>
      <c r="U341" s="1"/>
      <c r="V341" s="239"/>
      <c r="W341" s="241"/>
    </row>
    <row r="342" spans="2:23" x14ac:dyDescent="0.3">
      <c r="B342" s="39">
        <f>PRODUCT(G342/3+H342*1.6666+I342*1.6666+J342*1.6666+P342*25+Q342*25+R342*25+S342*25+T342*20+U342*15+V342*10+W342*15)</f>
        <v>85.332133333333331</v>
      </c>
      <c r="C342" s="3" t="s">
        <v>2675</v>
      </c>
      <c r="D342" s="3" t="s">
        <v>2606</v>
      </c>
      <c r="E342" s="1">
        <v>1977</v>
      </c>
      <c r="F342" s="38">
        <v>23323</v>
      </c>
      <c r="G342" s="239">
        <v>16</v>
      </c>
      <c r="H342" s="1">
        <v>0</v>
      </c>
      <c r="I342" s="1">
        <v>9</v>
      </c>
      <c r="J342" s="1">
        <v>9</v>
      </c>
      <c r="K342" s="1"/>
      <c r="L342" s="1"/>
      <c r="M342" s="1"/>
      <c r="N342" s="1"/>
      <c r="O342" s="1"/>
      <c r="P342" s="239"/>
      <c r="Q342" s="1"/>
      <c r="R342" s="241">
        <v>1</v>
      </c>
      <c r="S342" s="1">
        <v>1</v>
      </c>
      <c r="T342" s="1"/>
      <c r="U342" s="1"/>
      <c r="V342" s="239"/>
      <c r="W342" s="241"/>
    </row>
    <row r="343" spans="2:23" x14ac:dyDescent="0.3">
      <c r="B343" s="39">
        <f>PRODUCT(G343/3+H343*1.6666+I343*1.6666+J343*1.6666+P343*25+Q343*25+R343*25+S343*25+T343*20+U343*15+V343*10+W343*15)</f>
        <v>73.331666666666663</v>
      </c>
      <c r="C343" s="3" t="s">
        <v>3501</v>
      </c>
      <c r="D343" s="3" t="s">
        <v>2606</v>
      </c>
      <c r="E343" s="1">
        <v>1975</v>
      </c>
      <c r="F343" s="38">
        <v>22144</v>
      </c>
      <c r="G343" s="239">
        <v>20</v>
      </c>
      <c r="H343" s="1">
        <v>2</v>
      </c>
      <c r="I343" s="1">
        <v>10</v>
      </c>
      <c r="J343" s="1">
        <v>13</v>
      </c>
      <c r="K343" s="1"/>
      <c r="L343" s="1"/>
      <c r="M343" s="1"/>
      <c r="N343" s="1"/>
      <c r="O343" s="1"/>
      <c r="P343" s="239"/>
      <c r="Q343" s="1"/>
      <c r="R343" s="241">
        <v>1</v>
      </c>
      <c r="S343" s="1"/>
      <c r="T343" s="1"/>
      <c r="U343" s="1"/>
      <c r="V343" s="239"/>
      <c r="W343" s="241"/>
    </row>
    <row r="344" spans="2:23" x14ac:dyDescent="0.3">
      <c r="B344" s="39">
        <f>PRODUCT(G344/3+H344+I344+J344+(K344-I344-H344)/3+P344*25+Q344*25+R344*25+S344*25+T344*20+U344*15+V344*10+W344*15)+5.3</f>
        <v>70.3</v>
      </c>
      <c r="C344" s="3" t="s">
        <v>3503</v>
      </c>
      <c r="D344" s="3" t="s">
        <v>2606</v>
      </c>
      <c r="E344" s="1">
        <v>1980</v>
      </c>
      <c r="F344" s="38">
        <v>23702</v>
      </c>
      <c r="G344" s="239">
        <v>10</v>
      </c>
      <c r="H344" s="1">
        <v>0</v>
      </c>
      <c r="I344" s="1">
        <v>3</v>
      </c>
      <c r="J344" s="1">
        <v>7</v>
      </c>
      <c r="K344" s="1">
        <v>8</v>
      </c>
      <c r="L344" s="1">
        <v>2</v>
      </c>
      <c r="M344" s="1">
        <v>3</v>
      </c>
      <c r="N344" s="1">
        <v>2</v>
      </c>
      <c r="O344" s="1">
        <v>1</v>
      </c>
      <c r="P344" s="239"/>
      <c r="Q344" s="1"/>
      <c r="R344" s="241"/>
      <c r="S344" s="1">
        <v>2</v>
      </c>
      <c r="T344" s="1"/>
      <c r="U344" s="1"/>
      <c r="V344" s="239"/>
      <c r="W344" s="241"/>
    </row>
    <row r="345" spans="2:23" x14ac:dyDescent="0.3">
      <c r="B345" s="39">
        <f>PRODUCT(G345/3+H345*1.6666+I345*1.6666+J345*1.6666+P345*25+Q345*25+R345*25+S345*25+T345*20+U345*15+V345*10+W345*15)</f>
        <v>57.998933333333333</v>
      </c>
      <c r="C345" s="3" t="s">
        <v>2617</v>
      </c>
      <c r="D345" s="3" t="s">
        <v>2606</v>
      </c>
      <c r="E345" s="1">
        <v>1975</v>
      </c>
      <c r="F345" s="38">
        <v>22426</v>
      </c>
      <c r="G345" s="239">
        <v>19</v>
      </c>
      <c r="H345" s="1">
        <v>2</v>
      </c>
      <c r="I345" s="1">
        <v>6</v>
      </c>
      <c r="J345" s="1">
        <v>8</v>
      </c>
      <c r="K345" s="1"/>
      <c r="L345" s="1"/>
      <c r="M345" s="1"/>
      <c r="N345" s="1"/>
      <c r="O345" s="1"/>
      <c r="P345" s="239"/>
      <c r="Q345" s="1"/>
      <c r="R345" s="241">
        <v>1</v>
      </c>
      <c r="S345" s="1"/>
      <c r="T345" s="1"/>
      <c r="U345" s="1"/>
      <c r="V345" s="239"/>
      <c r="W345" s="241"/>
    </row>
    <row r="346" spans="2:23" x14ac:dyDescent="0.3">
      <c r="B346" s="39">
        <f>PRODUCT(G346/3+H346*1.6666+I346*1.6666+J346*1.6666+P346*25+Q346*25+R346*25+S346*25+T346*20+U346*15+V346*10+W346*15)</f>
        <v>23.332533333333338</v>
      </c>
      <c r="C346" s="3" t="s">
        <v>3568</v>
      </c>
      <c r="D346" s="3" t="s">
        <v>2606</v>
      </c>
      <c r="E346" s="1">
        <v>1975</v>
      </c>
      <c r="F346" s="38">
        <v>21241</v>
      </c>
      <c r="G346" s="239">
        <v>10</v>
      </c>
      <c r="H346" s="1">
        <v>1</v>
      </c>
      <c r="I346" s="1">
        <v>3</v>
      </c>
      <c r="J346" s="1">
        <v>8</v>
      </c>
      <c r="K346" s="1"/>
      <c r="L346" s="1"/>
      <c r="M346" s="1"/>
      <c r="N346" s="1"/>
      <c r="O346" s="1"/>
      <c r="P346" s="239"/>
      <c r="Q346" s="1"/>
      <c r="R346" s="241"/>
      <c r="S346" s="1"/>
      <c r="T346" s="1"/>
      <c r="U346" s="1"/>
      <c r="V346" s="239"/>
      <c r="W346" s="241"/>
    </row>
    <row r="347" spans="2:23" x14ac:dyDescent="0.3">
      <c r="B347" s="39">
        <f>PRODUCT(G347/3+H347*1.6666+I347*1.6666+J347*1.6666+P347*25+Q347*25+R347*25+S347*25+T347*20+U347*15+V347*10+W347*15)</f>
        <v>14.999533333333336</v>
      </c>
      <c r="C347" s="3" t="s">
        <v>3583</v>
      </c>
      <c r="D347" s="3" t="s">
        <v>2606</v>
      </c>
      <c r="E347" s="1">
        <v>1975</v>
      </c>
      <c r="F347" s="38">
        <v>21308</v>
      </c>
      <c r="G347" s="239">
        <v>10</v>
      </c>
      <c r="H347" s="1">
        <v>0</v>
      </c>
      <c r="I347" s="1">
        <v>3</v>
      </c>
      <c r="J347" s="1">
        <v>4</v>
      </c>
      <c r="K347" s="1"/>
      <c r="L347" s="1"/>
      <c r="M347" s="1"/>
      <c r="N347" s="1"/>
      <c r="O347" s="1"/>
      <c r="P347" s="239"/>
      <c r="Q347" s="1"/>
      <c r="R347" s="241"/>
      <c r="S347" s="1"/>
      <c r="T347" s="1"/>
      <c r="U347" s="1"/>
      <c r="V347" s="239"/>
      <c r="W347" s="241"/>
    </row>
    <row r="348" spans="2:23" x14ac:dyDescent="0.3">
      <c r="B348" s="39">
        <f>PRODUCT(G348/3+H348*1.6666+I348*1.6666+J348*1.6666+P348*25+Q348*25+R348*25+S348*25+T348*20+U348*15+V348*10+W348*15)</f>
        <v>13.332933333333333</v>
      </c>
      <c r="C348" s="3" t="s">
        <v>3587</v>
      </c>
      <c r="D348" s="3" t="s">
        <v>2606</v>
      </c>
      <c r="E348" s="1">
        <v>1975</v>
      </c>
      <c r="F348" s="38">
        <v>21630</v>
      </c>
      <c r="G348" s="239">
        <v>10</v>
      </c>
      <c r="H348" s="1">
        <v>0</v>
      </c>
      <c r="I348" s="1">
        <v>1</v>
      </c>
      <c r="J348" s="1">
        <v>5</v>
      </c>
      <c r="K348" s="1"/>
      <c r="L348" s="1"/>
      <c r="M348" s="1"/>
      <c r="N348" s="1"/>
      <c r="O348" s="1"/>
      <c r="P348" s="239"/>
      <c r="Q348" s="1"/>
      <c r="R348" s="241"/>
      <c r="S348" s="1"/>
      <c r="T348" s="1"/>
      <c r="U348" s="1"/>
      <c r="V348" s="239"/>
      <c r="W348" s="241"/>
    </row>
    <row r="349" spans="2:23" x14ac:dyDescent="0.3">
      <c r="B349" s="39">
        <f>PRODUCT(G349/3+H349*1.6666+I349*1.6666+J349*1.6666+P349*25+Q349*25+R349*25+S349*25+T349*20+U349*15+V349*10+W349*15)</f>
        <v>2.6665999999999999</v>
      </c>
      <c r="C349" s="3" t="s">
        <v>3640</v>
      </c>
      <c r="D349" s="3" t="s">
        <v>2606</v>
      </c>
      <c r="E349" s="1">
        <v>1979</v>
      </c>
      <c r="F349" s="38">
        <v>23315</v>
      </c>
      <c r="G349" s="239">
        <v>3</v>
      </c>
      <c r="H349" s="1">
        <v>0</v>
      </c>
      <c r="I349" s="1">
        <v>0</v>
      </c>
      <c r="J349" s="1">
        <v>1</v>
      </c>
      <c r="K349" s="1"/>
      <c r="L349" s="1"/>
      <c r="M349" s="1"/>
      <c r="N349" s="1"/>
      <c r="O349" s="1"/>
      <c r="P349" s="239"/>
      <c r="Q349" s="1"/>
      <c r="R349" s="241"/>
      <c r="S349" s="1"/>
      <c r="T349" s="1"/>
      <c r="U349" s="1"/>
      <c r="V349" s="239"/>
      <c r="W349" s="241"/>
    </row>
    <row r="350" spans="2:23" x14ac:dyDescent="0.3">
      <c r="B350" s="39"/>
      <c r="D350" s="3"/>
      <c r="E350" s="1"/>
      <c r="F350" s="38"/>
      <c r="G350" s="239"/>
      <c r="H350" s="1"/>
      <c r="I350" s="1"/>
      <c r="J350" s="1"/>
      <c r="K350" s="1"/>
      <c r="L350" s="1"/>
      <c r="M350" s="1"/>
      <c r="N350" s="1"/>
      <c r="O350" s="1"/>
      <c r="P350" s="239"/>
      <c r="Q350" s="1"/>
      <c r="R350" s="241"/>
      <c r="S350" s="1"/>
      <c r="T350" s="1"/>
      <c r="U350" s="1"/>
      <c r="V350" s="239"/>
      <c r="W350" s="241"/>
    </row>
    <row r="351" spans="2:23" x14ac:dyDescent="0.3">
      <c r="B351" s="39">
        <f t="shared" ref="B351:B366" si="12">PRODUCT(G351/3+H351+I351+J351+(K351-I351-H351)/3+P351*25+Q351*25+R351*25+S351*25+T351*20+U351*15+V351*10+W351*15)</f>
        <v>178.66666666666669</v>
      </c>
      <c r="C351" s="3" t="s">
        <v>3061</v>
      </c>
      <c r="D351" s="3" t="s">
        <v>2939</v>
      </c>
      <c r="E351" s="1">
        <v>1997</v>
      </c>
      <c r="F351" s="38">
        <v>29844</v>
      </c>
      <c r="G351" s="239">
        <v>40</v>
      </c>
      <c r="H351" s="1">
        <v>2</v>
      </c>
      <c r="I351" s="1">
        <v>19</v>
      </c>
      <c r="J351" s="1">
        <v>41</v>
      </c>
      <c r="K351" s="1">
        <v>181</v>
      </c>
      <c r="L351" s="1">
        <v>57</v>
      </c>
      <c r="M351" s="1">
        <v>76</v>
      </c>
      <c r="N351" s="1">
        <v>27</v>
      </c>
      <c r="O351" s="1">
        <v>21</v>
      </c>
      <c r="P351" s="239"/>
      <c r="Q351" s="1"/>
      <c r="R351" s="241">
        <v>2</v>
      </c>
      <c r="S351" s="1"/>
      <c r="T351" s="1"/>
      <c r="U351" s="1"/>
      <c r="V351" s="239"/>
      <c r="W351" s="241"/>
    </row>
    <row r="352" spans="2:23" x14ac:dyDescent="0.3">
      <c r="B352" s="39">
        <f t="shared" si="12"/>
        <v>88.333333333333343</v>
      </c>
      <c r="C352" s="3" t="s">
        <v>2855</v>
      </c>
      <c r="D352" s="3" t="s">
        <v>2939</v>
      </c>
      <c r="E352" s="1">
        <v>1987</v>
      </c>
      <c r="F352" s="38">
        <v>25795</v>
      </c>
      <c r="G352" s="239">
        <v>18</v>
      </c>
      <c r="H352" s="1">
        <v>0</v>
      </c>
      <c r="I352" s="1">
        <v>15</v>
      </c>
      <c r="J352" s="1">
        <v>4</v>
      </c>
      <c r="K352" s="1">
        <v>55</v>
      </c>
      <c r="L352" s="1">
        <v>16</v>
      </c>
      <c r="M352" s="1">
        <v>12</v>
      </c>
      <c r="N352" s="1">
        <v>12</v>
      </c>
      <c r="O352" s="1">
        <v>15</v>
      </c>
      <c r="P352" s="239"/>
      <c r="Q352" s="1"/>
      <c r="R352" s="241">
        <v>2</v>
      </c>
      <c r="S352" s="1"/>
      <c r="T352" s="1"/>
      <c r="U352" s="1"/>
      <c r="V352" s="239"/>
      <c r="W352" s="241"/>
    </row>
    <row r="353" spans="2:23" x14ac:dyDescent="0.3">
      <c r="B353" s="39">
        <f t="shared" si="12"/>
        <v>82.333333333333343</v>
      </c>
      <c r="C353" s="3" t="s">
        <v>2992</v>
      </c>
      <c r="D353" s="3" t="s">
        <v>2939</v>
      </c>
      <c r="E353" s="1">
        <v>1994</v>
      </c>
      <c r="F353" s="38">
        <v>28127</v>
      </c>
      <c r="G353" s="239">
        <v>9</v>
      </c>
      <c r="H353" s="1">
        <v>0</v>
      </c>
      <c r="I353" s="1">
        <v>5</v>
      </c>
      <c r="J353" s="1">
        <v>1</v>
      </c>
      <c r="K353" s="1">
        <v>15</v>
      </c>
      <c r="L353" s="1">
        <v>5</v>
      </c>
      <c r="M353" s="1">
        <v>2</v>
      </c>
      <c r="N353" s="1">
        <v>3</v>
      </c>
      <c r="O353" s="1">
        <v>5</v>
      </c>
      <c r="P353" s="239"/>
      <c r="Q353" s="1"/>
      <c r="R353" s="241">
        <v>2</v>
      </c>
      <c r="S353" s="1"/>
      <c r="T353" s="1">
        <v>1</v>
      </c>
      <c r="U353" s="1"/>
      <c r="V353" s="239"/>
      <c r="W353" s="241"/>
    </row>
    <row r="354" spans="2:23" x14ac:dyDescent="0.3">
      <c r="B354" s="39">
        <f t="shared" si="12"/>
        <v>81.333333333333343</v>
      </c>
      <c r="C354" s="3" t="s">
        <v>3366</v>
      </c>
      <c r="D354" s="3" t="s">
        <v>2939</v>
      </c>
      <c r="E354" s="1">
        <v>2020</v>
      </c>
      <c r="F354" s="38">
        <v>37836</v>
      </c>
      <c r="G354" s="239">
        <v>20</v>
      </c>
      <c r="H354" s="1">
        <v>1</v>
      </c>
      <c r="I354" s="1">
        <v>2</v>
      </c>
      <c r="J354" s="1">
        <v>17</v>
      </c>
      <c r="K354" s="1">
        <v>92</v>
      </c>
      <c r="L354" s="1">
        <v>83</v>
      </c>
      <c r="M354" s="1">
        <v>6</v>
      </c>
      <c r="N354" s="1">
        <v>0</v>
      </c>
      <c r="O354" s="1">
        <v>3</v>
      </c>
      <c r="P354" s="239"/>
      <c r="Q354" s="1"/>
      <c r="R354" s="241">
        <v>1</v>
      </c>
      <c r="S354" s="1"/>
      <c r="T354" s="1"/>
      <c r="U354" s="1"/>
      <c r="V354" s="239"/>
      <c r="W354" s="241"/>
    </row>
    <row r="355" spans="2:23" x14ac:dyDescent="0.3">
      <c r="B355" s="39">
        <f t="shared" si="12"/>
        <v>79.333333333333343</v>
      </c>
      <c r="C355" s="3" t="s">
        <v>2937</v>
      </c>
      <c r="D355" s="3" t="s">
        <v>2939</v>
      </c>
      <c r="E355" s="1">
        <v>1992</v>
      </c>
      <c r="F355" s="38">
        <v>27536</v>
      </c>
      <c r="G355" s="239">
        <v>18</v>
      </c>
      <c r="H355" s="1">
        <v>2</v>
      </c>
      <c r="I355" s="1">
        <v>0</v>
      </c>
      <c r="J355" s="1">
        <v>12</v>
      </c>
      <c r="K355" s="1">
        <v>30</v>
      </c>
      <c r="L355" s="1">
        <v>19</v>
      </c>
      <c r="M355" s="1">
        <v>4</v>
      </c>
      <c r="N355" s="1">
        <v>5</v>
      </c>
      <c r="O355" s="1">
        <v>2</v>
      </c>
      <c r="P355" s="239"/>
      <c r="Q355" s="1"/>
      <c r="R355" s="241">
        <v>2</v>
      </c>
      <c r="S355" s="1"/>
      <c r="T355" s="1"/>
      <c r="U355" s="1"/>
      <c r="V355" s="239"/>
      <c r="W355" s="241"/>
    </row>
    <row r="356" spans="2:23" x14ac:dyDescent="0.3">
      <c r="B356" s="39">
        <f t="shared" si="12"/>
        <v>72.666666666666671</v>
      </c>
      <c r="C356" s="3" t="s">
        <v>2851</v>
      </c>
      <c r="D356" s="3" t="s">
        <v>2939</v>
      </c>
      <c r="E356" s="1">
        <v>1987</v>
      </c>
      <c r="F356" s="38">
        <v>25807</v>
      </c>
      <c r="G356" s="239">
        <v>18</v>
      </c>
      <c r="H356" s="1">
        <v>1</v>
      </c>
      <c r="I356" s="1">
        <v>3</v>
      </c>
      <c r="J356" s="1">
        <v>6</v>
      </c>
      <c r="K356" s="1">
        <v>24</v>
      </c>
      <c r="L356" s="1">
        <v>8</v>
      </c>
      <c r="M356" s="1">
        <v>7</v>
      </c>
      <c r="N356" s="1">
        <v>5</v>
      </c>
      <c r="O356" s="1">
        <v>4</v>
      </c>
      <c r="P356" s="239"/>
      <c r="Q356" s="1"/>
      <c r="R356" s="241">
        <v>2</v>
      </c>
      <c r="S356" s="1"/>
      <c r="T356" s="1"/>
      <c r="U356" s="1"/>
      <c r="V356" s="239"/>
      <c r="W356" s="241"/>
    </row>
    <row r="357" spans="2:23" x14ac:dyDescent="0.3">
      <c r="B357" s="39">
        <f t="shared" si="12"/>
        <v>67.666666666666657</v>
      </c>
      <c r="C357" s="3" t="s">
        <v>3208</v>
      </c>
      <c r="D357" s="3" t="s">
        <v>2939</v>
      </c>
      <c r="E357" s="1">
        <v>2005</v>
      </c>
      <c r="F357" s="38">
        <v>32777</v>
      </c>
      <c r="G357" s="239">
        <v>35</v>
      </c>
      <c r="H357" s="1">
        <v>1</v>
      </c>
      <c r="I357" s="1">
        <v>4</v>
      </c>
      <c r="J357" s="1">
        <v>11</v>
      </c>
      <c r="K357" s="1">
        <v>50</v>
      </c>
      <c r="L357" s="1">
        <v>22</v>
      </c>
      <c r="M357" s="1">
        <v>12</v>
      </c>
      <c r="N357" s="1">
        <v>11</v>
      </c>
      <c r="O357" s="1">
        <v>5</v>
      </c>
      <c r="P357" s="239"/>
      <c r="Q357" s="1"/>
      <c r="R357" s="241">
        <v>1</v>
      </c>
      <c r="S357" s="1"/>
      <c r="T357" s="1"/>
      <c r="U357" s="1"/>
      <c r="V357" s="239"/>
      <c r="W357" s="241"/>
    </row>
    <row r="358" spans="2:23" x14ac:dyDescent="0.3">
      <c r="B358" s="39">
        <f t="shared" si="12"/>
        <v>43</v>
      </c>
      <c r="C358" s="3" t="s">
        <v>3532</v>
      </c>
      <c r="D358" s="3" t="s">
        <v>2939</v>
      </c>
      <c r="E358" s="1">
        <v>2009</v>
      </c>
      <c r="F358" s="38">
        <v>33697</v>
      </c>
      <c r="G358" s="239">
        <v>24</v>
      </c>
      <c r="H358" s="1">
        <v>3</v>
      </c>
      <c r="I358" s="1">
        <v>5</v>
      </c>
      <c r="J358" s="1">
        <v>12</v>
      </c>
      <c r="K358" s="1">
        <v>53</v>
      </c>
      <c r="L358" s="1">
        <v>36</v>
      </c>
      <c r="M358" s="1">
        <v>2</v>
      </c>
      <c r="N358" s="1">
        <v>7</v>
      </c>
      <c r="O358" s="1">
        <v>8</v>
      </c>
      <c r="P358" s="239"/>
      <c r="Q358" s="1"/>
      <c r="R358" s="241"/>
      <c r="S358" s="1"/>
      <c r="T358" s="1"/>
      <c r="U358" s="1"/>
      <c r="V358" s="239"/>
      <c r="W358" s="241"/>
    </row>
    <row r="359" spans="2:23" x14ac:dyDescent="0.3">
      <c r="B359" s="39">
        <f t="shared" si="12"/>
        <v>31.666666666666664</v>
      </c>
      <c r="C359" s="3" t="s">
        <v>3283</v>
      </c>
      <c r="D359" s="3" t="s">
        <v>2939</v>
      </c>
      <c r="E359" s="1">
        <v>2011</v>
      </c>
      <c r="F359" s="38">
        <v>34961</v>
      </c>
      <c r="G359" s="239">
        <v>11</v>
      </c>
      <c r="H359" s="1">
        <v>0</v>
      </c>
      <c r="I359" s="1">
        <v>0</v>
      </c>
      <c r="J359" s="1">
        <v>0</v>
      </c>
      <c r="K359" s="1">
        <v>9</v>
      </c>
      <c r="L359" s="1">
        <v>8</v>
      </c>
      <c r="M359" s="1">
        <v>0</v>
      </c>
      <c r="N359" s="1">
        <v>1</v>
      </c>
      <c r="O359" s="1">
        <v>0</v>
      </c>
      <c r="P359" s="239"/>
      <c r="Q359" s="1"/>
      <c r="R359" s="241">
        <v>1</v>
      </c>
      <c r="S359" s="1"/>
      <c r="T359" s="1"/>
      <c r="U359" s="1"/>
      <c r="V359" s="239"/>
      <c r="W359" s="241"/>
    </row>
    <row r="360" spans="2:23" x14ac:dyDescent="0.3">
      <c r="B360" s="39">
        <f t="shared" si="12"/>
        <v>13</v>
      </c>
      <c r="C360" s="3" t="s">
        <v>3588</v>
      </c>
      <c r="D360" s="3" t="s">
        <v>2939</v>
      </c>
      <c r="E360" s="1">
        <v>2011</v>
      </c>
      <c r="F360" s="38">
        <v>34553</v>
      </c>
      <c r="G360" s="239">
        <v>11</v>
      </c>
      <c r="H360" s="1">
        <v>0</v>
      </c>
      <c r="I360" s="1">
        <v>1</v>
      </c>
      <c r="J360" s="1">
        <v>3</v>
      </c>
      <c r="K360" s="1">
        <v>17</v>
      </c>
      <c r="L360" s="1">
        <v>16</v>
      </c>
      <c r="M360" s="1">
        <v>0</v>
      </c>
      <c r="N360" s="1">
        <v>0</v>
      </c>
      <c r="O360" s="1">
        <v>1</v>
      </c>
      <c r="P360" s="239"/>
      <c r="Q360" s="1"/>
      <c r="R360" s="241"/>
      <c r="S360" s="1"/>
      <c r="T360" s="1"/>
      <c r="U360" s="1"/>
      <c r="V360" s="239"/>
      <c r="W360" s="241"/>
    </row>
    <row r="361" spans="2:23" x14ac:dyDescent="0.3">
      <c r="B361" s="39">
        <f t="shared" si="12"/>
        <v>10.666666666666668</v>
      </c>
      <c r="C361" s="3" t="s">
        <v>3386</v>
      </c>
      <c r="D361" s="3" t="s">
        <v>2939</v>
      </c>
      <c r="E361" s="1">
        <v>2021</v>
      </c>
      <c r="F361" s="38">
        <v>38161</v>
      </c>
      <c r="G361" s="239">
        <v>7</v>
      </c>
      <c r="H361" s="1">
        <v>0</v>
      </c>
      <c r="I361" s="1">
        <v>2</v>
      </c>
      <c r="J361" s="1">
        <v>3</v>
      </c>
      <c r="K361" s="1">
        <v>12</v>
      </c>
      <c r="L361" s="1">
        <v>3</v>
      </c>
      <c r="M361" s="1">
        <v>1</v>
      </c>
      <c r="N361" s="1">
        <v>6</v>
      </c>
      <c r="O361" s="1">
        <v>2</v>
      </c>
      <c r="P361" s="239"/>
      <c r="Q361" s="1"/>
      <c r="R361" s="241"/>
      <c r="S361" s="1"/>
      <c r="T361" s="1"/>
      <c r="U361" s="1"/>
      <c r="V361" s="239"/>
      <c r="W361" s="241"/>
    </row>
    <row r="362" spans="2:23" x14ac:dyDescent="0.3">
      <c r="B362" s="39">
        <f t="shared" si="12"/>
        <v>8.3333333333333321</v>
      </c>
      <c r="C362" s="3" t="s">
        <v>3604</v>
      </c>
      <c r="D362" s="3" t="s">
        <v>2939</v>
      </c>
      <c r="E362" s="1">
        <v>2005</v>
      </c>
      <c r="F362" s="38">
        <v>32339</v>
      </c>
      <c r="G362" s="239">
        <v>4</v>
      </c>
      <c r="H362" s="1">
        <v>0</v>
      </c>
      <c r="I362" s="1">
        <v>2</v>
      </c>
      <c r="J362" s="1">
        <v>2</v>
      </c>
      <c r="K362" s="1">
        <v>11</v>
      </c>
      <c r="L362" s="1">
        <v>5</v>
      </c>
      <c r="M362" s="1">
        <v>2</v>
      </c>
      <c r="N362" s="1">
        <v>2</v>
      </c>
      <c r="O362" s="1">
        <v>2</v>
      </c>
      <c r="P362" s="239"/>
      <c r="Q362" s="1"/>
      <c r="R362" s="241"/>
      <c r="S362" s="1"/>
      <c r="T362" s="1"/>
      <c r="U362" s="1"/>
      <c r="V362" s="239"/>
      <c r="W362" s="241"/>
    </row>
    <row r="363" spans="2:23" x14ac:dyDescent="0.3">
      <c r="B363" s="39">
        <f t="shared" si="12"/>
        <v>7.6666666666666661</v>
      </c>
      <c r="C363" s="3" t="s">
        <v>3608</v>
      </c>
      <c r="D363" s="3" t="s">
        <v>2939</v>
      </c>
      <c r="E363" s="1">
        <v>2011</v>
      </c>
      <c r="F363" s="38">
        <v>34445</v>
      </c>
      <c r="G363" s="239">
        <v>11</v>
      </c>
      <c r="H363" s="1">
        <v>0</v>
      </c>
      <c r="I363" s="1">
        <v>0</v>
      </c>
      <c r="J363" s="1">
        <v>1</v>
      </c>
      <c r="K363" s="1">
        <v>9</v>
      </c>
      <c r="L363" s="1">
        <v>9</v>
      </c>
      <c r="M363" s="1">
        <v>0</v>
      </c>
      <c r="N363" s="1">
        <v>0</v>
      </c>
      <c r="O363" s="1">
        <v>0</v>
      </c>
      <c r="P363" s="239"/>
      <c r="Q363" s="1"/>
      <c r="R363" s="241"/>
      <c r="S363" s="1"/>
      <c r="T363" s="1"/>
      <c r="U363" s="1"/>
      <c r="V363" s="239"/>
      <c r="W363" s="241"/>
    </row>
    <row r="364" spans="2:23" x14ac:dyDescent="0.3">
      <c r="B364" s="39">
        <f t="shared" si="12"/>
        <v>5</v>
      </c>
      <c r="C364" s="3" t="s">
        <v>1557</v>
      </c>
      <c r="D364" s="3" t="s">
        <v>2939</v>
      </c>
      <c r="E364" s="1">
        <v>2009</v>
      </c>
      <c r="F364" s="38">
        <v>34064</v>
      </c>
      <c r="G364" s="239">
        <v>11</v>
      </c>
      <c r="H364" s="1">
        <v>0</v>
      </c>
      <c r="I364" s="1">
        <v>0</v>
      </c>
      <c r="J364" s="1">
        <v>0</v>
      </c>
      <c r="K364" s="1">
        <v>4</v>
      </c>
      <c r="L364" s="1">
        <v>3</v>
      </c>
      <c r="M364" s="1">
        <v>1</v>
      </c>
      <c r="N364" s="1">
        <v>0</v>
      </c>
      <c r="O364" s="1">
        <v>0</v>
      </c>
      <c r="P364" s="239"/>
      <c r="Q364" s="1"/>
      <c r="R364" s="241"/>
      <c r="S364" s="1"/>
      <c r="T364" s="1"/>
      <c r="U364" s="1"/>
      <c r="V364" s="239"/>
      <c r="W364" s="241"/>
    </row>
    <row r="365" spans="2:23" x14ac:dyDescent="0.3">
      <c r="B365" s="39">
        <f t="shared" si="12"/>
        <v>0.33333333333333331</v>
      </c>
      <c r="C365" s="3" t="s">
        <v>3670</v>
      </c>
      <c r="D365" s="3" t="s">
        <v>2939</v>
      </c>
      <c r="E365" s="1">
        <v>2006</v>
      </c>
      <c r="F365" s="38">
        <v>32649</v>
      </c>
      <c r="G365" s="239">
        <v>1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239"/>
      <c r="Q365" s="1"/>
      <c r="R365" s="241"/>
      <c r="S365" s="1"/>
      <c r="T365" s="1"/>
      <c r="U365" s="1"/>
      <c r="V365" s="239"/>
      <c r="W365" s="241"/>
    </row>
    <row r="366" spans="2:23" x14ac:dyDescent="0.3">
      <c r="B366" s="39">
        <f t="shared" si="12"/>
        <v>0.33333333333333331</v>
      </c>
      <c r="C366" s="3" t="s">
        <v>3671</v>
      </c>
      <c r="D366" s="3" t="s">
        <v>2939</v>
      </c>
      <c r="E366" s="1">
        <v>2007</v>
      </c>
      <c r="F366" s="38">
        <v>33131</v>
      </c>
      <c r="G366" s="239">
        <v>1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239"/>
      <c r="Q366" s="1"/>
      <c r="R366" s="241"/>
      <c r="S366" s="1"/>
      <c r="T366" s="1"/>
      <c r="U366" s="1"/>
      <c r="V366" s="239"/>
      <c r="W366" s="241"/>
    </row>
    <row r="367" spans="2:23" x14ac:dyDescent="0.3">
      <c r="B367" s="39"/>
      <c r="D367" s="3"/>
      <c r="E367" s="1"/>
      <c r="F367" s="38"/>
      <c r="G367" s="239"/>
      <c r="H367" s="1"/>
      <c r="I367" s="1"/>
      <c r="J367" s="1"/>
      <c r="K367" s="1"/>
      <c r="L367" s="1"/>
      <c r="M367" s="1"/>
      <c r="N367" s="1"/>
      <c r="O367" s="1"/>
      <c r="P367" s="239"/>
      <c r="Q367" s="1"/>
      <c r="R367" s="241"/>
      <c r="S367" s="1"/>
      <c r="T367" s="1"/>
      <c r="U367" s="1"/>
      <c r="V367" s="239"/>
      <c r="W367" s="241"/>
    </row>
    <row r="368" spans="2:23" x14ac:dyDescent="0.3">
      <c r="B368" s="39">
        <f>PRODUCT(G368/3+H368+I368+J368+(K368-I368-H368)/3+P368*25+Q368*25+R368*25+S368*25+T368*20+U368*15+V368*10+W368*15)</f>
        <v>203.33333333333331</v>
      </c>
      <c r="C368" s="2" t="s">
        <v>2052</v>
      </c>
      <c r="D368" s="2" t="s">
        <v>2657</v>
      </c>
      <c r="E368" s="1">
        <v>2022</v>
      </c>
      <c r="F368" s="38">
        <v>39633</v>
      </c>
      <c r="G368" s="239">
        <v>47</v>
      </c>
      <c r="H368" s="1">
        <v>2</v>
      </c>
      <c r="I368" s="1">
        <v>51</v>
      </c>
      <c r="J368" s="1">
        <v>21</v>
      </c>
      <c r="K368" s="1">
        <v>154</v>
      </c>
      <c r="L368" s="1">
        <v>8</v>
      </c>
      <c r="M368" s="1">
        <v>21</v>
      </c>
      <c r="N368" s="1">
        <v>72</v>
      </c>
      <c r="O368" s="1">
        <v>53</v>
      </c>
      <c r="P368" s="239"/>
      <c r="Q368" s="1"/>
      <c r="R368" s="241">
        <v>2</v>
      </c>
      <c r="S368" s="1"/>
      <c r="T368" s="1"/>
      <c r="U368" s="1">
        <v>2</v>
      </c>
      <c r="V368" s="239"/>
      <c r="W368" s="241"/>
    </row>
    <row r="369" spans="2:23" x14ac:dyDescent="0.3">
      <c r="B369" s="39">
        <f>PRODUCT(G369/3+H369*1.6666+I369*1.6666+J369*1.6666+P369*25+Q369*25+R369*25+S369*25+T369*20+U369*15+V369*10+W369*15)</f>
        <v>200.33100000000002</v>
      </c>
      <c r="C369" s="3" t="s">
        <v>2656</v>
      </c>
      <c r="D369" s="3" t="s">
        <v>2657</v>
      </c>
      <c r="E369" s="1">
        <v>1976</v>
      </c>
      <c r="F369" s="38">
        <v>22727</v>
      </c>
      <c r="G369" s="239">
        <v>21</v>
      </c>
      <c r="H369" s="1">
        <v>0</v>
      </c>
      <c r="I369" s="1">
        <v>20</v>
      </c>
      <c r="J369" s="1">
        <v>15</v>
      </c>
      <c r="K369" s="1"/>
      <c r="L369" s="1"/>
      <c r="M369" s="1"/>
      <c r="N369" s="1"/>
      <c r="O369" s="1"/>
      <c r="P369" s="239"/>
      <c r="Q369" s="1"/>
      <c r="R369" s="241">
        <v>2</v>
      </c>
      <c r="S369" s="1">
        <v>1</v>
      </c>
      <c r="T369" s="1">
        <v>3</v>
      </c>
      <c r="U369" s="1"/>
      <c r="V369" s="239"/>
      <c r="W369" s="241"/>
    </row>
    <row r="370" spans="2:23" x14ac:dyDescent="0.3">
      <c r="B370" s="39">
        <f>PRODUCT(G370/3+H370*1.6666+I370*1.6666+J370*1.6666+P370*25+Q370*25+R370*25+S370*25+T370*20+U370*15+V370*10+W370*15)</f>
        <v>114.3306</v>
      </c>
      <c r="C370" s="3" t="s">
        <v>3479</v>
      </c>
      <c r="D370" s="3" t="s">
        <v>2657</v>
      </c>
      <c r="E370" s="1">
        <v>1978</v>
      </c>
      <c r="F370" s="38">
        <v>22989</v>
      </c>
      <c r="G370" s="239">
        <v>18</v>
      </c>
      <c r="H370" s="1">
        <v>2</v>
      </c>
      <c r="I370" s="1">
        <v>16</v>
      </c>
      <c r="J370" s="1">
        <v>23</v>
      </c>
      <c r="K370" s="1"/>
      <c r="L370" s="1"/>
      <c r="M370" s="1"/>
      <c r="N370" s="1"/>
      <c r="O370" s="1"/>
      <c r="P370" s="239"/>
      <c r="Q370" s="1"/>
      <c r="R370" s="241"/>
      <c r="S370" s="1"/>
      <c r="T370" s="1">
        <v>2</v>
      </c>
      <c r="U370" s="1"/>
      <c r="V370" s="239"/>
      <c r="W370" s="241"/>
    </row>
    <row r="371" spans="2:23" x14ac:dyDescent="0.3">
      <c r="B371" s="39">
        <f>PRODUCT(G371/3+H371+I371+J371+(K371-I371-H371)/3+P371*25+Q371*25+R371*25+S371*25+T371*20+U371*15+V371*10+W371*15)</f>
        <v>104.66666666666667</v>
      </c>
      <c r="C371" s="3" t="s">
        <v>3483</v>
      </c>
      <c r="D371" s="3" t="s">
        <v>2657</v>
      </c>
      <c r="E371" s="1">
        <v>1994</v>
      </c>
      <c r="F371" s="38">
        <v>28288</v>
      </c>
      <c r="G371" s="239">
        <v>24</v>
      </c>
      <c r="H371" s="1">
        <v>4</v>
      </c>
      <c r="I371" s="1">
        <v>16</v>
      </c>
      <c r="J371" s="1">
        <v>23</v>
      </c>
      <c r="K371" s="1">
        <v>106</v>
      </c>
      <c r="L371" s="1">
        <v>25</v>
      </c>
      <c r="M371" s="1">
        <v>36</v>
      </c>
      <c r="N371" s="1">
        <v>25</v>
      </c>
      <c r="O371" s="1">
        <v>20</v>
      </c>
      <c r="P371" s="239"/>
      <c r="Q371" s="1"/>
      <c r="R371" s="241">
        <v>1</v>
      </c>
      <c r="S371" s="1"/>
      <c r="T371" s="1"/>
      <c r="U371" s="1"/>
      <c r="V371" s="239"/>
      <c r="W371" s="241"/>
    </row>
    <row r="372" spans="2:23" x14ac:dyDescent="0.3">
      <c r="B372" s="39">
        <f>PRODUCT(G372/3+H372+I372+J372+(K372-I372-H372)/3+P372*25+Q372*25+R372*25+S372*25+T372*20+U372*15+V372*10+W372*15)</f>
        <v>64.333333333333343</v>
      </c>
      <c r="C372" s="3" t="s">
        <v>932</v>
      </c>
      <c r="D372" s="3" t="s">
        <v>2657</v>
      </c>
      <c r="E372" s="1">
        <v>1995</v>
      </c>
      <c r="F372" s="38">
        <v>28567</v>
      </c>
      <c r="G372" s="239">
        <v>21</v>
      </c>
      <c r="H372" s="1">
        <v>1</v>
      </c>
      <c r="I372" s="1">
        <v>8</v>
      </c>
      <c r="J372" s="1">
        <v>10</v>
      </c>
      <c r="K372" s="1">
        <v>49</v>
      </c>
      <c r="L372" s="1">
        <v>15</v>
      </c>
      <c r="M372" s="1">
        <v>16</v>
      </c>
      <c r="N372" s="1">
        <v>9</v>
      </c>
      <c r="O372" s="1">
        <v>9</v>
      </c>
      <c r="P372" s="239"/>
      <c r="Q372" s="1"/>
      <c r="R372" s="241">
        <v>1</v>
      </c>
      <c r="S372" s="1"/>
      <c r="T372" s="1"/>
      <c r="U372" s="1"/>
      <c r="V372" s="239"/>
      <c r="W372" s="241"/>
    </row>
    <row r="373" spans="2:23" x14ac:dyDescent="0.3">
      <c r="B373" s="39">
        <f>PRODUCT(G373/3+H373+I373+J373+(K373-I373-H373)/3+P373*25+Q373*25+R373*25+S373*25+T373*20+U373*15+V373*10+W373*15)+14</f>
        <v>63</v>
      </c>
      <c r="C373" s="3" t="s">
        <v>3509</v>
      </c>
      <c r="D373" s="3" t="s">
        <v>2657</v>
      </c>
      <c r="E373" s="1">
        <v>1979</v>
      </c>
      <c r="F373" s="38">
        <v>23735</v>
      </c>
      <c r="G373" s="239">
        <v>24</v>
      </c>
      <c r="H373" s="1">
        <v>0</v>
      </c>
      <c r="I373" s="1">
        <v>3</v>
      </c>
      <c r="J373" s="1">
        <v>18</v>
      </c>
      <c r="K373" s="1">
        <v>3</v>
      </c>
      <c r="L373" s="1">
        <v>1</v>
      </c>
      <c r="M373" s="1">
        <v>1</v>
      </c>
      <c r="N373" s="1">
        <v>1</v>
      </c>
      <c r="O373" s="1">
        <v>0</v>
      </c>
      <c r="P373" s="239"/>
      <c r="Q373" s="1"/>
      <c r="R373" s="241"/>
      <c r="S373" s="1"/>
      <c r="T373" s="1">
        <v>1</v>
      </c>
      <c r="U373" s="1"/>
      <c r="V373" s="239"/>
      <c r="W373" s="241"/>
    </row>
    <row r="374" spans="2:23" x14ac:dyDescent="0.3">
      <c r="B374" s="39">
        <f t="shared" ref="B374:B380" si="13">PRODUCT(G374/3+H374+I374+J374+(K374-I374-H374)/3+P374*25+Q374*25+R374*25+S374*25+T374*20+U374*15+V374*10+W374*15)</f>
        <v>30.666666666666664</v>
      </c>
      <c r="C374" s="3" t="s">
        <v>3546</v>
      </c>
      <c r="D374" s="3" t="s">
        <v>2657</v>
      </c>
      <c r="E374" s="1">
        <v>1981</v>
      </c>
      <c r="F374" s="38">
        <v>24260</v>
      </c>
      <c r="G374" s="239">
        <v>19</v>
      </c>
      <c r="H374" s="1">
        <v>0</v>
      </c>
      <c r="I374" s="1">
        <v>2</v>
      </c>
      <c r="J374" s="1">
        <v>10</v>
      </c>
      <c r="K374" s="1">
        <v>39</v>
      </c>
      <c r="L374" s="1">
        <v>12</v>
      </c>
      <c r="M374" s="1">
        <v>16</v>
      </c>
      <c r="N374" s="1">
        <v>9</v>
      </c>
      <c r="O374" s="1">
        <v>2</v>
      </c>
      <c r="P374" s="239"/>
      <c r="Q374" s="1"/>
      <c r="R374" s="241"/>
      <c r="S374" s="1"/>
      <c r="T374" s="1"/>
      <c r="U374" s="1"/>
      <c r="V374" s="239"/>
      <c r="W374" s="241"/>
    </row>
    <row r="375" spans="2:23" x14ac:dyDescent="0.3">
      <c r="B375" s="39">
        <f t="shared" si="13"/>
        <v>29.333333333333332</v>
      </c>
      <c r="C375" s="2" t="s">
        <v>3397</v>
      </c>
      <c r="D375" s="2" t="s">
        <v>2657</v>
      </c>
      <c r="E375" s="1">
        <v>2022</v>
      </c>
      <c r="F375" s="38">
        <v>38616</v>
      </c>
      <c r="G375" s="239">
        <v>4</v>
      </c>
      <c r="H375" s="1">
        <v>0</v>
      </c>
      <c r="I375" s="1">
        <v>0</v>
      </c>
      <c r="J375" s="1">
        <v>1</v>
      </c>
      <c r="K375" s="1">
        <v>6</v>
      </c>
      <c r="L375" s="1">
        <v>6</v>
      </c>
      <c r="M375" s="1">
        <v>0</v>
      </c>
      <c r="N375" s="1">
        <v>0</v>
      </c>
      <c r="O375" s="1">
        <v>0</v>
      </c>
      <c r="P375" s="239"/>
      <c r="Q375" s="1"/>
      <c r="R375" s="241">
        <v>1</v>
      </c>
      <c r="S375" s="1"/>
      <c r="T375" s="1"/>
      <c r="U375" s="1"/>
      <c r="V375" s="239"/>
      <c r="W375" s="241"/>
    </row>
    <row r="376" spans="2:23" x14ac:dyDescent="0.3">
      <c r="B376" s="39">
        <f t="shared" si="13"/>
        <v>26.333333333333332</v>
      </c>
      <c r="C376" s="3" t="s">
        <v>3351</v>
      </c>
      <c r="D376" s="3" t="s">
        <v>2657</v>
      </c>
      <c r="E376" s="1">
        <v>2018</v>
      </c>
      <c r="F376" s="38">
        <v>37135</v>
      </c>
      <c r="G376" s="239">
        <v>1</v>
      </c>
      <c r="H376" s="1">
        <v>0</v>
      </c>
      <c r="I376" s="1">
        <v>0</v>
      </c>
      <c r="J376" s="1">
        <v>0</v>
      </c>
      <c r="K376" s="1">
        <v>3</v>
      </c>
      <c r="L376" s="1">
        <v>1</v>
      </c>
      <c r="M376" s="1">
        <v>1</v>
      </c>
      <c r="N376" s="1">
        <v>1</v>
      </c>
      <c r="O376" s="1">
        <v>0</v>
      </c>
      <c r="P376" s="239"/>
      <c r="Q376" s="1"/>
      <c r="R376" s="241">
        <v>1</v>
      </c>
      <c r="S376" s="1"/>
      <c r="T376" s="1"/>
      <c r="U376" s="1"/>
      <c r="V376" s="239"/>
      <c r="W376" s="241"/>
    </row>
    <row r="377" spans="2:23" x14ac:dyDescent="0.3">
      <c r="B377" s="39">
        <f t="shared" si="13"/>
        <v>23.333333333333336</v>
      </c>
      <c r="C377" s="2" t="s">
        <v>2053</v>
      </c>
      <c r="D377" s="2" t="s">
        <v>2657</v>
      </c>
      <c r="E377" s="1">
        <v>2022</v>
      </c>
      <c r="F377" s="38">
        <v>38574</v>
      </c>
      <c r="G377" s="239">
        <v>15</v>
      </c>
      <c r="H377" s="1">
        <v>0</v>
      </c>
      <c r="I377" s="1">
        <v>1</v>
      </c>
      <c r="J377" s="1">
        <v>7</v>
      </c>
      <c r="K377" s="1">
        <v>32</v>
      </c>
      <c r="L377" s="1">
        <v>15</v>
      </c>
      <c r="M377" s="1">
        <v>12</v>
      </c>
      <c r="N377" s="1">
        <v>4</v>
      </c>
      <c r="O377" s="1">
        <v>1</v>
      </c>
      <c r="P377" s="239"/>
      <c r="Q377" s="1"/>
      <c r="R377" s="241"/>
      <c r="S377" s="1"/>
      <c r="T377" s="1"/>
      <c r="U377" s="1"/>
      <c r="V377" s="239"/>
      <c r="W377" s="241"/>
    </row>
    <row r="378" spans="2:23" x14ac:dyDescent="0.3">
      <c r="B378" s="39">
        <f t="shared" si="13"/>
        <v>3.6666666666666665</v>
      </c>
      <c r="C378" s="3" t="s">
        <v>3629</v>
      </c>
      <c r="D378" s="3" t="s">
        <v>2657</v>
      </c>
      <c r="E378" s="1">
        <v>2017</v>
      </c>
      <c r="F378" s="38">
        <v>37021</v>
      </c>
      <c r="G378" s="239">
        <v>2</v>
      </c>
      <c r="H378" s="1">
        <v>0</v>
      </c>
      <c r="I378" s="1">
        <v>1</v>
      </c>
      <c r="J378" s="1">
        <v>1</v>
      </c>
      <c r="K378" s="1">
        <v>4</v>
      </c>
      <c r="L378" s="1">
        <v>1</v>
      </c>
      <c r="M378" s="1">
        <v>2</v>
      </c>
      <c r="N378" s="1">
        <v>0</v>
      </c>
      <c r="O378" s="1">
        <v>1</v>
      </c>
      <c r="P378" s="239"/>
      <c r="Q378" s="1"/>
      <c r="R378" s="241"/>
      <c r="S378" s="1"/>
      <c r="T378" s="1"/>
      <c r="U378" s="1"/>
      <c r="V378" s="239"/>
      <c r="W378" s="241"/>
    </row>
    <row r="379" spans="2:23" x14ac:dyDescent="0.3">
      <c r="B379" s="39">
        <f t="shared" si="13"/>
        <v>0.33333333333333331</v>
      </c>
      <c r="C379" s="3" t="s">
        <v>3672</v>
      </c>
      <c r="D379" s="3" t="s">
        <v>2657</v>
      </c>
      <c r="E379" s="1">
        <v>2019</v>
      </c>
      <c r="F379" s="38">
        <v>37280</v>
      </c>
      <c r="G379" s="239">
        <v>1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239"/>
      <c r="Q379" s="1"/>
      <c r="R379" s="241"/>
      <c r="S379" s="1"/>
      <c r="T379" s="1"/>
      <c r="U379" s="1"/>
      <c r="V379" s="239"/>
      <c r="W379" s="241"/>
    </row>
    <row r="380" spans="2:23" x14ac:dyDescent="0.3">
      <c r="B380" s="39">
        <f t="shared" si="13"/>
        <v>24.333333333333336</v>
      </c>
      <c r="C380" s="3" t="s">
        <v>2055</v>
      </c>
      <c r="D380" s="3" t="s">
        <v>2657</v>
      </c>
      <c r="E380" s="1">
        <v>2024</v>
      </c>
      <c r="F380" s="38">
        <v>39310</v>
      </c>
      <c r="G380" s="239">
        <v>5</v>
      </c>
      <c r="H380" s="1">
        <v>0</v>
      </c>
      <c r="I380" s="1">
        <v>0</v>
      </c>
      <c r="J380" s="1">
        <v>3</v>
      </c>
      <c r="K380" s="1">
        <v>14</v>
      </c>
      <c r="L380" s="1">
        <v>12</v>
      </c>
      <c r="M380" s="1">
        <v>1</v>
      </c>
      <c r="N380" s="1">
        <v>1</v>
      </c>
      <c r="O380" s="1">
        <v>0</v>
      </c>
      <c r="P380" s="239"/>
      <c r="Q380" s="1"/>
      <c r="R380" s="241"/>
      <c r="S380" s="1"/>
      <c r="T380" s="1"/>
      <c r="U380" s="1">
        <v>1</v>
      </c>
      <c r="V380" s="239"/>
      <c r="W380" s="241"/>
    </row>
    <row r="381" spans="2:23" x14ac:dyDescent="0.3">
      <c r="B381" s="39"/>
      <c r="D381" s="3"/>
      <c r="E381" s="1"/>
      <c r="F381" s="38"/>
      <c r="G381" s="239"/>
      <c r="H381" s="1"/>
      <c r="I381" s="1"/>
      <c r="J381" s="1"/>
      <c r="K381" s="1"/>
      <c r="L381" s="1"/>
      <c r="M381" s="1"/>
      <c r="N381" s="1"/>
      <c r="O381" s="1"/>
      <c r="P381" s="239"/>
      <c r="Q381" s="1"/>
      <c r="R381" s="241"/>
      <c r="S381" s="1"/>
      <c r="T381" s="1"/>
      <c r="U381" s="1"/>
      <c r="V381" s="239"/>
      <c r="W381" s="241"/>
    </row>
    <row r="382" spans="2:23" x14ac:dyDescent="0.3">
      <c r="B382" s="39">
        <f>PRODUCT(G382/3+H382+I382+J382+(K382-I382-H382)/3+P382*25+Q382*25+R382*25+S382*25+T382*20+U382*15+V382*10+W382*15)</f>
        <v>59.333333333333336</v>
      </c>
      <c r="C382" s="3" t="s">
        <v>1334</v>
      </c>
      <c r="D382" s="3" t="s">
        <v>2995</v>
      </c>
      <c r="E382" s="1">
        <v>2006</v>
      </c>
      <c r="F382" s="38">
        <v>32681</v>
      </c>
      <c r="G382" s="239">
        <v>14</v>
      </c>
      <c r="H382" s="1">
        <v>1</v>
      </c>
      <c r="I382" s="1">
        <v>2</v>
      </c>
      <c r="J382" s="1">
        <v>14</v>
      </c>
      <c r="K382" s="1">
        <v>41</v>
      </c>
      <c r="L382" s="1">
        <v>35</v>
      </c>
      <c r="M382" s="1">
        <v>2</v>
      </c>
      <c r="N382" s="1">
        <v>1</v>
      </c>
      <c r="O382" s="1">
        <v>3</v>
      </c>
      <c r="P382" s="239"/>
      <c r="Q382" s="1"/>
      <c r="R382" s="241">
        <v>1</v>
      </c>
      <c r="S382" s="1"/>
      <c r="T382" s="1"/>
      <c r="U382" s="1"/>
      <c r="V382" s="239"/>
      <c r="W382" s="241"/>
    </row>
    <row r="383" spans="2:23" x14ac:dyDescent="0.3">
      <c r="B383" s="39">
        <f>PRODUCT(G383/3+H383+I383+J383+(K383-I383-H383)/3+P383*25+Q383*25+R383*25+S383*25+T383*20+U383*15+V383*10+W383*15)</f>
        <v>5.6666666666666661</v>
      </c>
      <c r="C383" s="3" t="s">
        <v>1341</v>
      </c>
      <c r="D383" s="3" t="s">
        <v>2995</v>
      </c>
      <c r="E383" s="1">
        <v>2006</v>
      </c>
      <c r="F383" s="38">
        <v>32609</v>
      </c>
      <c r="G383" s="239">
        <v>4</v>
      </c>
      <c r="H383" s="1">
        <v>1</v>
      </c>
      <c r="I383" s="1">
        <v>0</v>
      </c>
      <c r="J383" s="1">
        <v>1</v>
      </c>
      <c r="K383" s="1">
        <v>8</v>
      </c>
      <c r="L383" s="1">
        <v>5</v>
      </c>
      <c r="M383" s="1">
        <v>1</v>
      </c>
      <c r="N383" s="1">
        <v>1</v>
      </c>
      <c r="O383" s="1">
        <v>1</v>
      </c>
      <c r="P383" s="239"/>
      <c r="Q383" s="1"/>
      <c r="R383" s="241"/>
      <c r="S383" s="1"/>
      <c r="T383" s="1"/>
      <c r="U383" s="1"/>
      <c r="V383" s="239"/>
      <c r="W383" s="241"/>
    </row>
    <row r="384" spans="2:23" x14ac:dyDescent="0.3">
      <c r="B384" s="39"/>
      <c r="D384" s="3"/>
      <c r="E384" s="1"/>
      <c r="F384" s="38"/>
      <c r="G384" s="239"/>
      <c r="H384" s="1"/>
      <c r="I384" s="1"/>
      <c r="J384" s="1"/>
      <c r="K384" s="1"/>
      <c r="L384" s="1"/>
      <c r="M384" s="1"/>
      <c r="N384" s="1"/>
      <c r="O384" s="1"/>
      <c r="P384" s="239"/>
      <c r="Q384" s="1"/>
      <c r="R384" s="241"/>
      <c r="S384" s="1"/>
      <c r="T384" s="1"/>
      <c r="U384" s="1"/>
      <c r="V384" s="239"/>
      <c r="W384" s="241"/>
    </row>
    <row r="385" spans="2:23" x14ac:dyDescent="0.3">
      <c r="B385" s="39">
        <f t="shared" ref="B385:B392" si="14">PRODUCT(G385/3+H385+I385+J385+(K385-I385-H385)/3+P385*25+Q385*25+R385*25+S385*25+T385*20+U385*15+V385*10+W385*15)</f>
        <v>258.66666666666663</v>
      </c>
      <c r="C385" s="3" t="s">
        <v>852</v>
      </c>
      <c r="D385" s="3" t="s">
        <v>2598</v>
      </c>
      <c r="E385" s="1">
        <v>1988</v>
      </c>
      <c r="F385" s="38">
        <v>26882</v>
      </c>
      <c r="G385" s="239">
        <v>58</v>
      </c>
      <c r="H385" s="1">
        <v>15</v>
      </c>
      <c r="I385" s="1">
        <v>74</v>
      </c>
      <c r="J385" s="1">
        <v>43</v>
      </c>
      <c r="K385" s="1">
        <v>261</v>
      </c>
      <c r="L385" s="1">
        <v>33</v>
      </c>
      <c r="M385" s="1">
        <v>63</v>
      </c>
      <c r="N385" s="1">
        <v>76</v>
      </c>
      <c r="O385" s="1">
        <v>89</v>
      </c>
      <c r="P385" s="239"/>
      <c r="Q385" s="1"/>
      <c r="R385" s="241">
        <v>2</v>
      </c>
      <c r="S385" s="1"/>
      <c r="T385" s="1"/>
      <c r="U385" s="1"/>
      <c r="V385" s="239"/>
      <c r="W385" s="241"/>
    </row>
    <row r="386" spans="2:23" x14ac:dyDescent="0.3">
      <c r="B386" s="39">
        <f t="shared" si="14"/>
        <v>253.99999999999997</v>
      </c>
      <c r="C386" s="3" t="s">
        <v>851</v>
      </c>
      <c r="D386" s="3" t="s">
        <v>2598</v>
      </c>
      <c r="E386" s="1">
        <v>1990</v>
      </c>
      <c r="F386" s="38">
        <v>27891</v>
      </c>
      <c r="G386" s="239">
        <v>64</v>
      </c>
      <c r="H386" s="1">
        <v>13</v>
      </c>
      <c r="I386" s="1">
        <v>50</v>
      </c>
      <c r="J386" s="1">
        <v>57</v>
      </c>
      <c r="K386" s="1">
        <v>251</v>
      </c>
      <c r="L386" s="1">
        <v>65</v>
      </c>
      <c r="M386" s="1">
        <v>54</v>
      </c>
      <c r="N386" s="1">
        <v>69</v>
      </c>
      <c r="O386" s="1">
        <v>63</v>
      </c>
      <c r="P386" s="239"/>
      <c r="Q386" s="1"/>
      <c r="R386" s="241">
        <v>2</v>
      </c>
      <c r="S386" s="1"/>
      <c r="T386" s="1"/>
      <c r="U386" s="1"/>
      <c r="V386" s="239"/>
      <c r="W386" s="241"/>
    </row>
    <row r="387" spans="2:23" x14ac:dyDescent="0.3">
      <c r="B387" s="39">
        <f t="shared" si="14"/>
        <v>240</v>
      </c>
      <c r="C387" s="3" t="s">
        <v>725</v>
      </c>
      <c r="D387" s="3" t="s">
        <v>2598</v>
      </c>
      <c r="E387" s="1">
        <v>1981</v>
      </c>
      <c r="F387" s="38">
        <v>23876</v>
      </c>
      <c r="G387" s="239">
        <v>36</v>
      </c>
      <c r="H387" s="1">
        <v>5</v>
      </c>
      <c r="I387" s="1">
        <v>49</v>
      </c>
      <c r="J387" s="1">
        <v>60</v>
      </c>
      <c r="K387" s="1">
        <v>201</v>
      </c>
      <c r="L387" s="1">
        <v>32</v>
      </c>
      <c r="M387" s="1">
        <v>53</v>
      </c>
      <c r="N387" s="1">
        <v>62</v>
      </c>
      <c r="O387" s="1">
        <v>54</v>
      </c>
      <c r="P387" s="239"/>
      <c r="Q387" s="1"/>
      <c r="R387" s="241">
        <v>2</v>
      </c>
      <c r="S387" s="1"/>
      <c r="T387" s="1"/>
      <c r="U387" s="1">
        <v>1</v>
      </c>
      <c r="V387" s="239"/>
      <c r="W387" s="241"/>
    </row>
    <row r="388" spans="2:23" x14ac:dyDescent="0.3">
      <c r="B388" s="39">
        <f t="shared" si="14"/>
        <v>236.33333333333331</v>
      </c>
      <c r="C388" s="3" t="s">
        <v>730</v>
      </c>
      <c r="D388" s="3" t="s">
        <v>2598</v>
      </c>
      <c r="E388" s="1">
        <v>1980</v>
      </c>
      <c r="F388" s="38">
        <v>23997</v>
      </c>
      <c r="G388" s="239">
        <v>35</v>
      </c>
      <c r="H388" s="1">
        <v>0</v>
      </c>
      <c r="I388" s="1">
        <v>13</v>
      </c>
      <c r="J388" s="1">
        <v>82</v>
      </c>
      <c r="K388" s="1">
        <v>207</v>
      </c>
      <c r="L388" s="1">
        <v>75</v>
      </c>
      <c r="M388" s="1">
        <v>60</v>
      </c>
      <c r="N388" s="1">
        <v>59</v>
      </c>
      <c r="O388" s="1">
        <v>13</v>
      </c>
      <c r="P388" s="239"/>
      <c r="Q388" s="1"/>
      <c r="R388" s="241">
        <v>2</v>
      </c>
      <c r="S388" s="1"/>
      <c r="T388" s="1"/>
      <c r="U388" s="1">
        <v>1</v>
      </c>
      <c r="V388" s="239"/>
      <c r="W388" s="241"/>
    </row>
    <row r="389" spans="2:23" x14ac:dyDescent="0.3">
      <c r="B389" s="39">
        <f t="shared" si="14"/>
        <v>230.66666666666666</v>
      </c>
      <c r="C389" s="3" t="s">
        <v>729</v>
      </c>
      <c r="D389" s="3" t="s">
        <v>2598</v>
      </c>
      <c r="E389" s="1">
        <v>1980</v>
      </c>
      <c r="F389" s="38">
        <v>24113</v>
      </c>
      <c r="G389" s="239">
        <v>38</v>
      </c>
      <c r="H389" s="1">
        <v>6</v>
      </c>
      <c r="I389" s="1">
        <v>47</v>
      </c>
      <c r="J389" s="1">
        <v>30</v>
      </c>
      <c r="K389" s="1">
        <v>173</v>
      </c>
      <c r="L389" s="1">
        <v>31</v>
      </c>
      <c r="M389" s="1">
        <v>42</v>
      </c>
      <c r="N389" s="1">
        <v>47</v>
      </c>
      <c r="O389" s="1">
        <v>53</v>
      </c>
      <c r="P389" s="239"/>
      <c r="Q389" s="1"/>
      <c r="R389" s="241">
        <v>2</v>
      </c>
      <c r="S389" s="1">
        <v>1</v>
      </c>
      <c r="T389" s="1">
        <v>1</v>
      </c>
      <c r="U389" s="1"/>
      <c r="V389" s="239"/>
      <c r="W389" s="241"/>
    </row>
    <row r="390" spans="2:23" x14ac:dyDescent="0.3">
      <c r="B390" s="39">
        <f t="shared" si="14"/>
        <v>225.33333333333334</v>
      </c>
      <c r="C390" s="3" t="s">
        <v>849</v>
      </c>
      <c r="D390" s="3" t="s">
        <v>2598</v>
      </c>
      <c r="E390" s="1">
        <v>1988</v>
      </c>
      <c r="F390" s="38">
        <v>27209</v>
      </c>
      <c r="G390" s="239">
        <v>53</v>
      </c>
      <c r="H390" s="1">
        <v>7</v>
      </c>
      <c r="I390" s="1">
        <v>55</v>
      </c>
      <c r="J390" s="1">
        <v>46</v>
      </c>
      <c r="K390" s="1">
        <v>211</v>
      </c>
      <c r="L390" s="1">
        <v>42</v>
      </c>
      <c r="M390" s="1">
        <v>46</v>
      </c>
      <c r="N390" s="1">
        <v>61</v>
      </c>
      <c r="O390" s="1">
        <v>62</v>
      </c>
      <c r="P390" s="239"/>
      <c r="Q390" s="1"/>
      <c r="R390" s="241">
        <v>2</v>
      </c>
      <c r="S390" s="1"/>
      <c r="T390" s="1"/>
      <c r="U390" s="1"/>
      <c r="V390" s="239"/>
      <c r="W390" s="241"/>
    </row>
    <row r="391" spans="2:23" x14ac:dyDescent="0.3">
      <c r="B391" s="39">
        <f t="shared" si="14"/>
        <v>189.66666666666669</v>
      </c>
      <c r="C391" s="3" t="s">
        <v>854</v>
      </c>
      <c r="D391" s="3" t="s">
        <v>2598</v>
      </c>
      <c r="E391" s="1">
        <v>1988</v>
      </c>
      <c r="F391" s="38">
        <v>26801</v>
      </c>
      <c r="G391" s="239">
        <v>46</v>
      </c>
      <c r="H391" s="1">
        <v>7</v>
      </c>
      <c r="I391" s="1">
        <v>41</v>
      </c>
      <c r="J391" s="1">
        <v>52</v>
      </c>
      <c r="K391" s="1">
        <v>196</v>
      </c>
      <c r="L391" s="1">
        <v>53</v>
      </c>
      <c r="M391" s="1">
        <v>47</v>
      </c>
      <c r="N391" s="1">
        <v>48</v>
      </c>
      <c r="O391" s="1">
        <v>48</v>
      </c>
      <c r="P391" s="239"/>
      <c r="Q391" s="1"/>
      <c r="R391" s="241">
        <v>1</v>
      </c>
      <c r="S391" s="1"/>
      <c r="T391" s="1"/>
      <c r="U391" s="1"/>
      <c r="V391" s="239"/>
      <c r="W391" s="241"/>
    </row>
    <row r="392" spans="2:23" x14ac:dyDescent="0.3">
      <c r="B392" s="39">
        <f t="shared" si="14"/>
        <v>184.33333333333334</v>
      </c>
      <c r="C392" s="3" t="s">
        <v>2892</v>
      </c>
      <c r="D392" s="3" t="s">
        <v>2598</v>
      </c>
      <c r="E392" s="1">
        <v>1986</v>
      </c>
      <c r="F392" s="38">
        <v>26371</v>
      </c>
      <c r="G392" s="239">
        <v>18</v>
      </c>
      <c r="H392" s="1">
        <v>6</v>
      </c>
      <c r="I392" s="1">
        <v>24</v>
      </c>
      <c r="J392" s="1">
        <v>37</v>
      </c>
      <c r="K392" s="1">
        <v>139</v>
      </c>
      <c r="L392" s="1">
        <v>17</v>
      </c>
      <c r="M392" s="1">
        <v>40</v>
      </c>
      <c r="N392" s="1">
        <v>52</v>
      </c>
      <c r="O392" s="1">
        <v>30</v>
      </c>
      <c r="P392" s="239">
        <v>1</v>
      </c>
      <c r="Q392" s="1">
        <v>1</v>
      </c>
      <c r="R392" s="241">
        <v>1</v>
      </c>
      <c r="S392" s="1"/>
      <c r="T392" s="1"/>
      <c r="U392" s="1"/>
      <c r="V392" s="239"/>
      <c r="W392" s="241"/>
    </row>
    <row r="393" spans="2:23" x14ac:dyDescent="0.3">
      <c r="B393" s="39">
        <f>PRODUCT(G393/3+H393+I393+J393+(K393-I393-H393)/3+P393*25+Q393*25+R393*25+S393*25+T393*20+U393*15+V393*10+W393*15)+18</f>
        <v>172</v>
      </c>
      <c r="C393" s="3" t="s">
        <v>724</v>
      </c>
      <c r="D393" s="3" t="s">
        <v>2598</v>
      </c>
      <c r="E393" s="1">
        <v>1980</v>
      </c>
      <c r="F393" s="38">
        <v>23407</v>
      </c>
      <c r="G393" s="239">
        <v>28</v>
      </c>
      <c r="H393" s="1">
        <v>7</v>
      </c>
      <c r="I393" s="1">
        <v>20</v>
      </c>
      <c r="J393" s="1">
        <v>49</v>
      </c>
      <c r="K393" s="1">
        <v>83</v>
      </c>
      <c r="L393" s="1">
        <v>34</v>
      </c>
      <c r="M393" s="1">
        <v>16</v>
      </c>
      <c r="N393" s="1">
        <v>12</v>
      </c>
      <c r="O393" s="1">
        <v>21</v>
      </c>
      <c r="P393" s="239"/>
      <c r="Q393" s="1"/>
      <c r="R393" s="241">
        <v>2</v>
      </c>
      <c r="S393" s="1"/>
      <c r="T393" s="1"/>
      <c r="U393" s="1"/>
      <c r="V393" s="239"/>
      <c r="W393" s="241"/>
    </row>
    <row r="394" spans="2:23" x14ac:dyDescent="0.3">
      <c r="B394" s="39">
        <f>PRODUCT(G394/3+H394+I394+J394+(K394-I394-H394)/3+P394*25+Q394*25+R394*25+S394*25+T394*20+U394*15+V394*10+W394*15)</f>
        <v>169.33333333333334</v>
      </c>
      <c r="C394" s="3" t="s">
        <v>731</v>
      </c>
      <c r="D394" s="3" t="s">
        <v>2598</v>
      </c>
      <c r="E394" s="1">
        <v>1983</v>
      </c>
      <c r="F394" s="38" t="s">
        <v>732</v>
      </c>
      <c r="G394" s="239">
        <v>34</v>
      </c>
      <c r="H394" s="1">
        <v>9</v>
      </c>
      <c r="I394" s="1">
        <v>33</v>
      </c>
      <c r="J394" s="1">
        <v>19</v>
      </c>
      <c r="K394" s="1">
        <v>138</v>
      </c>
      <c r="L394" s="1">
        <v>18</v>
      </c>
      <c r="M394" s="1">
        <v>31</v>
      </c>
      <c r="N394" s="1">
        <v>47</v>
      </c>
      <c r="O394" s="1">
        <v>42</v>
      </c>
      <c r="P394" s="239"/>
      <c r="Q394" s="1"/>
      <c r="R394" s="241">
        <v>1</v>
      </c>
      <c r="S394" s="1">
        <v>1</v>
      </c>
      <c r="T394" s="1"/>
      <c r="U394" s="1">
        <v>1</v>
      </c>
      <c r="V394" s="239"/>
      <c r="W394" s="241"/>
    </row>
    <row r="395" spans="2:23" x14ac:dyDescent="0.3">
      <c r="B395" s="39">
        <f>PRODUCT(G395/3+H395+I395+J395+(K395-I395-H395)/3+P395*25+Q395*25+R395*25+S395*25+T395*20+U395*15+V395*10+W395*15)</f>
        <v>150.66666666666666</v>
      </c>
      <c r="C395" s="3" t="s">
        <v>853</v>
      </c>
      <c r="D395" s="3" t="s">
        <v>2598</v>
      </c>
      <c r="E395" s="1">
        <v>1991</v>
      </c>
      <c r="F395" s="38">
        <v>27514</v>
      </c>
      <c r="G395" s="239">
        <v>41</v>
      </c>
      <c r="H395" s="1">
        <v>0</v>
      </c>
      <c r="I395" s="1">
        <v>20</v>
      </c>
      <c r="J395" s="1">
        <v>28</v>
      </c>
      <c r="K395" s="1">
        <v>137</v>
      </c>
      <c r="L395" s="1">
        <v>31</v>
      </c>
      <c r="M395" s="1">
        <v>37</v>
      </c>
      <c r="N395" s="1">
        <v>49</v>
      </c>
      <c r="O395" s="1">
        <v>20</v>
      </c>
      <c r="P395" s="239"/>
      <c r="Q395" s="1"/>
      <c r="R395" s="241">
        <v>2</v>
      </c>
      <c r="S395" s="1"/>
      <c r="T395" s="1"/>
      <c r="U395" s="1"/>
      <c r="V395" s="239"/>
      <c r="W395" s="241"/>
    </row>
    <row r="396" spans="2:23" x14ac:dyDescent="0.3">
      <c r="B396" s="39">
        <f>PRODUCT(G396/3+H396*1.6666+I396*1.6666+J396*1.6666+P396*25+Q396*25+R396*25+S396*25+T396*20+U396*15+V396*10+W396*15)</f>
        <v>123.99693333333335</v>
      </c>
      <c r="C396" s="3" t="s">
        <v>3476</v>
      </c>
      <c r="D396" s="3" t="s">
        <v>2598</v>
      </c>
      <c r="E396" s="1">
        <v>1976</v>
      </c>
      <c r="F396" s="38">
        <v>22327</v>
      </c>
      <c r="G396" s="239">
        <v>22</v>
      </c>
      <c r="H396" s="1">
        <v>1</v>
      </c>
      <c r="I396" s="1">
        <v>15</v>
      </c>
      <c r="J396" s="1">
        <v>30</v>
      </c>
      <c r="K396" s="1"/>
      <c r="L396" s="1"/>
      <c r="M396" s="1"/>
      <c r="N396" s="1"/>
      <c r="O396" s="1"/>
      <c r="P396" s="239"/>
      <c r="Q396" s="1"/>
      <c r="R396" s="241">
        <v>1</v>
      </c>
      <c r="S396" s="1"/>
      <c r="T396" s="1"/>
      <c r="U396" s="1">
        <v>1</v>
      </c>
      <c r="V396" s="239"/>
      <c r="W396" s="241"/>
    </row>
    <row r="397" spans="2:23" x14ac:dyDescent="0.3">
      <c r="B397" s="39">
        <f>PRODUCT(G397/3+H397+I397+J397+(K397-I397-H397)/3+P397*25+Q397*25+R397*25+S397*25+T397*20+U397*15+V397*10+W397*15)</f>
        <v>115.33333333333333</v>
      </c>
      <c r="C397" s="3" t="s">
        <v>726</v>
      </c>
      <c r="D397" s="3" t="s">
        <v>2598</v>
      </c>
      <c r="E397" s="1">
        <v>1981</v>
      </c>
      <c r="F397" s="38">
        <v>24005</v>
      </c>
      <c r="G397" s="239">
        <v>22</v>
      </c>
      <c r="H397" s="1">
        <v>1</v>
      </c>
      <c r="I397" s="1">
        <v>23</v>
      </c>
      <c r="J397" s="1">
        <v>24</v>
      </c>
      <c r="K397" s="1">
        <v>84</v>
      </c>
      <c r="L397" s="1">
        <v>24</v>
      </c>
      <c r="M397" s="1">
        <v>9</v>
      </c>
      <c r="N397" s="1">
        <v>27</v>
      </c>
      <c r="O397" s="1">
        <v>24</v>
      </c>
      <c r="P397" s="239"/>
      <c r="Q397" s="1"/>
      <c r="R397" s="241">
        <v>1</v>
      </c>
      <c r="S397" s="1"/>
      <c r="T397" s="1"/>
      <c r="U397" s="1">
        <v>1</v>
      </c>
      <c r="V397" s="239"/>
      <c r="W397" s="241"/>
    </row>
    <row r="398" spans="2:23" x14ac:dyDescent="0.3">
      <c r="B398" s="39">
        <f>PRODUCT(G398/3+H398+I398+J398+(K398-I398-H398)/3+P398*25+Q398*25+R398*25+S398*25+T398*20+U398*15+V398*10+W398*15)</f>
        <v>106.33333333333334</v>
      </c>
      <c r="C398" s="3" t="s">
        <v>2845</v>
      </c>
      <c r="D398" s="3" t="s">
        <v>2598</v>
      </c>
      <c r="E398" s="1">
        <v>1985</v>
      </c>
      <c r="F398" s="38" t="s">
        <v>765</v>
      </c>
      <c r="G398" s="239">
        <v>31</v>
      </c>
      <c r="H398" s="1">
        <v>2</v>
      </c>
      <c r="I398" s="1">
        <v>28</v>
      </c>
      <c r="J398" s="1">
        <v>17</v>
      </c>
      <c r="K398" s="1">
        <v>102</v>
      </c>
      <c r="L398" s="1">
        <v>19</v>
      </c>
      <c r="M398" s="1">
        <v>25</v>
      </c>
      <c r="N398" s="1">
        <v>28</v>
      </c>
      <c r="O398" s="1">
        <v>30</v>
      </c>
      <c r="P398" s="239"/>
      <c r="Q398" s="1"/>
      <c r="R398" s="241">
        <v>1</v>
      </c>
      <c r="S398" s="1"/>
      <c r="T398" s="1"/>
      <c r="U398" s="1"/>
      <c r="V398" s="239"/>
      <c r="W398" s="241"/>
    </row>
    <row r="399" spans="2:23" x14ac:dyDescent="0.3">
      <c r="B399" s="39">
        <f>PRODUCT(G399/3+H399*1.6666+I399*1.6666+J399*1.6666+P399*25+Q399*25+R399*25+S399*25+T399*20+U399*15+V399*10+W399*15)</f>
        <v>100.99873333333333</v>
      </c>
      <c r="C399" s="3" t="s">
        <v>734</v>
      </c>
      <c r="D399" s="3" t="s">
        <v>2598</v>
      </c>
      <c r="E399" s="1">
        <v>1978</v>
      </c>
      <c r="F399" s="38">
        <v>23015</v>
      </c>
      <c r="G399" s="239">
        <v>13</v>
      </c>
      <c r="H399" s="1">
        <v>1</v>
      </c>
      <c r="I399" s="1">
        <v>9</v>
      </c>
      <c r="J399" s="1">
        <v>9</v>
      </c>
      <c r="K399" s="1"/>
      <c r="L399" s="1"/>
      <c r="M399" s="1"/>
      <c r="N399" s="1"/>
      <c r="O399" s="1"/>
      <c r="P399" s="239"/>
      <c r="Q399" s="1"/>
      <c r="R399" s="241">
        <v>1</v>
      </c>
      <c r="S399" s="1">
        <v>1</v>
      </c>
      <c r="T399" s="1"/>
      <c r="U399" s="1">
        <v>1</v>
      </c>
      <c r="V399" s="239"/>
      <c r="W399" s="241"/>
    </row>
    <row r="400" spans="2:23" x14ac:dyDescent="0.3">
      <c r="B400" s="39">
        <f>PRODUCT(G400/3+H400*1.6666+I400*1.6666+J400*1.6666+P400*25+Q400*25+R400*25+S400*25+T400*20+U400*15+V400*10+W400*15)</f>
        <v>98.663066666666666</v>
      </c>
      <c r="C400" s="3" t="s">
        <v>3486</v>
      </c>
      <c r="D400" s="3" t="s">
        <v>2598</v>
      </c>
      <c r="E400" s="1">
        <v>1970</v>
      </c>
      <c r="F400" s="38">
        <v>20108</v>
      </c>
      <c r="G400" s="239">
        <v>26</v>
      </c>
      <c r="H400" s="1">
        <v>7</v>
      </c>
      <c r="I400" s="1">
        <v>29</v>
      </c>
      <c r="J400" s="1">
        <v>18</v>
      </c>
      <c r="K400" s="1"/>
      <c r="L400" s="1"/>
      <c r="M400" s="1"/>
      <c r="N400" s="1"/>
      <c r="O400" s="1"/>
      <c r="P400" s="239"/>
      <c r="Q400" s="1"/>
      <c r="R400" s="241"/>
      <c r="S400" s="1"/>
      <c r="T400" s="1"/>
      <c r="U400" s="1"/>
      <c r="V400" s="239"/>
      <c r="W400" s="241"/>
    </row>
    <row r="401" spans="2:23" x14ac:dyDescent="0.3">
      <c r="B401" s="39">
        <f>PRODUCT(G401/3+H401+I401+J401+(K401-I401-H401)/3+P401*25+Q401*25+R401*25+S401*25+T401*20+U401*15+V401*10+W401*15)</f>
        <v>77.666666666666657</v>
      </c>
      <c r="C401" s="3" t="s">
        <v>858</v>
      </c>
      <c r="D401" s="3" t="s">
        <v>2598</v>
      </c>
      <c r="E401" s="1">
        <v>1990</v>
      </c>
      <c r="F401" s="38">
        <v>27764</v>
      </c>
      <c r="G401" s="239">
        <v>32</v>
      </c>
      <c r="H401" s="1">
        <v>2</v>
      </c>
      <c r="I401" s="1">
        <v>15</v>
      </c>
      <c r="J401" s="1">
        <v>8</v>
      </c>
      <c r="K401" s="1">
        <v>68</v>
      </c>
      <c r="L401" s="1">
        <v>18</v>
      </c>
      <c r="M401" s="1">
        <v>16</v>
      </c>
      <c r="N401" s="1">
        <v>17</v>
      </c>
      <c r="O401" s="1">
        <v>17</v>
      </c>
      <c r="P401" s="239"/>
      <c r="Q401" s="1"/>
      <c r="R401" s="241">
        <v>1</v>
      </c>
      <c r="S401" s="1"/>
      <c r="T401" s="1"/>
      <c r="U401" s="1"/>
      <c r="V401" s="239"/>
      <c r="W401" s="241"/>
    </row>
    <row r="402" spans="2:23" x14ac:dyDescent="0.3">
      <c r="B402" s="39">
        <f>PRODUCT(G402/3+H402+I402+J402+(K402-I402-H402)/3+P402*25+Q402*25+R402*25+S402*25+T402*20+U402*15+V402*10+W402*15)</f>
        <v>75.666666666666657</v>
      </c>
      <c r="C402" s="3" t="s">
        <v>728</v>
      </c>
      <c r="D402" s="3" t="s">
        <v>2598</v>
      </c>
      <c r="E402" s="1">
        <v>1980</v>
      </c>
      <c r="F402" s="38">
        <v>23425</v>
      </c>
      <c r="G402" s="239">
        <v>24</v>
      </c>
      <c r="H402" s="1">
        <v>0</v>
      </c>
      <c r="I402" s="1">
        <v>16</v>
      </c>
      <c r="J402" s="1">
        <v>19</v>
      </c>
      <c r="K402" s="1">
        <v>39</v>
      </c>
      <c r="L402" s="1">
        <v>10</v>
      </c>
      <c r="M402" s="1">
        <v>9</v>
      </c>
      <c r="N402" s="1">
        <v>10</v>
      </c>
      <c r="O402" s="1">
        <v>10</v>
      </c>
      <c r="P402" s="239"/>
      <c r="Q402" s="1"/>
      <c r="R402" s="241">
        <v>1</v>
      </c>
      <c r="S402" s="1"/>
      <c r="T402" s="1"/>
      <c r="U402" s="1"/>
      <c r="V402" s="239"/>
      <c r="W402" s="241"/>
    </row>
    <row r="403" spans="2:23" x14ac:dyDescent="0.3">
      <c r="B403" s="39">
        <f>PRODUCT(G403/3+H403+I403+J403+(K403-I403-H403)/3+P403*25+Q403*25+R403*25+S403*25+T403*20+U403*15+V403*10+W403*15)+2.4</f>
        <v>63.733333333333334</v>
      </c>
      <c r="C403" s="3" t="s">
        <v>727</v>
      </c>
      <c r="D403" s="3" t="s">
        <v>2598</v>
      </c>
      <c r="E403" s="1">
        <v>1980</v>
      </c>
      <c r="F403" s="38">
        <v>23525</v>
      </c>
      <c r="G403" s="239">
        <v>14</v>
      </c>
      <c r="H403" s="1">
        <v>0</v>
      </c>
      <c r="I403" s="1">
        <v>6</v>
      </c>
      <c r="J403" s="1">
        <v>14</v>
      </c>
      <c r="K403" s="1">
        <v>41</v>
      </c>
      <c r="L403" s="1">
        <v>14</v>
      </c>
      <c r="M403" s="1">
        <v>10</v>
      </c>
      <c r="N403" s="1">
        <v>11</v>
      </c>
      <c r="O403" s="1">
        <v>6</v>
      </c>
      <c r="P403" s="239"/>
      <c r="Q403" s="1"/>
      <c r="R403" s="241">
        <v>1</v>
      </c>
      <c r="S403" s="1"/>
      <c r="T403" s="1"/>
      <c r="U403" s="1"/>
      <c r="V403" s="239"/>
      <c r="W403" s="241"/>
    </row>
    <row r="404" spans="2:23" x14ac:dyDescent="0.3">
      <c r="B404" s="39">
        <f>PRODUCT(G404/3+H404+I404+J404+(K404-I404-H404)/3+P404*25+Q404*25+R404*25+S404*25+T404*20+U404*15+V404*10+W404*15)</f>
        <v>58.666666666666671</v>
      </c>
      <c r="C404" s="3" t="s">
        <v>1004</v>
      </c>
      <c r="D404" s="3" t="s">
        <v>2598</v>
      </c>
      <c r="E404" s="1">
        <v>1997</v>
      </c>
      <c r="F404" s="38">
        <v>29640</v>
      </c>
      <c r="G404" s="239">
        <v>20</v>
      </c>
      <c r="H404" s="1">
        <v>0</v>
      </c>
      <c r="I404" s="1">
        <v>5</v>
      </c>
      <c r="J404" s="1">
        <v>8</v>
      </c>
      <c r="K404" s="1">
        <v>47</v>
      </c>
      <c r="L404" s="1">
        <v>24</v>
      </c>
      <c r="M404" s="1">
        <v>9</v>
      </c>
      <c r="N404" s="1">
        <v>9</v>
      </c>
      <c r="O404" s="1">
        <v>5</v>
      </c>
      <c r="P404" s="239"/>
      <c r="Q404" s="1"/>
      <c r="R404" s="241">
        <v>1</v>
      </c>
      <c r="S404" s="1"/>
      <c r="T404" s="1"/>
      <c r="U404" s="1"/>
      <c r="V404" s="239"/>
      <c r="W404" s="241"/>
    </row>
    <row r="405" spans="2:23" x14ac:dyDescent="0.3">
      <c r="B405" s="39">
        <f>PRODUCT(G405/3+H405+I405+J405+(K405-I405-H405)/3+P405*25+Q405*25+R405*25+S405*25+T405*20+U405*15+V405*10+W405*15)</f>
        <v>58</v>
      </c>
      <c r="C405" s="3" t="s">
        <v>856</v>
      </c>
      <c r="D405" s="3" t="s">
        <v>2598</v>
      </c>
      <c r="E405" s="1">
        <v>1989</v>
      </c>
      <c r="F405" s="38" t="s">
        <v>857</v>
      </c>
      <c r="G405" s="239">
        <v>16</v>
      </c>
      <c r="H405" s="1">
        <v>0</v>
      </c>
      <c r="I405" s="1">
        <v>0</v>
      </c>
      <c r="J405" s="1">
        <v>17</v>
      </c>
      <c r="K405" s="1">
        <v>32</v>
      </c>
      <c r="L405" s="1">
        <v>21</v>
      </c>
      <c r="M405" s="1">
        <v>6</v>
      </c>
      <c r="N405" s="1">
        <v>5</v>
      </c>
      <c r="O405" s="1">
        <v>0</v>
      </c>
      <c r="P405" s="239"/>
      <c r="Q405" s="1"/>
      <c r="R405" s="241">
        <v>1</v>
      </c>
      <c r="S405" s="1"/>
      <c r="T405" s="1"/>
      <c r="U405" s="1"/>
      <c r="V405" s="239"/>
      <c r="W405" s="241"/>
    </row>
    <row r="406" spans="2:23" x14ac:dyDescent="0.3">
      <c r="B406" s="39">
        <f>PRODUCT(G406/3+H406*1.6666+I406*1.6666+J406*1.6666+P406*25+Q406*25+R406*25+S406*25+T406*20+U406*15+V406*10+W406*15)</f>
        <v>54.998000000000005</v>
      </c>
      <c r="C406" s="3" t="s">
        <v>3519</v>
      </c>
      <c r="D406" s="3" t="s">
        <v>2598</v>
      </c>
      <c r="E406" s="1">
        <v>1969</v>
      </c>
      <c r="F406" s="38">
        <v>19517</v>
      </c>
      <c r="G406" s="239">
        <v>15</v>
      </c>
      <c r="H406" s="1">
        <v>0</v>
      </c>
      <c r="I406" s="1">
        <v>7</v>
      </c>
      <c r="J406" s="1">
        <v>23</v>
      </c>
      <c r="K406" s="1"/>
      <c r="L406" s="1"/>
      <c r="M406" s="1"/>
      <c r="N406" s="1"/>
      <c r="O406" s="1"/>
      <c r="P406" s="239"/>
      <c r="Q406" s="1"/>
      <c r="R406" s="241"/>
      <c r="S406" s="1"/>
      <c r="T406" s="1"/>
      <c r="U406" s="1"/>
      <c r="V406" s="239"/>
      <c r="W406" s="241"/>
    </row>
    <row r="407" spans="2:23" x14ac:dyDescent="0.3">
      <c r="B407" s="39">
        <f>PRODUCT(G407/3+H407+I407+J407+(K407-I407-H407)/3+P407*25+Q407*25+R407*25+S407*25+T407*20+U407*15+V407*10+W407*15)</f>
        <v>54.333333333333336</v>
      </c>
      <c r="C407" s="3" t="s">
        <v>2875</v>
      </c>
      <c r="D407" s="3" t="s">
        <v>2598</v>
      </c>
      <c r="E407" s="1">
        <v>1986</v>
      </c>
      <c r="F407" s="38" t="s">
        <v>762</v>
      </c>
      <c r="G407" s="239">
        <v>18</v>
      </c>
      <c r="H407" s="1">
        <v>0</v>
      </c>
      <c r="I407" s="1">
        <v>7</v>
      </c>
      <c r="J407" s="1">
        <v>6</v>
      </c>
      <c r="K407" s="1">
        <v>38</v>
      </c>
      <c r="L407" s="1">
        <v>11</v>
      </c>
      <c r="M407" s="1">
        <v>13</v>
      </c>
      <c r="N407" s="1">
        <v>7</v>
      </c>
      <c r="O407" s="1">
        <v>7</v>
      </c>
      <c r="P407" s="239"/>
      <c r="Q407" s="1"/>
      <c r="R407" s="241">
        <v>1</v>
      </c>
      <c r="S407" s="1"/>
      <c r="T407" s="1"/>
      <c r="U407" s="1"/>
      <c r="V407" s="239"/>
      <c r="W407" s="241"/>
    </row>
    <row r="408" spans="2:23" x14ac:dyDescent="0.3">
      <c r="B408" s="39">
        <f>PRODUCT(G408/3+H408+I408+J408+(K408-I408-H408)/3+P408*25+Q408*25+R408*25+S408*25+T408*20+U408*15+V408*10+W408*15)</f>
        <v>54</v>
      </c>
      <c r="C408" s="3" t="s">
        <v>733</v>
      </c>
      <c r="D408" s="3" t="s">
        <v>2598</v>
      </c>
      <c r="E408" s="1">
        <v>1983</v>
      </c>
      <c r="F408" s="38" t="s">
        <v>732</v>
      </c>
      <c r="G408" s="239">
        <v>2</v>
      </c>
      <c r="H408" s="1">
        <v>0</v>
      </c>
      <c r="I408" s="1">
        <v>2</v>
      </c>
      <c r="J408" s="1">
        <v>0</v>
      </c>
      <c r="K408" s="1">
        <v>6</v>
      </c>
      <c r="L408" s="1">
        <v>0</v>
      </c>
      <c r="M408" s="1">
        <v>2</v>
      </c>
      <c r="N408" s="1">
        <v>2</v>
      </c>
      <c r="O408" s="1">
        <v>2</v>
      </c>
      <c r="P408" s="239"/>
      <c r="Q408" s="1"/>
      <c r="R408" s="241">
        <v>2</v>
      </c>
      <c r="S408" s="1"/>
      <c r="T408" s="1"/>
      <c r="U408" s="1"/>
      <c r="V408" s="239"/>
      <c r="W408" s="241"/>
    </row>
    <row r="409" spans="2:23" x14ac:dyDescent="0.3">
      <c r="B409" s="39">
        <f>PRODUCT(G409/3+H409*1.6666+I409*1.6666+J409*1.6666+P409*25+Q409*25+R409*25+S409*25+T409*20+U409*15+V409*10+W409*15)</f>
        <v>29.665599999999998</v>
      </c>
      <c r="C409" s="3" t="s">
        <v>3549</v>
      </c>
      <c r="D409" s="3" t="s">
        <v>2598</v>
      </c>
      <c r="E409" s="1">
        <v>1963</v>
      </c>
      <c r="F409" s="38">
        <v>16856</v>
      </c>
      <c r="G409" s="239">
        <v>9</v>
      </c>
      <c r="H409" s="1">
        <v>2</v>
      </c>
      <c r="I409" s="1">
        <v>9</v>
      </c>
      <c r="J409" s="1">
        <v>5</v>
      </c>
      <c r="K409" s="1"/>
      <c r="L409" s="1"/>
      <c r="M409" s="1"/>
      <c r="N409" s="1"/>
      <c r="O409" s="1"/>
      <c r="P409" s="239"/>
      <c r="Q409" s="1"/>
      <c r="R409" s="241"/>
      <c r="S409" s="1"/>
      <c r="T409" s="1"/>
      <c r="U409" s="1"/>
      <c r="V409" s="239"/>
      <c r="W409" s="241"/>
    </row>
    <row r="410" spans="2:23" x14ac:dyDescent="0.3">
      <c r="B410" s="39">
        <f>PRODUCT(G410/3+H410+I410+J410+(K410-I410-H410)/3+P410*25+Q410*25+R410*25+S410*25+T410*20+U410*15+V410*10+W410*15)</f>
        <v>25.666666666666668</v>
      </c>
      <c r="C410" s="3" t="s">
        <v>890</v>
      </c>
      <c r="D410" s="3" t="s">
        <v>2598</v>
      </c>
      <c r="E410" s="1">
        <v>1994</v>
      </c>
      <c r="F410" s="38">
        <v>28198</v>
      </c>
      <c r="G410" s="239">
        <v>2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239"/>
      <c r="Q410" s="1"/>
      <c r="R410" s="241">
        <v>1</v>
      </c>
      <c r="S410" s="1"/>
      <c r="T410" s="1"/>
      <c r="U410" s="1"/>
      <c r="V410" s="239"/>
      <c r="W410" s="241"/>
    </row>
    <row r="411" spans="2:23" x14ac:dyDescent="0.3">
      <c r="B411" s="39">
        <f>PRODUCT(G411/3+H411*1.6666+I411*1.6666+J411*1.6666+P411*25+Q411*25+R411*25+S411*25+T411*20+U411*15+V411*10+W411*15)</f>
        <v>21.332599999999999</v>
      </c>
      <c r="C411" s="3" t="s">
        <v>3571</v>
      </c>
      <c r="D411" s="3" t="s">
        <v>2598</v>
      </c>
      <c r="E411" s="1">
        <v>1977</v>
      </c>
      <c r="F411" s="38">
        <v>22103</v>
      </c>
      <c r="G411" s="239">
        <v>9</v>
      </c>
      <c r="H411" s="1">
        <v>0</v>
      </c>
      <c r="I411" s="1">
        <v>4</v>
      </c>
      <c r="J411" s="1">
        <v>7</v>
      </c>
      <c r="K411" s="1"/>
      <c r="L411" s="1"/>
      <c r="M411" s="1"/>
      <c r="N411" s="1"/>
      <c r="O411" s="1"/>
      <c r="P411" s="239"/>
      <c r="Q411" s="1"/>
      <c r="R411" s="241"/>
      <c r="S411" s="1"/>
      <c r="T411" s="1"/>
      <c r="U411" s="1"/>
      <c r="V411" s="239"/>
      <c r="W411" s="241"/>
    </row>
    <row r="412" spans="2:23" x14ac:dyDescent="0.3">
      <c r="B412" s="39">
        <f t="shared" ref="B412:B425" si="15">PRODUCT(G412/3+H412+I412+J412+(K412-I412-H412)/3+P412*25+Q412*25+R412*25+S412*25+T412*20+U412*15+V412*10+W412*15)</f>
        <v>20.666666666666664</v>
      </c>
      <c r="C412" s="3" t="s">
        <v>892</v>
      </c>
      <c r="D412" s="3" t="s">
        <v>2598</v>
      </c>
      <c r="E412" s="1">
        <v>1992</v>
      </c>
      <c r="F412" s="38">
        <v>27853</v>
      </c>
      <c r="G412" s="239">
        <v>26</v>
      </c>
      <c r="H412" s="1">
        <v>0</v>
      </c>
      <c r="I412" s="1">
        <v>0</v>
      </c>
      <c r="J412" s="1">
        <v>5</v>
      </c>
      <c r="K412" s="1">
        <v>21</v>
      </c>
      <c r="L412" s="1">
        <v>21</v>
      </c>
      <c r="M412" s="1">
        <v>0</v>
      </c>
      <c r="N412" s="1">
        <v>0</v>
      </c>
      <c r="O412" s="1">
        <v>0</v>
      </c>
      <c r="P412" s="239"/>
      <c r="Q412" s="1"/>
      <c r="R412" s="241"/>
      <c r="S412" s="1"/>
      <c r="T412" s="1"/>
      <c r="U412" s="1"/>
      <c r="V412" s="239"/>
      <c r="W412" s="241"/>
    </row>
    <row r="413" spans="2:23" x14ac:dyDescent="0.3">
      <c r="B413" s="39">
        <f t="shared" si="15"/>
        <v>19.666666666666664</v>
      </c>
      <c r="C413" s="3" t="s">
        <v>3577</v>
      </c>
      <c r="D413" s="3" t="s">
        <v>2598</v>
      </c>
      <c r="E413" s="1">
        <v>1994</v>
      </c>
      <c r="F413" s="38">
        <v>28956</v>
      </c>
      <c r="G413" s="239">
        <v>15</v>
      </c>
      <c r="H413" s="1">
        <v>0</v>
      </c>
      <c r="I413" s="1">
        <v>0</v>
      </c>
      <c r="J413" s="1">
        <v>6</v>
      </c>
      <c r="K413" s="1">
        <v>26</v>
      </c>
      <c r="L413" s="1">
        <v>26</v>
      </c>
      <c r="M413" s="1">
        <v>0</v>
      </c>
      <c r="N413" s="1">
        <v>0</v>
      </c>
      <c r="O413" s="1">
        <v>0</v>
      </c>
      <c r="P413" s="239"/>
      <c r="Q413" s="1"/>
      <c r="R413" s="241"/>
      <c r="S413" s="1"/>
      <c r="T413" s="1"/>
      <c r="U413" s="1"/>
      <c r="V413" s="239"/>
      <c r="W413" s="241"/>
    </row>
    <row r="414" spans="2:23" x14ac:dyDescent="0.3">
      <c r="B414" s="39">
        <f t="shared" si="15"/>
        <v>15</v>
      </c>
      <c r="C414" s="3" t="s">
        <v>860</v>
      </c>
      <c r="D414" s="3" t="s">
        <v>2598</v>
      </c>
      <c r="E414" s="1">
        <v>1991</v>
      </c>
      <c r="F414" s="38">
        <v>27868</v>
      </c>
      <c r="G414" s="239">
        <v>11</v>
      </c>
      <c r="H414" s="1">
        <v>0</v>
      </c>
      <c r="I414" s="1">
        <v>1</v>
      </c>
      <c r="J414" s="1">
        <v>5</v>
      </c>
      <c r="K414" s="1">
        <v>17</v>
      </c>
      <c r="L414" s="1">
        <v>9</v>
      </c>
      <c r="M414" s="1">
        <v>6</v>
      </c>
      <c r="N414" s="1">
        <v>1</v>
      </c>
      <c r="O414" s="1">
        <v>1</v>
      </c>
      <c r="P414" s="239"/>
      <c r="Q414" s="1"/>
      <c r="R414" s="241"/>
      <c r="S414" s="1"/>
      <c r="T414" s="1"/>
      <c r="U414" s="1"/>
      <c r="V414" s="239"/>
      <c r="W414" s="241"/>
    </row>
    <row r="415" spans="2:23" x14ac:dyDescent="0.3">
      <c r="B415" s="39">
        <f t="shared" si="15"/>
        <v>12.333333333333332</v>
      </c>
      <c r="C415" s="3" t="s">
        <v>3591</v>
      </c>
      <c r="D415" s="3" t="s">
        <v>2598</v>
      </c>
      <c r="E415" s="1">
        <v>1998</v>
      </c>
      <c r="F415" s="38">
        <v>29760</v>
      </c>
      <c r="G415" s="239">
        <v>8</v>
      </c>
      <c r="H415" s="1">
        <v>0</v>
      </c>
      <c r="I415" s="1">
        <v>3</v>
      </c>
      <c r="J415" s="1">
        <v>2</v>
      </c>
      <c r="K415" s="1">
        <v>17</v>
      </c>
      <c r="L415" s="1">
        <v>9</v>
      </c>
      <c r="M415" s="1">
        <v>3</v>
      </c>
      <c r="N415" s="1">
        <v>2</v>
      </c>
      <c r="O415" s="1">
        <v>3</v>
      </c>
      <c r="P415" s="239"/>
      <c r="Q415" s="1"/>
      <c r="R415" s="241"/>
      <c r="S415" s="1"/>
      <c r="T415" s="1"/>
      <c r="U415" s="1"/>
      <c r="V415" s="239"/>
      <c r="W415" s="241"/>
    </row>
    <row r="416" spans="2:23" x14ac:dyDescent="0.3">
      <c r="B416" s="39">
        <f t="shared" si="15"/>
        <v>11.333333333333334</v>
      </c>
      <c r="C416" s="3" t="s">
        <v>746</v>
      </c>
      <c r="D416" s="3" t="s">
        <v>2598</v>
      </c>
      <c r="E416" s="1">
        <v>1984</v>
      </c>
      <c r="F416" s="38">
        <v>24919</v>
      </c>
      <c r="G416" s="239">
        <v>7</v>
      </c>
      <c r="H416" s="1">
        <v>0</v>
      </c>
      <c r="I416" s="1">
        <v>2</v>
      </c>
      <c r="J416" s="1">
        <v>3</v>
      </c>
      <c r="K416" s="1">
        <v>14</v>
      </c>
      <c r="L416" s="1">
        <v>3</v>
      </c>
      <c r="M416" s="1">
        <v>7</v>
      </c>
      <c r="N416" s="1">
        <v>2</v>
      </c>
      <c r="O416" s="1">
        <v>2</v>
      </c>
      <c r="P416" s="239"/>
      <c r="Q416" s="1"/>
      <c r="R416" s="241"/>
      <c r="S416" s="1"/>
      <c r="T416" s="1"/>
      <c r="U416" s="1"/>
      <c r="V416" s="239"/>
      <c r="W416" s="241"/>
    </row>
    <row r="417" spans="2:23" x14ac:dyDescent="0.3">
      <c r="B417" s="39">
        <f t="shared" si="15"/>
        <v>11.333333333333334</v>
      </c>
      <c r="C417" s="3" t="s">
        <v>891</v>
      </c>
      <c r="D417" s="3" t="s">
        <v>2598</v>
      </c>
      <c r="E417" s="1">
        <v>1993</v>
      </c>
      <c r="F417" s="38">
        <v>29088</v>
      </c>
      <c r="G417" s="239">
        <v>7</v>
      </c>
      <c r="H417" s="1">
        <v>0</v>
      </c>
      <c r="I417" s="1">
        <v>3</v>
      </c>
      <c r="J417" s="1">
        <v>2</v>
      </c>
      <c r="K417" s="1">
        <v>15</v>
      </c>
      <c r="L417" s="1">
        <v>5</v>
      </c>
      <c r="M417" s="1">
        <v>5</v>
      </c>
      <c r="N417" s="1">
        <v>2</v>
      </c>
      <c r="O417" s="1">
        <v>3</v>
      </c>
      <c r="P417" s="239"/>
      <c r="Q417" s="1"/>
      <c r="R417" s="241"/>
      <c r="S417" s="1"/>
      <c r="T417" s="1"/>
      <c r="U417" s="1"/>
      <c r="V417" s="239"/>
      <c r="W417" s="241"/>
    </row>
    <row r="418" spans="2:23" x14ac:dyDescent="0.3">
      <c r="B418" s="39">
        <f t="shared" si="15"/>
        <v>11</v>
      </c>
      <c r="C418" s="2" t="s">
        <v>3598</v>
      </c>
      <c r="D418" s="2" t="s">
        <v>2598</v>
      </c>
      <c r="E418" s="1">
        <v>2022</v>
      </c>
      <c r="F418" s="38">
        <v>38638</v>
      </c>
      <c r="G418" s="239">
        <v>9</v>
      </c>
      <c r="H418" s="1">
        <v>0</v>
      </c>
      <c r="I418" s="1">
        <v>0</v>
      </c>
      <c r="J418" s="1">
        <v>3</v>
      </c>
      <c r="K418" s="1">
        <v>15</v>
      </c>
      <c r="L418" s="1">
        <v>15</v>
      </c>
      <c r="M418" s="1">
        <v>0</v>
      </c>
      <c r="N418" s="1">
        <v>0</v>
      </c>
      <c r="O418" s="1">
        <v>0</v>
      </c>
      <c r="P418" s="239"/>
      <c r="Q418" s="1"/>
      <c r="R418" s="241"/>
      <c r="S418" s="1"/>
      <c r="T418" s="1"/>
      <c r="U418" s="1"/>
      <c r="V418" s="239"/>
      <c r="W418" s="241"/>
    </row>
    <row r="419" spans="2:23" x14ac:dyDescent="0.3">
      <c r="B419" s="39">
        <f t="shared" si="15"/>
        <v>10.333333333333334</v>
      </c>
      <c r="C419" s="3" t="s">
        <v>893</v>
      </c>
      <c r="D419" s="3" t="s">
        <v>2598</v>
      </c>
      <c r="E419" s="1">
        <v>1992</v>
      </c>
      <c r="F419" s="38">
        <v>27679</v>
      </c>
      <c r="G419" s="239">
        <v>14</v>
      </c>
      <c r="H419" s="1">
        <v>0</v>
      </c>
      <c r="I419" s="1">
        <v>4</v>
      </c>
      <c r="J419" s="1">
        <v>0</v>
      </c>
      <c r="K419" s="1">
        <v>9</v>
      </c>
      <c r="L419" s="1">
        <v>0</v>
      </c>
      <c r="M419" s="1">
        <v>2</v>
      </c>
      <c r="N419" s="1">
        <v>3</v>
      </c>
      <c r="O419" s="1">
        <v>4</v>
      </c>
      <c r="P419" s="239"/>
      <c r="Q419" s="1"/>
      <c r="R419" s="241"/>
      <c r="S419" s="1"/>
      <c r="T419" s="1"/>
      <c r="U419" s="1"/>
      <c r="V419" s="239"/>
      <c r="W419" s="241"/>
    </row>
    <row r="420" spans="2:23" x14ac:dyDescent="0.3">
      <c r="B420" s="39">
        <f t="shared" si="15"/>
        <v>7.6666666666666679</v>
      </c>
      <c r="C420" s="3" t="s">
        <v>3607</v>
      </c>
      <c r="D420" s="3" t="s">
        <v>2598</v>
      </c>
      <c r="E420" s="1">
        <v>1985</v>
      </c>
      <c r="F420" s="38" t="s">
        <v>765</v>
      </c>
      <c r="G420" s="239">
        <v>7</v>
      </c>
      <c r="H420" s="1">
        <v>0</v>
      </c>
      <c r="I420" s="1">
        <v>0</v>
      </c>
      <c r="J420" s="1">
        <v>3</v>
      </c>
      <c r="K420" s="1">
        <v>7</v>
      </c>
      <c r="L420" s="1">
        <v>7</v>
      </c>
      <c r="M420" s="1">
        <v>0</v>
      </c>
      <c r="N420" s="1">
        <v>0</v>
      </c>
      <c r="O420" s="1">
        <v>0</v>
      </c>
      <c r="P420" s="239"/>
      <c r="Q420" s="1"/>
      <c r="R420" s="241"/>
      <c r="S420" s="1"/>
      <c r="T420" s="1"/>
      <c r="U420" s="1"/>
      <c r="V420" s="239"/>
      <c r="W420" s="241"/>
    </row>
    <row r="421" spans="2:23" x14ac:dyDescent="0.3">
      <c r="B421" s="39">
        <f t="shared" si="15"/>
        <v>6.6666666666666661</v>
      </c>
      <c r="C421" s="3" t="s">
        <v>3612</v>
      </c>
      <c r="D421" s="3" t="s">
        <v>2598</v>
      </c>
      <c r="E421" s="1">
        <v>1986</v>
      </c>
      <c r="F421" s="38" t="s">
        <v>762</v>
      </c>
      <c r="G421" s="239">
        <v>4</v>
      </c>
      <c r="H421" s="1">
        <v>0</v>
      </c>
      <c r="I421" s="1">
        <v>2</v>
      </c>
      <c r="J421" s="1">
        <v>1</v>
      </c>
      <c r="K421" s="1">
        <v>9</v>
      </c>
      <c r="L421" s="1">
        <v>1</v>
      </c>
      <c r="M421" s="1">
        <v>4</v>
      </c>
      <c r="N421" s="1">
        <v>2</v>
      </c>
      <c r="O421" s="1">
        <v>2</v>
      </c>
      <c r="P421" s="239"/>
      <c r="Q421" s="1"/>
      <c r="R421" s="241"/>
      <c r="S421" s="1"/>
      <c r="T421" s="1"/>
      <c r="U421" s="1"/>
      <c r="V421" s="239"/>
      <c r="W421" s="241"/>
    </row>
    <row r="422" spans="2:23" x14ac:dyDescent="0.3">
      <c r="B422" s="39">
        <f t="shared" si="15"/>
        <v>5.333333333333333</v>
      </c>
      <c r="C422" s="2" t="s">
        <v>3621</v>
      </c>
      <c r="D422" s="2" t="s">
        <v>2598</v>
      </c>
      <c r="E422" s="1">
        <v>2022</v>
      </c>
      <c r="F422" s="38">
        <v>38638</v>
      </c>
      <c r="G422" s="239">
        <v>2</v>
      </c>
      <c r="H422" s="1">
        <v>0</v>
      </c>
      <c r="I422" s="1">
        <v>3</v>
      </c>
      <c r="J422" s="1">
        <v>1</v>
      </c>
      <c r="K422" s="1">
        <v>5</v>
      </c>
      <c r="L422" s="1">
        <v>2</v>
      </c>
      <c r="M422" s="1">
        <v>0</v>
      </c>
      <c r="N422" s="1">
        <v>0</v>
      </c>
      <c r="O422" s="1">
        <v>3</v>
      </c>
      <c r="P422" s="239"/>
      <c r="Q422" s="1"/>
      <c r="R422" s="241"/>
      <c r="S422" s="1"/>
      <c r="T422" s="1"/>
      <c r="U422" s="1"/>
      <c r="V422" s="239"/>
      <c r="W422" s="241"/>
    </row>
    <row r="423" spans="2:23" x14ac:dyDescent="0.3">
      <c r="B423" s="39">
        <f t="shared" si="15"/>
        <v>4.333333333333333</v>
      </c>
      <c r="C423" s="3" t="s">
        <v>741</v>
      </c>
      <c r="D423" s="3" t="s">
        <v>2598</v>
      </c>
      <c r="E423" s="1">
        <v>1981</v>
      </c>
      <c r="F423" s="38">
        <v>23596</v>
      </c>
      <c r="G423" s="239">
        <v>1</v>
      </c>
      <c r="H423" s="1">
        <v>0</v>
      </c>
      <c r="I423" s="1">
        <v>1</v>
      </c>
      <c r="J423" s="1">
        <v>2</v>
      </c>
      <c r="K423" s="1">
        <v>4</v>
      </c>
      <c r="L423" s="1">
        <v>2</v>
      </c>
      <c r="M423" s="1">
        <v>0</v>
      </c>
      <c r="N423" s="1">
        <v>1</v>
      </c>
      <c r="O423" s="1">
        <v>1</v>
      </c>
      <c r="P423" s="239"/>
      <c r="Q423" s="1"/>
      <c r="R423" s="241"/>
      <c r="S423" s="1"/>
      <c r="T423" s="1"/>
      <c r="U423" s="1"/>
      <c r="V423" s="239"/>
      <c r="W423" s="241"/>
    </row>
    <row r="424" spans="2:23" x14ac:dyDescent="0.3">
      <c r="B424" s="39">
        <f t="shared" si="15"/>
        <v>3.666666666666667</v>
      </c>
      <c r="C424" s="2" t="s">
        <v>3425</v>
      </c>
      <c r="D424" s="243" t="s">
        <v>2598</v>
      </c>
      <c r="E424" s="1">
        <v>2024</v>
      </c>
      <c r="F424" s="38">
        <v>39214</v>
      </c>
      <c r="G424" s="239">
        <v>3</v>
      </c>
      <c r="H424" s="1">
        <v>0</v>
      </c>
      <c r="I424" s="1">
        <v>0</v>
      </c>
      <c r="J424" s="1">
        <v>1</v>
      </c>
      <c r="K424" s="1">
        <v>5</v>
      </c>
      <c r="L424" s="1">
        <v>5</v>
      </c>
      <c r="M424" s="1">
        <v>0</v>
      </c>
      <c r="N424" s="1">
        <v>0</v>
      </c>
      <c r="O424" s="1">
        <v>0</v>
      </c>
      <c r="P424" s="239"/>
      <c r="Q424" s="1"/>
      <c r="R424" s="241"/>
      <c r="S424" s="1"/>
      <c r="T424" s="1"/>
      <c r="U424" s="1"/>
      <c r="V424" s="239"/>
      <c r="W424" s="241"/>
    </row>
    <row r="425" spans="2:23" x14ac:dyDescent="0.3">
      <c r="B425" s="39">
        <f t="shared" si="15"/>
        <v>0.33333333333333331</v>
      </c>
      <c r="C425" s="2" t="s">
        <v>3424</v>
      </c>
      <c r="D425" s="243" t="s">
        <v>2598</v>
      </c>
      <c r="E425" s="1">
        <v>2024</v>
      </c>
      <c r="F425" s="38">
        <v>39184</v>
      </c>
      <c r="G425" s="239">
        <v>1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239"/>
      <c r="Q425" s="1"/>
      <c r="R425" s="241"/>
      <c r="S425" s="1"/>
      <c r="T425" s="1"/>
      <c r="U425" s="1"/>
      <c r="V425" s="239"/>
      <c r="W425" s="241"/>
    </row>
    <row r="426" spans="2:23" x14ac:dyDescent="0.3">
      <c r="B426" s="39"/>
      <c r="D426" s="3"/>
      <c r="E426" s="1"/>
      <c r="F426" s="38"/>
      <c r="G426" s="239"/>
      <c r="H426" s="1"/>
      <c r="I426" s="1"/>
      <c r="J426" s="1"/>
      <c r="K426" s="1"/>
      <c r="L426" s="1"/>
      <c r="M426" s="1"/>
      <c r="N426" s="1"/>
      <c r="O426" s="1"/>
      <c r="P426" s="239"/>
      <c r="Q426" s="1"/>
      <c r="R426" s="241"/>
      <c r="S426" s="1"/>
      <c r="T426" s="1"/>
      <c r="U426" s="1"/>
      <c r="V426" s="239"/>
      <c r="W426" s="241"/>
    </row>
    <row r="427" spans="2:23" x14ac:dyDescent="0.3">
      <c r="B427" s="39">
        <f t="shared" ref="B427:B439" si="16">PRODUCT(G427/3+H427+I427+J427+(K427-I427-H427)/3+P427*25+Q427*25+R427*25+S427*25+T427*20+U427*15+V427*10+W427*15)</f>
        <v>428</v>
      </c>
      <c r="C427" s="3" t="s">
        <v>754</v>
      </c>
      <c r="D427" s="3" t="s">
        <v>3453</v>
      </c>
      <c r="E427" s="1">
        <v>1983</v>
      </c>
      <c r="F427" s="38">
        <v>25331</v>
      </c>
      <c r="G427" s="239">
        <v>54</v>
      </c>
      <c r="H427" s="1">
        <v>9</v>
      </c>
      <c r="I427" s="1">
        <v>83</v>
      </c>
      <c r="J427" s="1">
        <v>58</v>
      </c>
      <c r="K427" s="1">
        <v>317</v>
      </c>
      <c r="L427" s="1">
        <v>49</v>
      </c>
      <c r="M427" s="1">
        <v>81</v>
      </c>
      <c r="N427" s="1">
        <v>95</v>
      </c>
      <c r="O427" s="1">
        <v>92</v>
      </c>
      <c r="P427" s="239">
        <v>1</v>
      </c>
      <c r="Q427" s="1">
        <v>2</v>
      </c>
      <c r="R427" s="241">
        <v>2</v>
      </c>
      <c r="S427" s="1">
        <v>1</v>
      </c>
      <c r="T427" s="1">
        <v>1</v>
      </c>
      <c r="U427" s="1"/>
      <c r="V427" s="239"/>
      <c r="W427" s="241">
        <v>1</v>
      </c>
    </row>
    <row r="428" spans="2:23" x14ac:dyDescent="0.3">
      <c r="B428" s="39">
        <f t="shared" si="16"/>
        <v>198.33333333333331</v>
      </c>
      <c r="C428" s="3" t="s">
        <v>755</v>
      </c>
      <c r="D428" s="3" t="s">
        <v>3453</v>
      </c>
      <c r="E428" s="1">
        <v>1983</v>
      </c>
      <c r="F428" s="38">
        <v>24938</v>
      </c>
      <c r="G428" s="239">
        <v>18</v>
      </c>
      <c r="H428" s="1">
        <v>2</v>
      </c>
      <c r="I428" s="1">
        <v>22</v>
      </c>
      <c r="J428" s="1">
        <v>20</v>
      </c>
      <c r="K428" s="1">
        <v>79</v>
      </c>
      <c r="L428" s="1">
        <v>14</v>
      </c>
      <c r="M428" s="1">
        <v>20</v>
      </c>
      <c r="N428" s="1">
        <v>21</v>
      </c>
      <c r="O428" s="1">
        <v>24</v>
      </c>
      <c r="P428" s="239"/>
      <c r="Q428" s="1">
        <v>1</v>
      </c>
      <c r="R428" s="241">
        <v>2</v>
      </c>
      <c r="S428" s="1">
        <v>1</v>
      </c>
      <c r="T428" s="1"/>
      <c r="U428" s="1">
        <v>1</v>
      </c>
      <c r="V428" s="239"/>
      <c r="W428" s="241">
        <v>1</v>
      </c>
    </row>
    <row r="429" spans="2:23" x14ac:dyDescent="0.3">
      <c r="B429" s="39">
        <f t="shared" si="16"/>
        <v>96.333333333333329</v>
      </c>
      <c r="C429" s="3" t="s">
        <v>753</v>
      </c>
      <c r="D429" s="3" t="s">
        <v>3453</v>
      </c>
      <c r="E429" s="1">
        <v>1983</v>
      </c>
      <c r="F429" s="38">
        <v>24281</v>
      </c>
      <c r="G429" s="239">
        <v>16</v>
      </c>
      <c r="H429" s="1">
        <v>2</v>
      </c>
      <c r="I429" s="1">
        <v>9</v>
      </c>
      <c r="J429" s="1">
        <v>12</v>
      </c>
      <c r="K429" s="1">
        <v>65</v>
      </c>
      <c r="L429" s="1">
        <v>11</v>
      </c>
      <c r="M429" s="1">
        <v>18</v>
      </c>
      <c r="N429" s="1">
        <v>25</v>
      </c>
      <c r="O429" s="1">
        <v>11</v>
      </c>
      <c r="P429" s="239"/>
      <c r="Q429" s="1"/>
      <c r="R429" s="241">
        <v>2</v>
      </c>
      <c r="S429" s="1"/>
      <c r="T429" s="1"/>
      <c r="U429" s="1"/>
      <c r="V429" s="239"/>
      <c r="W429" s="241"/>
    </row>
    <row r="430" spans="2:23" x14ac:dyDescent="0.3">
      <c r="B430" s="39">
        <f t="shared" si="16"/>
        <v>91</v>
      </c>
      <c r="C430" s="3" t="s">
        <v>758</v>
      </c>
      <c r="D430" s="3" t="s">
        <v>3453</v>
      </c>
      <c r="E430" s="1">
        <v>1983</v>
      </c>
      <c r="F430" s="38">
        <v>24316</v>
      </c>
      <c r="G430" s="239">
        <v>18</v>
      </c>
      <c r="H430" s="1">
        <v>1</v>
      </c>
      <c r="I430" s="1">
        <v>15</v>
      </c>
      <c r="J430" s="1">
        <v>22</v>
      </c>
      <c r="K430" s="1">
        <v>82</v>
      </c>
      <c r="L430" s="1">
        <v>16</v>
      </c>
      <c r="M430" s="1">
        <v>20</v>
      </c>
      <c r="N430" s="1">
        <v>30</v>
      </c>
      <c r="O430" s="1">
        <v>16</v>
      </c>
      <c r="P430" s="239"/>
      <c r="Q430" s="1"/>
      <c r="R430" s="241">
        <v>1</v>
      </c>
      <c r="S430" s="1"/>
      <c r="T430" s="1"/>
      <c r="U430" s="1"/>
      <c r="V430" s="239"/>
      <c r="W430" s="241"/>
    </row>
    <row r="431" spans="2:23" x14ac:dyDescent="0.3">
      <c r="B431" s="39">
        <f t="shared" si="16"/>
        <v>87.666666666666671</v>
      </c>
      <c r="C431" s="3" t="s">
        <v>760</v>
      </c>
      <c r="D431" s="3" t="s">
        <v>3453</v>
      </c>
      <c r="E431" s="1">
        <v>1983</v>
      </c>
      <c r="F431" s="38">
        <v>24695</v>
      </c>
      <c r="G431" s="239">
        <v>24</v>
      </c>
      <c r="H431" s="1">
        <v>0</v>
      </c>
      <c r="I431" s="1">
        <v>8</v>
      </c>
      <c r="J431" s="1">
        <v>8</v>
      </c>
      <c r="K431" s="1">
        <v>64</v>
      </c>
      <c r="L431" s="1">
        <v>16</v>
      </c>
      <c r="M431" s="1">
        <v>20</v>
      </c>
      <c r="N431" s="1">
        <v>20</v>
      </c>
      <c r="O431" s="1">
        <v>8</v>
      </c>
      <c r="P431" s="239"/>
      <c r="Q431" s="1"/>
      <c r="R431" s="241">
        <v>1</v>
      </c>
      <c r="S431" s="1"/>
      <c r="T431" s="1">
        <v>1</v>
      </c>
      <c r="U431" s="1"/>
      <c r="V431" s="239"/>
      <c r="W431" s="241"/>
    </row>
    <row r="432" spans="2:23" x14ac:dyDescent="0.3">
      <c r="B432" s="39">
        <f t="shared" si="16"/>
        <v>74.333333333333343</v>
      </c>
      <c r="C432" s="3" t="s">
        <v>756</v>
      </c>
      <c r="D432" s="3" t="s">
        <v>3453</v>
      </c>
      <c r="E432" s="1">
        <v>1983</v>
      </c>
      <c r="F432" s="38">
        <v>24307</v>
      </c>
      <c r="G432" s="239">
        <v>17</v>
      </c>
      <c r="H432" s="1">
        <v>2</v>
      </c>
      <c r="I432" s="1">
        <v>10</v>
      </c>
      <c r="J432" s="1">
        <v>12</v>
      </c>
      <c r="K432" s="1">
        <v>71</v>
      </c>
      <c r="L432" s="1">
        <v>26</v>
      </c>
      <c r="M432" s="1">
        <v>21</v>
      </c>
      <c r="N432" s="1">
        <v>12</v>
      </c>
      <c r="O432" s="1">
        <v>12</v>
      </c>
      <c r="P432" s="239"/>
      <c r="Q432" s="1"/>
      <c r="R432" s="241">
        <v>1</v>
      </c>
      <c r="S432" s="1"/>
      <c r="T432" s="1"/>
      <c r="U432" s="1"/>
      <c r="V432" s="239"/>
      <c r="W432" s="241"/>
    </row>
    <row r="433" spans="2:23" x14ac:dyDescent="0.3">
      <c r="B433" s="39">
        <f t="shared" si="16"/>
        <v>74</v>
      </c>
      <c r="C433" s="3" t="s">
        <v>757</v>
      </c>
      <c r="D433" s="3" t="s">
        <v>3453</v>
      </c>
      <c r="E433" s="1">
        <v>1983</v>
      </c>
      <c r="F433" s="38">
        <v>24845</v>
      </c>
      <c r="G433" s="239">
        <v>13</v>
      </c>
      <c r="H433" s="1">
        <v>0</v>
      </c>
      <c r="I433" s="1">
        <v>3</v>
      </c>
      <c r="J433" s="1">
        <v>10</v>
      </c>
      <c r="K433" s="1">
        <v>38</v>
      </c>
      <c r="L433" s="1">
        <v>15</v>
      </c>
      <c r="M433" s="1">
        <v>14</v>
      </c>
      <c r="N433" s="1">
        <v>6</v>
      </c>
      <c r="O433" s="1">
        <v>3</v>
      </c>
      <c r="P433" s="239"/>
      <c r="Q433" s="1"/>
      <c r="R433" s="241"/>
      <c r="S433" s="1">
        <v>1</v>
      </c>
      <c r="T433" s="1">
        <v>1</v>
      </c>
      <c r="U433" s="1"/>
      <c r="V433" s="239"/>
      <c r="W433" s="241"/>
    </row>
    <row r="434" spans="2:23" x14ac:dyDescent="0.3">
      <c r="B434" s="39">
        <f t="shared" si="16"/>
        <v>58</v>
      </c>
      <c r="C434" s="3" t="s">
        <v>759</v>
      </c>
      <c r="D434" s="3" t="s">
        <v>3453</v>
      </c>
      <c r="E434" s="1">
        <v>1983</v>
      </c>
      <c r="F434" s="38">
        <v>24116</v>
      </c>
      <c r="G434" s="239">
        <v>18</v>
      </c>
      <c r="H434" s="1">
        <v>1</v>
      </c>
      <c r="I434" s="1">
        <v>6</v>
      </c>
      <c r="J434" s="1">
        <v>8</v>
      </c>
      <c r="K434" s="1">
        <v>43</v>
      </c>
      <c r="L434" s="1">
        <v>10</v>
      </c>
      <c r="M434" s="1">
        <v>13</v>
      </c>
      <c r="N434" s="1">
        <v>13</v>
      </c>
      <c r="O434" s="1">
        <v>7</v>
      </c>
      <c r="P434" s="239"/>
      <c r="Q434" s="1"/>
      <c r="R434" s="241">
        <v>1</v>
      </c>
      <c r="S434" s="1"/>
      <c r="T434" s="1"/>
      <c r="U434" s="1"/>
      <c r="V434" s="239"/>
      <c r="W434" s="241"/>
    </row>
    <row r="435" spans="2:23" x14ac:dyDescent="0.3">
      <c r="B435" s="39">
        <f t="shared" si="16"/>
        <v>46.333333333333329</v>
      </c>
      <c r="C435" s="3" t="s">
        <v>3526</v>
      </c>
      <c r="D435" s="3" t="s">
        <v>3453</v>
      </c>
      <c r="E435" s="1">
        <v>1988</v>
      </c>
      <c r="F435" s="38" t="s">
        <v>820</v>
      </c>
      <c r="G435" s="239">
        <v>11</v>
      </c>
      <c r="H435" s="1">
        <v>2</v>
      </c>
      <c r="I435" s="1">
        <v>10</v>
      </c>
      <c r="J435" s="1">
        <v>7</v>
      </c>
      <c r="K435" s="1">
        <v>38</v>
      </c>
      <c r="L435" s="1">
        <v>3</v>
      </c>
      <c r="M435" s="1">
        <v>12</v>
      </c>
      <c r="N435" s="1">
        <v>11</v>
      </c>
      <c r="O435" s="1">
        <v>12</v>
      </c>
      <c r="P435" s="239"/>
      <c r="Q435" s="1"/>
      <c r="R435" s="241"/>
      <c r="S435" s="1"/>
      <c r="T435" s="1"/>
      <c r="U435" s="1"/>
      <c r="V435" s="239"/>
      <c r="W435" s="241">
        <v>1</v>
      </c>
    </row>
    <row r="436" spans="2:23" x14ac:dyDescent="0.3">
      <c r="B436" s="39">
        <f t="shared" si="16"/>
        <v>28</v>
      </c>
      <c r="C436" s="3" t="s">
        <v>2934</v>
      </c>
      <c r="D436" s="3" t="s">
        <v>3453</v>
      </c>
      <c r="E436" s="1">
        <v>1990</v>
      </c>
      <c r="F436" s="38">
        <v>26759</v>
      </c>
      <c r="G436" s="239">
        <v>2</v>
      </c>
      <c r="H436" s="1">
        <v>0</v>
      </c>
      <c r="I436" s="1">
        <v>1</v>
      </c>
      <c r="J436" s="1">
        <v>1</v>
      </c>
      <c r="K436" s="1">
        <v>2</v>
      </c>
      <c r="L436" s="1">
        <v>0</v>
      </c>
      <c r="M436" s="1">
        <v>1</v>
      </c>
      <c r="N436" s="1">
        <v>0</v>
      </c>
      <c r="O436" s="1">
        <v>1</v>
      </c>
      <c r="P436" s="239"/>
      <c r="Q436" s="1"/>
      <c r="R436" s="241">
        <v>1</v>
      </c>
      <c r="S436" s="1"/>
      <c r="T436" s="1"/>
      <c r="U436" s="1"/>
      <c r="V436" s="239"/>
      <c r="W436" s="241"/>
    </row>
    <row r="437" spans="2:23" x14ac:dyDescent="0.3">
      <c r="B437" s="39">
        <f t="shared" si="16"/>
        <v>25.333333333333332</v>
      </c>
      <c r="C437" s="3" t="s">
        <v>764</v>
      </c>
      <c r="D437" s="3" t="s">
        <v>3453</v>
      </c>
      <c r="E437" s="1">
        <v>1986</v>
      </c>
      <c r="F437" s="38" t="s">
        <v>765</v>
      </c>
      <c r="G437" s="239">
        <v>1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239"/>
      <c r="Q437" s="1"/>
      <c r="R437" s="241">
        <v>1</v>
      </c>
      <c r="S437" s="1"/>
      <c r="T437" s="1"/>
      <c r="U437" s="1"/>
      <c r="V437" s="239"/>
      <c r="W437" s="241"/>
    </row>
    <row r="438" spans="2:23" x14ac:dyDescent="0.3">
      <c r="B438" s="39">
        <f t="shared" si="16"/>
        <v>14.666666666666668</v>
      </c>
      <c r="C438" s="3" t="s">
        <v>763</v>
      </c>
      <c r="D438" s="3" t="s">
        <v>3453</v>
      </c>
      <c r="E438" s="1">
        <v>1983</v>
      </c>
      <c r="F438" s="38">
        <v>24255</v>
      </c>
      <c r="G438" s="239">
        <v>10</v>
      </c>
      <c r="H438" s="1">
        <v>0</v>
      </c>
      <c r="I438" s="1">
        <v>1</v>
      </c>
      <c r="J438" s="1">
        <v>2</v>
      </c>
      <c r="K438" s="1">
        <v>26</v>
      </c>
      <c r="L438" s="1">
        <v>4</v>
      </c>
      <c r="M438" s="1">
        <v>11</v>
      </c>
      <c r="N438" s="1">
        <v>10</v>
      </c>
      <c r="O438" s="1">
        <v>1</v>
      </c>
      <c r="P438" s="239"/>
      <c r="Q438" s="1"/>
      <c r="R438" s="241"/>
      <c r="S438" s="1"/>
      <c r="T438" s="1"/>
      <c r="U438" s="1"/>
      <c r="V438" s="239"/>
      <c r="W438" s="241"/>
    </row>
    <row r="439" spans="2:23" x14ac:dyDescent="0.3">
      <c r="B439" s="39">
        <f t="shared" si="16"/>
        <v>0.33333333333333331</v>
      </c>
      <c r="C439" s="3" t="s">
        <v>3675</v>
      </c>
      <c r="D439" s="3" t="s">
        <v>3453</v>
      </c>
      <c r="E439" s="1">
        <v>1989</v>
      </c>
      <c r="F439" s="38">
        <v>26462</v>
      </c>
      <c r="G439" s="239">
        <v>1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239"/>
      <c r="Q439" s="1"/>
      <c r="R439" s="241"/>
      <c r="S439" s="1"/>
      <c r="T439" s="1"/>
      <c r="U439" s="1"/>
      <c r="V439" s="239"/>
      <c r="W439" s="241"/>
    </row>
    <row r="440" spans="2:23" x14ac:dyDescent="0.3">
      <c r="B440" s="39"/>
      <c r="D440" s="3"/>
      <c r="E440" s="1"/>
      <c r="F440" s="38"/>
      <c r="G440" s="239"/>
      <c r="H440" s="1"/>
      <c r="I440" s="1"/>
      <c r="J440" s="1"/>
      <c r="K440" s="1"/>
      <c r="L440" s="1"/>
      <c r="M440" s="1"/>
      <c r="N440" s="1"/>
      <c r="O440" s="1"/>
      <c r="P440" s="239"/>
      <c r="Q440" s="1"/>
      <c r="R440" s="241"/>
      <c r="S440" s="1"/>
      <c r="T440" s="1"/>
      <c r="U440" s="1"/>
      <c r="V440" s="239"/>
      <c r="W440" s="241"/>
    </row>
    <row r="441" spans="2:23" x14ac:dyDescent="0.3">
      <c r="B441" s="39">
        <f>PRODUCT(G441/3+H441*1.6666+I441*1.6666+J441*1.6666+P441*25+Q441*25+R441*25+S441*25+T441*20+U441*15+V441*10+W441*15)</f>
        <v>181.32826666666668</v>
      </c>
      <c r="C441" s="3" t="s">
        <v>3462</v>
      </c>
      <c r="D441" s="3" t="s">
        <v>3463</v>
      </c>
      <c r="E441" s="1">
        <v>1965</v>
      </c>
      <c r="F441" s="38">
        <v>18327</v>
      </c>
      <c r="G441" s="239">
        <v>29</v>
      </c>
      <c r="H441" s="1">
        <v>0</v>
      </c>
      <c r="I441" s="1">
        <v>19</v>
      </c>
      <c r="J441" s="1">
        <v>57</v>
      </c>
      <c r="K441" s="1"/>
      <c r="L441" s="1"/>
      <c r="M441" s="1"/>
      <c r="N441" s="1"/>
      <c r="O441" s="1"/>
      <c r="P441" s="239"/>
      <c r="Q441" s="1"/>
      <c r="R441" s="241"/>
      <c r="S441" s="1">
        <v>1</v>
      </c>
      <c r="T441" s="1">
        <v>1</v>
      </c>
      <c r="U441" s="1"/>
      <c r="V441" s="239"/>
      <c r="W441" s="241"/>
    </row>
    <row r="442" spans="2:23" x14ac:dyDescent="0.3">
      <c r="B442" s="39">
        <f>PRODUCT(G442/3+H442*1.6666+I442*1.6666+J442*1.6666+P442*25+Q442*25+R442*25+S442*25+T442*20+U442*15+V442*10+W442*15)</f>
        <v>140.33093333333335</v>
      </c>
      <c r="C442" s="3" t="s">
        <v>3470</v>
      </c>
      <c r="D442" s="3" t="s">
        <v>3463</v>
      </c>
      <c r="E442" s="1">
        <v>1960</v>
      </c>
      <c r="F442" s="38">
        <v>16153</v>
      </c>
      <c r="G442" s="239">
        <v>16</v>
      </c>
      <c r="H442" s="1">
        <v>1</v>
      </c>
      <c r="I442" s="1">
        <v>18</v>
      </c>
      <c r="J442" s="1">
        <v>17</v>
      </c>
      <c r="K442" s="1"/>
      <c r="L442" s="1"/>
      <c r="M442" s="1"/>
      <c r="N442" s="1"/>
      <c r="O442" s="1"/>
      <c r="P442" s="239">
        <v>1</v>
      </c>
      <c r="Q442" s="1"/>
      <c r="R442" s="241"/>
      <c r="S442" s="1">
        <v>2</v>
      </c>
      <c r="T442" s="1"/>
      <c r="U442" s="1"/>
      <c r="V442" s="239"/>
      <c r="W442" s="241"/>
    </row>
    <row r="443" spans="2:23" x14ac:dyDescent="0.3">
      <c r="B443" s="39">
        <f>PRODUCT(G443/3+H443*1.6666+I443*1.6666+J443*1.6666+P443*25+Q443*25+R443*25+S443*25+T443*20+U443*15+V443*10+W443*15)</f>
        <v>62.665266666666668</v>
      </c>
      <c r="C443" s="3" t="s">
        <v>3510</v>
      </c>
      <c r="D443" s="3" t="s">
        <v>3463</v>
      </c>
      <c r="E443" s="1">
        <v>1960</v>
      </c>
      <c r="F443" s="38">
        <v>16733</v>
      </c>
      <c r="G443" s="239">
        <v>8</v>
      </c>
      <c r="H443" s="1">
        <v>0</v>
      </c>
      <c r="I443" s="1">
        <v>11</v>
      </c>
      <c r="J443" s="1">
        <v>10</v>
      </c>
      <c r="K443" s="1"/>
      <c r="L443" s="1"/>
      <c r="M443" s="1"/>
      <c r="N443" s="1"/>
      <c r="O443" s="1"/>
      <c r="P443" s="239"/>
      <c r="Q443" s="1"/>
      <c r="R443" s="241"/>
      <c r="S443" s="1">
        <v>1</v>
      </c>
      <c r="T443" s="1"/>
      <c r="U443" s="1"/>
      <c r="V443" s="239"/>
      <c r="W443" s="241"/>
    </row>
    <row r="444" spans="2:23" x14ac:dyDescent="0.3">
      <c r="B444" s="39">
        <f>PRODUCT(G444/3+H444*1.6666+I444*1.6666+J444*1.6666+P444*25+Q444*25+R444*25+S444*25+T444*20+U444*15+V444*10+W444*15)</f>
        <v>21.999933333333335</v>
      </c>
      <c r="C444" s="3" t="s">
        <v>3570</v>
      </c>
      <c r="D444" s="3" t="s">
        <v>3463</v>
      </c>
      <c r="E444" s="1">
        <v>1963</v>
      </c>
      <c r="F444" s="38">
        <v>16813</v>
      </c>
      <c r="G444" s="239">
        <v>1</v>
      </c>
      <c r="H444" s="1">
        <v>0</v>
      </c>
      <c r="I444" s="1">
        <v>1</v>
      </c>
      <c r="J444" s="1">
        <v>0</v>
      </c>
      <c r="K444" s="1"/>
      <c r="L444" s="1"/>
      <c r="M444" s="1"/>
      <c r="N444" s="1"/>
      <c r="O444" s="1"/>
      <c r="P444" s="239"/>
      <c r="Q444" s="1"/>
      <c r="R444" s="241"/>
      <c r="S444" s="1"/>
      <c r="T444" s="1">
        <v>1</v>
      </c>
      <c r="U444" s="1"/>
      <c r="V444" s="239"/>
      <c r="W444" s="241"/>
    </row>
    <row r="445" spans="2:23" x14ac:dyDescent="0.3">
      <c r="B445" s="39"/>
      <c r="D445" s="3"/>
      <c r="E445" s="1"/>
      <c r="F445" s="38"/>
      <c r="G445" s="239"/>
      <c r="H445" s="1"/>
      <c r="I445" s="1"/>
      <c r="J445" s="1"/>
      <c r="K445" s="1"/>
      <c r="L445" s="1"/>
      <c r="M445" s="1"/>
      <c r="N445" s="1"/>
      <c r="O445" s="1"/>
      <c r="P445" s="239"/>
      <c r="Q445" s="1"/>
      <c r="R445" s="241"/>
      <c r="S445" s="1"/>
      <c r="T445" s="1"/>
      <c r="U445" s="1"/>
      <c r="V445" s="239"/>
      <c r="W445" s="241"/>
    </row>
    <row r="446" spans="2:23" x14ac:dyDescent="0.3">
      <c r="B446" s="39">
        <f>PRODUCT(G446/3+H446*1.6666+I446*1.6666+J446*1.6666+P446*25+Q446*25+R446*25+S446*25+T446*20+U446*15+V446*10+W446*15)</f>
        <v>139.99566666666666</v>
      </c>
      <c r="C446" s="3" t="s">
        <v>3471</v>
      </c>
      <c r="D446" s="3" t="s">
        <v>89</v>
      </c>
      <c r="E446" s="1">
        <v>1965</v>
      </c>
      <c r="F446" s="38">
        <v>18229</v>
      </c>
      <c r="G446" s="239">
        <v>20</v>
      </c>
      <c r="H446" s="1">
        <v>3</v>
      </c>
      <c r="I446" s="1">
        <v>23</v>
      </c>
      <c r="J446" s="1">
        <v>39</v>
      </c>
      <c r="K446" s="1"/>
      <c r="L446" s="1"/>
      <c r="M446" s="1"/>
      <c r="N446" s="1"/>
      <c r="O446" s="1"/>
      <c r="P446" s="239">
        <v>1</v>
      </c>
      <c r="Q446" s="1"/>
      <c r="R446" s="241"/>
      <c r="S446" s="1"/>
      <c r="T446" s="1"/>
      <c r="U446" s="1"/>
      <c r="V446" s="239"/>
      <c r="W446" s="241"/>
    </row>
    <row r="447" spans="2:23" x14ac:dyDescent="0.3">
      <c r="B447" s="39">
        <f>PRODUCT(G447/3+H447+I447+J447+(K447-I447-H447)/3+P447*25+Q447*25+R447*25+S447*25+T447*20+U447*15+V447*10+W447*15)</f>
        <v>123.33333333333333</v>
      </c>
      <c r="C447" s="3" t="s">
        <v>1501</v>
      </c>
      <c r="D447" s="3" t="s">
        <v>89</v>
      </c>
      <c r="E447" s="1">
        <v>2008</v>
      </c>
      <c r="F447" s="38">
        <v>33716</v>
      </c>
      <c r="G447" s="239">
        <v>44</v>
      </c>
      <c r="H447" s="1">
        <v>0</v>
      </c>
      <c r="I447" s="1">
        <v>8</v>
      </c>
      <c r="J447" s="1">
        <v>18</v>
      </c>
      <c r="K447" s="1">
        <v>106</v>
      </c>
      <c r="L447" s="1">
        <v>57</v>
      </c>
      <c r="M447" s="1">
        <v>26</v>
      </c>
      <c r="N447" s="1">
        <v>15</v>
      </c>
      <c r="O447" s="1">
        <v>8</v>
      </c>
      <c r="P447" s="239"/>
      <c r="Q447" s="1"/>
      <c r="R447" s="241">
        <v>2</v>
      </c>
      <c r="S447" s="1"/>
      <c r="T447" s="1"/>
      <c r="U447" s="1"/>
      <c r="V447" s="239"/>
      <c r="W447" s="241"/>
    </row>
    <row r="448" spans="2:23" x14ac:dyDescent="0.3">
      <c r="B448" s="39">
        <f>PRODUCT(G448/3+H448+I448+J448+(K448-I448-H448)/3+P448*25+Q448*25+R448*25+S448*25+T448*20+U448*15+V448*10+W448*15)+10</f>
        <v>108.66666666666667</v>
      </c>
      <c r="C448" s="3" t="s">
        <v>3481</v>
      </c>
      <c r="D448" s="3" t="s">
        <v>89</v>
      </c>
      <c r="E448" s="1">
        <v>1980</v>
      </c>
      <c r="F448" s="38">
        <v>23523</v>
      </c>
      <c r="G448" s="239">
        <v>25</v>
      </c>
      <c r="H448" s="1">
        <v>1</v>
      </c>
      <c r="I448" s="1">
        <v>22</v>
      </c>
      <c r="J448" s="1">
        <v>14</v>
      </c>
      <c r="K448" s="1">
        <v>63</v>
      </c>
      <c r="L448" s="1">
        <v>13</v>
      </c>
      <c r="M448" s="1">
        <v>18</v>
      </c>
      <c r="N448" s="1">
        <v>19</v>
      </c>
      <c r="O448" s="1">
        <v>13</v>
      </c>
      <c r="P448" s="239"/>
      <c r="Q448" s="1"/>
      <c r="R448" s="241">
        <v>1</v>
      </c>
      <c r="S448" s="1"/>
      <c r="T448" s="1"/>
      <c r="U448" s="1"/>
      <c r="V448" s="239"/>
      <c r="W448" s="241">
        <v>1</v>
      </c>
    </row>
    <row r="449" spans="2:23" x14ac:dyDescent="0.3">
      <c r="B449" s="39">
        <f>PRODUCT(G449/3+H449*1.6666+I449*1.6666+J449*1.6666+P449*25+Q449*25+R449*25+S449*25+T449*20+U449*15+V449*10+W449*15)</f>
        <v>104.3314</v>
      </c>
      <c r="C449" s="3" t="s">
        <v>2653</v>
      </c>
      <c r="D449" s="3" t="s">
        <v>89</v>
      </c>
      <c r="E449" s="1">
        <v>1978</v>
      </c>
      <c r="F449" s="38">
        <v>22915</v>
      </c>
      <c r="G449" s="239">
        <v>18</v>
      </c>
      <c r="H449" s="1">
        <v>0</v>
      </c>
      <c r="I449" s="1">
        <v>9</v>
      </c>
      <c r="J449" s="1">
        <v>20</v>
      </c>
      <c r="K449" s="1"/>
      <c r="L449" s="1"/>
      <c r="M449" s="1"/>
      <c r="N449" s="1"/>
      <c r="O449" s="1"/>
      <c r="P449" s="239"/>
      <c r="Q449" s="1"/>
      <c r="R449" s="241">
        <v>2</v>
      </c>
      <c r="S449" s="1"/>
      <c r="T449" s="1"/>
      <c r="U449" s="1"/>
      <c r="V449" s="239"/>
      <c r="W449" s="241"/>
    </row>
    <row r="450" spans="2:23" x14ac:dyDescent="0.3">
      <c r="B450" s="39">
        <f>PRODUCT(G450/3+H450*1.6666+I450*1.6666+J450*1.6666+P450*25+Q450*25+R450*25+S450*25+T450*20+U450*15+V450*10+W450*15)</f>
        <v>96.663200000000003</v>
      </c>
      <c r="C450" s="3" t="s">
        <v>3489</v>
      </c>
      <c r="D450" s="3" t="s">
        <v>89</v>
      </c>
      <c r="E450" s="1">
        <v>1974</v>
      </c>
      <c r="F450" s="38">
        <v>21622</v>
      </c>
      <c r="G450" s="239">
        <v>30</v>
      </c>
      <c r="H450" s="1">
        <v>2</v>
      </c>
      <c r="I450" s="1">
        <v>15</v>
      </c>
      <c r="J450" s="1">
        <v>35</v>
      </c>
      <c r="K450" s="1"/>
      <c r="L450" s="1"/>
      <c r="M450" s="1"/>
      <c r="N450" s="1"/>
      <c r="O450" s="1"/>
      <c r="P450" s="239"/>
      <c r="Q450" s="1"/>
      <c r="R450" s="241"/>
      <c r="S450" s="1"/>
      <c r="T450" s="1"/>
      <c r="U450" s="1"/>
      <c r="V450" s="239"/>
      <c r="W450" s="241"/>
    </row>
    <row r="451" spans="2:23" x14ac:dyDescent="0.3">
      <c r="B451" s="39">
        <f>PRODUCT(G451/3+H451+I451+J451+(K451-I451-H451)/3+P451*25+Q451*25+R451*25+S451*25+T451*20+U451*15+V451*10+W451*15)</f>
        <v>67</v>
      </c>
      <c r="C451" s="3" t="s">
        <v>3505</v>
      </c>
      <c r="D451" s="3" t="s">
        <v>89</v>
      </c>
      <c r="E451" s="1">
        <v>1981</v>
      </c>
      <c r="F451" s="38">
        <v>23976</v>
      </c>
      <c r="G451" s="239">
        <v>14</v>
      </c>
      <c r="H451" s="1">
        <v>0</v>
      </c>
      <c r="I451" s="1">
        <v>6</v>
      </c>
      <c r="J451" s="1">
        <v>6</v>
      </c>
      <c r="K451" s="1">
        <v>37</v>
      </c>
      <c r="L451" s="1">
        <v>5</v>
      </c>
      <c r="M451" s="1">
        <v>8</v>
      </c>
      <c r="N451" s="1">
        <v>18</v>
      </c>
      <c r="O451" s="1">
        <v>6</v>
      </c>
      <c r="P451" s="239"/>
      <c r="Q451" s="1"/>
      <c r="R451" s="241"/>
      <c r="S451" s="1">
        <v>1</v>
      </c>
      <c r="T451" s="1"/>
      <c r="U451" s="1">
        <v>1</v>
      </c>
      <c r="V451" s="239"/>
      <c r="W451" s="241"/>
    </row>
    <row r="452" spans="2:23" x14ac:dyDescent="0.3">
      <c r="B452" s="39">
        <f>PRODUCT(G452/3+H452*1.6666+I452*1.6666+J452*1.6666+P452*25+Q452*25+R452*25+S452*25+T452*20+U452*15+V452*10+W452*15)</f>
        <v>63.664400000000001</v>
      </c>
      <c r="C452" s="3" t="s">
        <v>3508</v>
      </c>
      <c r="D452" s="3" t="s">
        <v>89</v>
      </c>
      <c r="E452" s="1">
        <v>1970</v>
      </c>
      <c r="F452" s="38">
        <v>20313</v>
      </c>
      <c r="G452" s="239">
        <v>21</v>
      </c>
      <c r="H452" s="1">
        <v>0</v>
      </c>
      <c r="I452" s="1">
        <v>4</v>
      </c>
      <c r="J452" s="1">
        <v>30</v>
      </c>
      <c r="K452" s="1"/>
      <c r="L452" s="1"/>
      <c r="M452" s="1"/>
      <c r="N452" s="1"/>
      <c r="O452" s="1"/>
      <c r="P452" s="239"/>
      <c r="Q452" s="1"/>
      <c r="R452" s="241"/>
      <c r="S452" s="1"/>
      <c r="T452" s="1"/>
      <c r="U452" s="1"/>
      <c r="V452" s="239"/>
      <c r="W452" s="241"/>
    </row>
    <row r="453" spans="2:23" x14ac:dyDescent="0.3">
      <c r="B453" s="39">
        <f>PRODUCT(G453/3+H453+I453+J453+(K453-I453-H453)/3+P453*25+Q453*25+R453*25+S453*25+T453*20+U453*15+V453*10+W453*15)+2</f>
        <v>53.666666666666671</v>
      </c>
      <c r="C453" s="3" t="s">
        <v>3521</v>
      </c>
      <c r="D453" s="3" t="s">
        <v>89</v>
      </c>
      <c r="E453" s="1">
        <v>1979</v>
      </c>
      <c r="F453" s="38">
        <v>23666</v>
      </c>
      <c r="G453" s="239">
        <v>21</v>
      </c>
      <c r="H453" s="1">
        <v>0</v>
      </c>
      <c r="I453" s="1">
        <v>7</v>
      </c>
      <c r="J453" s="1">
        <v>20</v>
      </c>
      <c r="K453" s="1">
        <v>60</v>
      </c>
      <c r="L453" s="1">
        <v>10</v>
      </c>
      <c r="M453" s="1">
        <v>23</v>
      </c>
      <c r="N453" s="1">
        <v>20</v>
      </c>
      <c r="O453" s="1">
        <v>7</v>
      </c>
      <c r="P453" s="239"/>
      <c r="Q453" s="1"/>
      <c r="R453" s="241"/>
      <c r="S453" s="1"/>
      <c r="T453" s="1"/>
      <c r="U453" s="1"/>
      <c r="V453" s="239"/>
      <c r="W453" s="241"/>
    </row>
    <row r="454" spans="2:23" x14ac:dyDescent="0.3">
      <c r="B454" s="39">
        <f>PRODUCT(G454/3+H454*1.6666+I454*1.6666+J454*1.6666+P454*25+Q454*25+R454*25+S454*25+T454*20+U454*15+V454*10+W454*15)</f>
        <v>46.665866666666666</v>
      </c>
      <c r="C454" s="3" t="s">
        <v>2674</v>
      </c>
      <c r="D454" s="3" t="s">
        <v>89</v>
      </c>
      <c r="E454" s="1">
        <v>1978</v>
      </c>
      <c r="F454" s="38">
        <v>22769</v>
      </c>
      <c r="G454" s="239">
        <v>5</v>
      </c>
      <c r="H454" s="1">
        <v>0</v>
      </c>
      <c r="I454" s="1">
        <v>5</v>
      </c>
      <c r="J454" s="1">
        <v>7</v>
      </c>
      <c r="K454" s="1"/>
      <c r="L454" s="1"/>
      <c r="M454" s="1"/>
      <c r="N454" s="1"/>
      <c r="O454" s="1"/>
      <c r="P454" s="239"/>
      <c r="Q454" s="1"/>
      <c r="R454" s="241">
        <v>1</v>
      </c>
      <c r="S454" s="1"/>
      <c r="T454" s="1"/>
      <c r="U454" s="1"/>
      <c r="V454" s="239"/>
      <c r="W454" s="241"/>
    </row>
    <row r="455" spans="2:23" x14ac:dyDescent="0.3">
      <c r="B455" s="39">
        <f>PRODUCT(G455/3+H455*1.6666+I455*1.6666+J455*1.6666+P455*25+Q455*25+R455*25+S455*25+T455*20+U455*15+V455*10+W455*15)</f>
        <v>36.998800000000003</v>
      </c>
      <c r="C455" s="3" t="s">
        <v>3540</v>
      </c>
      <c r="D455" s="3" t="s">
        <v>89</v>
      </c>
      <c r="E455" s="1">
        <v>1974</v>
      </c>
      <c r="F455" s="38">
        <v>21799</v>
      </c>
      <c r="G455" s="239">
        <v>21</v>
      </c>
      <c r="H455" s="1">
        <v>0</v>
      </c>
      <c r="I455" s="1">
        <v>3</v>
      </c>
      <c r="J455" s="1">
        <v>15</v>
      </c>
      <c r="K455" s="1"/>
      <c r="L455" s="1"/>
      <c r="M455" s="1"/>
      <c r="N455" s="1"/>
      <c r="O455" s="1"/>
      <c r="P455" s="239"/>
      <c r="Q455" s="1"/>
      <c r="R455" s="241"/>
      <c r="S455" s="1"/>
      <c r="T455" s="1"/>
      <c r="U455" s="1"/>
      <c r="V455" s="239"/>
      <c r="W455" s="241"/>
    </row>
    <row r="456" spans="2:23" x14ac:dyDescent="0.3">
      <c r="B456" s="39">
        <f>PRODUCT(G456/3+H456*1.6666+I456*1.6666+J456*1.6666+P456*25+Q456*25+R456*25+S456*25+T456*20+U456*15+V456*10+W456*15)</f>
        <v>33.998800000000003</v>
      </c>
      <c r="C456" s="3" t="s">
        <v>3545</v>
      </c>
      <c r="D456" s="3" t="s">
        <v>89</v>
      </c>
      <c r="E456" s="1">
        <v>1969</v>
      </c>
      <c r="F456" s="38">
        <v>19658</v>
      </c>
      <c r="G456" s="239">
        <v>12</v>
      </c>
      <c r="H456" s="1">
        <v>0</v>
      </c>
      <c r="I456" s="1">
        <v>5</v>
      </c>
      <c r="J456" s="1">
        <v>13</v>
      </c>
      <c r="K456" s="1"/>
      <c r="L456" s="1"/>
      <c r="M456" s="1"/>
      <c r="N456" s="1"/>
      <c r="O456" s="1"/>
      <c r="P456" s="239"/>
      <c r="Q456" s="1"/>
      <c r="R456" s="241"/>
      <c r="S456" s="1"/>
      <c r="T456" s="1"/>
      <c r="U456" s="1"/>
      <c r="V456" s="239"/>
      <c r="W456" s="241"/>
    </row>
    <row r="457" spans="2:23" x14ac:dyDescent="0.3">
      <c r="B457" s="39">
        <f>PRODUCT(G457/3+H457+I457+J457+(K457-I457-H457)/3+P457*25+Q457*25+R457*25+S457*25+T457*20+U457*15+V457*10+W457*15)</f>
        <v>32.333333333333336</v>
      </c>
      <c r="C457" s="3" t="s">
        <v>1001</v>
      </c>
      <c r="D457" s="3" t="s">
        <v>89</v>
      </c>
      <c r="E457" s="1">
        <v>1996</v>
      </c>
      <c r="F457" s="38">
        <v>29369</v>
      </c>
      <c r="G457" s="239">
        <v>23</v>
      </c>
      <c r="H457" s="1">
        <v>2</v>
      </c>
      <c r="I457" s="1">
        <v>5</v>
      </c>
      <c r="J457" s="1">
        <v>7</v>
      </c>
      <c r="K457" s="1">
        <v>39</v>
      </c>
      <c r="L457" s="1">
        <v>21</v>
      </c>
      <c r="M457" s="1">
        <v>5</v>
      </c>
      <c r="N457" s="1">
        <v>6</v>
      </c>
      <c r="O457" s="1">
        <v>7</v>
      </c>
      <c r="P457" s="239"/>
      <c r="Q457" s="1"/>
      <c r="R457" s="241"/>
      <c r="S457" s="1"/>
      <c r="T457" s="1"/>
      <c r="U457" s="1"/>
      <c r="V457" s="239"/>
      <c r="W457" s="241"/>
    </row>
    <row r="458" spans="2:23" x14ac:dyDescent="0.3">
      <c r="B458" s="39">
        <f>PRODUCT(G458/3+H458+I458+J458+(K458-I458-H458)/3+P458*25+Q458*25+R458*25+S458*25+T458*20+U458*15+V458*10+W458*15)</f>
        <v>22.333333333333336</v>
      </c>
      <c r="C458" s="3" t="s">
        <v>3260</v>
      </c>
      <c r="D458" s="3" t="s">
        <v>89</v>
      </c>
      <c r="E458" s="1">
        <v>2008</v>
      </c>
      <c r="F458" s="38">
        <v>33358</v>
      </c>
      <c r="G458" s="239">
        <v>18</v>
      </c>
      <c r="H458" s="1">
        <v>0</v>
      </c>
      <c r="I458" s="1">
        <v>2</v>
      </c>
      <c r="J458" s="1">
        <v>6</v>
      </c>
      <c r="K458" s="1">
        <v>27</v>
      </c>
      <c r="L458" s="1">
        <v>17</v>
      </c>
      <c r="M458" s="1">
        <v>4</v>
      </c>
      <c r="N458" s="1">
        <v>4</v>
      </c>
      <c r="O458" s="1">
        <v>2</v>
      </c>
      <c r="P458" s="239"/>
      <c r="Q458" s="1"/>
      <c r="R458" s="241"/>
      <c r="S458" s="1"/>
      <c r="T458" s="1"/>
      <c r="U458" s="1"/>
      <c r="V458" s="239"/>
      <c r="W458" s="241"/>
    </row>
    <row r="459" spans="2:23" x14ac:dyDescent="0.3">
      <c r="B459" s="39">
        <f>PRODUCT(G459/3+H459*1.6666+I459*1.6666+J459*1.6666+P459*25+Q459*25+R459*25+S459*25+T459*20+U459*15+V459*10+W459*15)</f>
        <v>18.332733333333334</v>
      </c>
      <c r="C459" s="3" t="s">
        <v>3578</v>
      </c>
      <c r="D459" s="3" t="s">
        <v>89</v>
      </c>
      <c r="E459" s="1">
        <v>1976</v>
      </c>
      <c r="F459" s="38">
        <v>21622</v>
      </c>
      <c r="G459" s="239">
        <v>10</v>
      </c>
      <c r="H459" s="1">
        <v>0</v>
      </c>
      <c r="I459" s="1">
        <v>1</v>
      </c>
      <c r="J459" s="1">
        <v>8</v>
      </c>
      <c r="K459" s="1"/>
      <c r="L459" s="1"/>
      <c r="M459" s="1"/>
      <c r="N459" s="1"/>
      <c r="O459" s="1"/>
      <c r="P459" s="239"/>
      <c r="Q459" s="1"/>
      <c r="R459" s="241"/>
      <c r="S459" s="1"/>
      <c r="T459" s="1"/>
      <c r="U459" s="1"/>
      <c r="V459" s="239"/>
      <c r="W459" s="241"/>
    </row>
    <row r="460" spans="2:23" x14ac:dyDescent="0.3">
      <c r="B460" s="39">
        <f>PRODUCT(G460/3+H460+I460+J460+(K460-I460-H460)/3+P460*25+Q460*25+R460*25+S460*25+T460*20+U460*15+V460*10+W460*15)</f>
        <v>12.666666666666668</v>
      </c>
      <c r="C460" s="3" t="s">
        <v>998</v>
      </c>
      <c r="D460" s="3" t="s">
        <v>89</v>
      </c>
      <c r="E460" s="1">
        <v>1996</v>
      </c>
      <c r="F460" s="38">
        <v>29369</v>
      </c>
      <c r="G460" s="239">
        <v>15</v>
      </c>
      <c r="H460" s="1">
        <v>0</v>
      </c>
      <c r="I460" s="1">
        <v>1</v>
      </c>
      <c r="J460" s="1">
        <v>1</v>
      </c>
      <c r="K460" s="1">
        <v>18</v>
      </c>
      <c r="L460" s="1">
        <v>10</v>
      </c>
      <c r="M460" s="1">
        <v>2</v>
      </c>
      <c r="N460" s="1">
        <v>5</v>
      </c>
      <c r="O460" s="1">
        <v>1</v>
      </c>
      <c r="P460" s="239"/>
      <c r="Q460" s="1"/>
      <c r="R460" s="241"/>
      <c r="S460" s="1"/>
      <c r="T460" s="1"/>
      <c r="U460" s="1"/>
      <c r="V460" s="239"/>
      <c r="W460" s="241"/>
    </row>
    <row r="461" spans="2:23" x14ac:dyDescent="0.3">
      <c r="B461" s="39">
        <f>PRODUCT(G461/3+H461*1.6666+I461*1.6666+J461*1.6666+P461*25+Q461*25+R461*25+S461*25+T461*20+U461*15+V461*10+W461*15)</f>
        <v>12.332933333333335</v>
      </c>
      <c r="C461" s="3" t="s">
        <v>3592</v>
      </c>
      <c r="D461" s="3" t="s">
        <v>89</v>
      </c>
      <c r="E461" s="1">
        <v>1976</v>
      </c>
      <c r="F461" s="38">
        <v>21577</v>
      </c>
      <c r="G461" s="239">
        <v>7</v>
      </c>
      <c r="H461" s="1">
        <v>0</v>
      </c>
      <c r="I461" s="1">
        <v>3</v>
      </c>
      <c r="J461" s="1">
        <v>3</v>
      </c>
      <c r="K461" s="1"/>
      <c r="L461" s="1"/>
      <c r="M461" s="1"/>
      <c r="N461" s="1"/>
      <c r="O461" s="1"/>
      <c r="P461" s="239"/>
      <c r="Q461" s="1"/>
      <c r="R461" s="241"/>
      <c r="S461" s="1"/>
      <c r="T461" s="1"/>
      <c r="U461" s="1"/>
      <c r="V461" s="239"/>
      <c r="W461" s="241"/>
    </row>
    <row r="462" spans="2:23" x14ac:dyDescent="0.3">
      <c r="B462" s="39">
        <f>PRODUCT(G462/3+H462*1.6666+I462*1.6666+J462*1.6666+P462*25+Q462*25+R462*25+S462*25+T462*20+U462*15+V462*10+W462*15)</f>
        <v>6.6664666666666665</v>
      </c>
      <c r="C462" s="3" t="s">
        <v>3613</v>
      </c>
      <c r="D462" s="3" t="s">
        <v>89</v>
      </c>
      <c r="E462" s="1">
        <v>1977</v>
      </c>
      <c r="F462" s="38">
        <v>21974</v>
      </c>
      <c r="G462" s="239">
        <v>5</v>
      </c>
      <c r="H462" s="1">
        <v>0</v>
      </c>
      <c r="I462" s="1">
        <v>1</v>
      </c>
      <c r="J462" s="1">
        <v>2</v>
      </c>
      <c r="K462" s="1"/>
      <c r="L462" s="1"/>
      <c r="M462" s="1"/>
      <c r="N462" s="1"/>
      <c r="O462" s="1"/>
      <c r="P462" s="239"/>
      <c r="Q462" s="1"/>
      <c r="R462" s="241"/>
      <c r="S462" s="1"/>
      <c r="T462" s="1"/>
      <c r="U462" s="1"/>
      <c r="V462" s="239"/>
      <c r="W462" s="241"/>
    </row>
    <row r="463" spans="2:23" x14ac:dyDescent="0.3">
      <c r="B463" s="39">
        <f>PRODUCT(G463/3+H463*1.6666+I463*1.6666+J463*1.6666+P463*25+Q463*25+R463*25+S463*25+T463*20+U463*15+V463*10+W463*15)</f>
        <v>6.3331333333333335</v>
      </c>
      <c r="C463" s="3" t="s">
        <v>3615</v>
      </c>
      <c r="D463" s="3" t="s">
        <v>89</v>
      </c>
      <c r="E463" s="1">
        <v>1969</v>
      </c>
      <c r="F463" s="38">
        <v>19075</v>
      </c>
      <c r="G463" s="239">
        <v>4</v>
      </c>
      <c r="H463" s="1">
        <v>1</v>
      </c>
      <c r="I463" s="1">
        <v>0</v>
      </c>
      <c r="J463" s="1">
        <v>2</v>
      </c>
      <c r="K463" s="1"/>
      <c r="L463" s="1"/>
      <c r="M463" s="1"/>
      <c r="N463" s="1"/>
      <c r="O463" s="1"/>
      <c r="P463" s="239"/>
      <c r="Q463" s="1"/>
      <c r="R463" s="241"/>
      <c r="S463" s="1"/>
      <c r="T463" s="1"/>
      <c r="U463" s="1"/>
      <c r="V463" s="239"/>
      <c r="W463" s="241"/>
    </row>
    <row r="464" spans="2:23" x14ac:dyDescent="0.3">
      <c r="B464" s="39">
        <f>PRODUCT(G464/3+H464+I464+J464+(K464-I464-H464)/3+P464*25+Q464*25+R464*25+S464*25+T464*20+U464*15+V464*10+W464*15)</f>
        <v>5</v>
      </c>
      <c r="C464" s="3" t="s">
        <v>3622</v>
      </c>
      <c r="D464" s="3" t="s">
        <v>89</v>
      </c>
      <c r="E464" s="1">
        <v>2008</v>
      </c>
      <c r="F464" s="38">
        <v>33468</v>
      </c>
      <c r="G464" s="239">
        <v>7</v>
      </c>
      <c r="H464" s="1">
        <v>0</v>
      </c>
      <c r="I464" s="1">
        <v>0</v>
      </c>
      <c r="J464" s="1">
        <v>1</v>
      </c>
      <c r="K464" s="1">
        <v>5</v>
      </c>
      <c r="L464" s="1">
        <v>4</v>
      </c>
      <c r="M464" s="1">
        <v>0</v>
      </c>
      <c r="N464" s="1">
        <v>1</v>
      </c>
      <c r="O464" s="1">
        <v>0</v>
      </c>
      <c r="P464" s="239"/>
      <c r="Q464" s="1"/>
      <c r="R464" s="241"/>
      <c r="S464" s="1"/>
      <c r="T464" s="1"/>
      <c r="U464" s="1"/>
      <c r="V464" s="239"/>
      <c r="W464" s="241"/>
    </row>
    <row r="465" spans="2:23" x14ac:dyDescent="0.3">
      <c r="B465" s="39">
        <f>PRODUCT(G465/3+H465+I465+J465+(K465-I465-H465)/3+P465*25+Q465*25+R465*25+S465*25+T465*20+U465*15+V465*10+W465*15)</f>
        <v>2.333333333333333</v>
      </c>
      <c r="C465" s="3" t="s">
        <v>3641</v>
      </c>
      <c r="D465" s="3" t="s">
        <v>89</v>
      </c>
      <c r="E465" s="1">
        <v>1995</v>
      </c>
      <c r="F465" s="38">
        <v>28655</v>
      </c>
      <c r="G465" s="239">
        <v>3</v>
      </c>
      <c r="H465" s="1">
        <v>0</v>
      </c>
      <c r="I465" s="1">
        <v>0</v>
      </c>
      <c r="J465" s="1">
        <v>0</v>
      </c>
      <c r="K465" s="1">
        <v>4</v>
      </c>
      <c r="L465" s="1">
        <v>4</v>
      </c>
      <c r="M465" s="1">
        <v>0</v>
      </c>
      <c r="N465" s="1">
        <v>0</v>
      </c>
      <c r="O465" s="1">
        <v>0</v>
      </c>
      <c r="P465" s="239"/>
      <c r="Q465" s="1"/>
      <c r="R465" s="241"/>
      <c r="S465" s="1"/>
      <c r="T465" s="1"/>
      <c r="U465" s="1"/>
      <c r="V465" s="239"/>
      <c r="W465" s="241"/>
    </row>
    <row r="466" spans="2:23" x14ac:dyDescent="0.3">
      <c r="B466" s="39">
        <f>PRODUCT(G466/3+H466+I466+J466+(K466-I466-H466)/3+P466*25+Q466*25+R466*25+S466*25+T466*20+U466*15+V466*10+W466*15)</f>
        <v>0.66666666666666663</v>
      </c>
      <c r="C466" s="3" t="s">
        <v>3668</v>
      </c>
      <c r="D466" s="3" t="s">
        <v>89</v>
      </c>
      <c r="E466" s="1">
        <v>2013</v>
      </c>
      <c r="F466" s="38">
        <v>35276</v>
      </c>
      <c r="G466" s="239">
        <v>1</v>
      </c>
      <c r="H466" s="1">
        <v>0</v>
      </c>
      <c r="I466" s="1">
        <v>0</v>
      </c>
      <c r="J466" s="1">
        <v>0</v>
      </c>
      <c r="K466" s="1">
        <v>1</v>
      </c>
      <c r="L466" s="1">
        <v>0</v>
      </c>
      <c r="M466" s="1">
        <v>1</v>
      </c>
      <c r="N466" s="1">
        <v>0</v>
      </c>
      <c r="O466" s="1">
        <v>0</v>
      </c>
      <c r="P466" s="239"/>
      <c r="Q466" s="1"/>
      <c r="R466" s="241"/>
      <c r="S466" s="1"/>
      <c r="T466" s="1"/>
      <c r="U466" s="1"/>
      <c r="V466" s="239"/>
      <c r="W466" s="241"/>
    </row>
    <row r="467" spans="2:23" x14ac:dyDescent="0.3">
      <c r="B467" s="39">
        <f>PRODUCT(G467/3+H467*1.6666+I467*1.6666+J467*1.6666+P467*25+Q467*25+R467*25+S467*25+T467*20+U467*15+V467*10+W467*15)</f>
        <v>0.33333333333333331</v>
      </c>
      <c r="C467" s="3" t="s">
        <v>3679</v>
      </c>
      <c r="D467" s="3" t="s">
        <v>89</v>
      </c>
      <c r="E467" s="1">
        <v>1980</v>
      </c>
      <c r="F467" s="38">
        <v>23528</v>
      </c>
      <c r="G467" s="239">
        <v>1</v>
      </c>
      <c r="H467" s="1">
        <v>0</v>
      </c>
      <c r="I467" s="1">
        <v>0</v>
      </c>
      <c r="J467" s="1">
        <v>0</v>
      </c>
      <c r="K467" s="1"/>
      <c r="L467" s="1"/>
      <c r="M467" s="1"/>
      <c r="N467" s="1"/>
      <c r="O467" s="1"/>
      <c r="P467" s="239"/>
      <c r="Q467" s="1"/>
      <c r="R467" s="241"/>
      <c r="S467" s="1"/>
      <c r="T467" s="1"/>
      <c r="U467" s="1"/>
      <c r="V467" s="239"/>
      <c r="W467" s="241"/>
    </row>
    <row r="468" spans="2:23" x14ac:dyDescent="0.3">
      <c r="B468" s="39">
        <f>PRODUCT(G468/3+H468+I468+J468+(K468-I468-H468)/3+P468*25+Q468*25+R468*25+S468*25+T468*20+U468*15+V468*10+W468*15)</f>
        <v>0.33333333333333331</v>
      </c>
      <c r="C468" s="3" t="s">
        <v>1007</v>
      </c>
      <c r="D468" s="3" t="s">
        <v>89</v>
      </c>
      <c r="E468" s="1">
        <v>1996</v>
      </c>
      <c r="F468" s="38">
        <v>29017</v>
      </c>
      <c r="G468" s="239">
        <v>1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239"/>
      <c r="Q468" s="1"/>
      <c r="R468" s="241"/>
      <c r="S468" s="1"/>
      <c r="T468" s="1"/>
      <c r="U468" s="1"/>
      <c r="V468" s="239"/>
      <c r="W468" s="241"/>
    </row>
    <row r="469" spans="2:23" x14ac:dyDescent="0.3">
      <c r="B469" s="39"/>
      <c r="D469" s="3"/>
      <c r="E469" s="1"/>
      <c r="F469" s="38"/>
      <c r="G469" s="239"/>
      <c r="H469" s="1"/>
      <c r="I469" s="1"/>
      <c r="J469" s="1"/>
      <c r="K469" s="1"/>
      <c r="L469" s="1"/>
      <c r="M469" s="1"/>
      <c r="N469" s="1"/>
      <c r="O469" s="1"/>
      <c r="P469" s="239"/>
      <c r="Q469" s="1"/>
      <c r="R469" s="241"/>
      <c r="S469" s="1"/>
      <c r="T469" s="1"/>
      <c r="U469" s="1"/>
      <c r="V469" s="239"/>
      <c r="W469" s="241"/>
    </row>
    <row r="470" spans="2:23" x14ac:dyDescent="0.3">
      <c r="B470" s="39">
        <f>PRODUCT(G470/3+H470+I470+J470+(K470-I470-H470)/3+P470*25+Q470*25+R470*25+S470*25+T470*20+U470*15+V470*10+W470*15)</f>
        <v>73.666666666666657</v>
      </c>
      <c r="C470" s="3" t="s">
        <v>1255</v>
      </c>
      <c r="D470" s="3" t="s">
        <v>2957</v>
      </c>
      <c r="E470" s="1">
        <v>2001</v>
      </c>
      <c r="F470" s="38">
        <v>31527</v>
      </c>
      <c r="G470" s="239">
        <v>6</v>
      </c>
      <c r="H470" s="1">
        <v>0</v>
      </c>
      <c r="I470" s="1">
        <v>0</v>
      </c>
      <c r="J470" s="1">
        <v>0</v>
      </c>
      <c r="K470" s="1">
        <v>5</v>
      </c>
      <c r="L470" s="1">
        <v>2</v>
      </c>
      <c r="M470" s="1">
        <v>1</v>
      </c>
      <c r="N470" s="1">
        <v>2</v>
      </c>
      <c r="O470" s="1">
        <v>0</v>
      </c>
      <c r="P470" s="239"/>
      <c r="Q470" s="1"/>
      <c r="R470" s="241">
        <v>2</v>
      </c>
      <c r="S470" s="1"/>
      <c r="T470" s="1">
        <v>1</v>
      </c>
      <c r="U470" s="1"/>
      <c r="V470" s="239"/>
      <c r="W470" s="241"/>
    </row>
    <row r="471" spans="2:23" x14ac:dyDescent="0.3">
      <c r="B471" s="39">
        <f>PRODUCT(G471/3+H471+I471+J471+(K471-I471-H471)/3+P471*25+Q471*25+R471*25+S471*25+T471*20+U471*15+V471*10+W471*15)</f>
        <v>43.666666666666664</v>
      </c>
      <c r="C471" s="3" t="s">
        <v>1256</v>
      </c>
      <c r="D471" s="3" t="s">
        <v>2957</v>
      </c>
      <c r="E471" s="1">
        <v>2001</v>
      </c>
      <c r="F471" s="38">
        <v>31314</v>
      </c>
      <c r="G471" s="239">
        <v>19</v>
      </c>
      <c r="H471" s="1">
        <v>0</v>
      </c>
      <c r="I471" s="1">
        <v>2</v>
      </c>
      <c r="J471" s="1">
        <v>3</v>
      </c>
      <c r="K471" s="1">
        <v>24</v>
      </c>
      <c r="L471" s="1">
        <v>20</v>
      </c>
      <c r="M471" s="1">
        <v>1</v>
      </c>
      <c r="N471" s="1">
        <v>1</v>
      </c>
      <c r="O471" s="1">
        <v>2</v>
      </c>
      <c r="P471" s="239"/>
      <c r="Q471" s="1"/>
      <c r="R471" s="241">
        <v>1</v>
      </c>
      <c r="S471" s="1"/>
      <c r="T471" s="1"/>
      <c r="U471" s="1"/>
      <c r="V471" s="239"/>
      <c r="W471" s="241"/>
    </row>
    <row r="472" spans="2:23" x14ac:dyDescent="0.3">
      <c r="B472" s="39">
        <f>PRODUCT(G472/3+H472+I472+J472+(K472-I472-H472)/3+P472*25+Q472*25+R472*25+S472*25+T472*20+U472*15+V472*10+W472*15)</f>
        <v>31</v>
      </c>
      <c r="C472" s="3" t="s">
        <v>3267</v>
      </c>
      <c r="D472" s="3" t="s">
        <v>2957</v>
      </c>
      <c r="E472" s="1">
        <v>2008</v>
      </c>
      <c r="F472" s="38">
        <v>33775</v>
      </c>
      <c r="G472" s="239">
        <v>30</v>
      </c>
      <c r="H472" s="1">
        <v>1</v>
      </c>
      <c r="I472" s="1">
        <v>2</v>
      </c>
      <c r="J472" s="1">
        <v>6</v>
      </c>
      <c r="K472" s="1">
        <v>39</v>
      </c>
      <c r="L472" s="1">
        <v>24</v>
      </c>
      <c r="M472" s="1">
        <v>3</v>
      </c>
      <c r="N472" s="1">
        <v>9</v>
      </c>
      <c r="O472" s="1">
        <v>3</v>
      </c>
      <c r="P472" s="239"/>
      <c r="Q472" s="1"/>
      <c r="R472" s="241"/>
      <c r="S472" s="1"/>
      <c r="T472" s="1"/>
      <c r="U472" s="1"/>
      <c r="V472" s="239"/>
      <c r="W472" s="241"/>
    </row>
    <row r="473" spans="2:23" x14ac:dyDescent="0.3">
      <c r="B473" s="39">
        <f>PRODUCT(G473/3+H473+I473+J473+(K473-I473-H473)/3+P473*25+Q473*25+R473*25+S473*25+T473*20+U473*15+V473*10+W473*15)</f>
        <v>20.666666666666664</v>
      </c>
      <c r="C473" s="3" t="s">
        <v>1443</v>
      </c>
      <c r="D473" s="3" t="s">
        <v>2957</v>
      </c>
      <c r="E473" s="1">
        <v>2006</v>
      </c>
      <c r="F473" s="38">
        <v>33308</v>
      </c>
      <c r="G473" s="239">
        <v>18</v>
      </c>
      <c r="H473" s="1">
        <v>0</v>
      </c>
      <c r="I473" s="1">
        <v>1</v>
      </c>
      <c r="J473" s="1">
        <v>5</v>
      </c>
      <c r="K473" s="1">
        <v>27</v>
      </c>
      <c r="L473" s="1">
        <v>12</v>
      </c>
      <c r="M473" s="1">
        <v>11</v>
      </c>
      <c r="N473" s="1">
        <v>3</v>
      </c>
      <c r="O473" s="1">
        <v>1</v>
      </c>
      <c r="P473" s="239"/>
      <c r="Q473" s="1"/>
      <c r="R473" s="241"/>
      <c r="S473" s="1"/>
      <c r="T473" s="1"/>
      <c r="U473" s="1"/>
      <c r="V473" s="239"/>
      <c r="W473" s="241"/>
    </row>
    <row r="474" spans="2:23" x14ac:dyDescent="0.3">
      <c r="B474" s="39">
        <f>PRODUCT(G474/3+H474+I474+J474+(K474-I474-H474)/3+P474*25+Q474*25+R474*25+S474*25+T474*20+U474*15+V474*10+W474*15)</f>
        <v>14</v>
      </c>
      <c r="C474" s="3" t="s">
        <v>3585</v>
      </c>
      <c r="D474" s="3" t="s">
        <v>2957</v>
      </c>
      <c r="E474" s="1">
        <v>2006</v>
      </c>
      <c r="F474" s="38">
        <v>33177</v>
      </c>
      <c r="G474" s="239">
        <v>13</v>
      </c>
      <c r="H474" s="1">
        <v>0</v>
      </c>
      <c r="I474" s="1">
        <v>0</v>
      </c>
      <c r="J474" s="1">
        <v>5</v>
      </c>
      <c r="K474" s="1">
        <v>14</v>
      </c>
      <c r="L474" s="1">
        <v>13</v>
      </c>
      <c r="M474" s="1">
        <v>0</v>
      </c>
      <c r="N474" s="1">
        <v>1</v>
      </c>
      <c r="O474" s="1">
        <v>0</v>
      </c>
      <c r="P474" s="239"/>
      <c r="Q474" s="1"/>
      <c r="R474" s="241"/>
      <c r="S474" s="1"/>
      <c r="T474" s="1"/>
      <c r="U474" s="1"/>
      <c r="V474" s="239"/>
      <c r="W474" s="241"/>
    </row>
    <row r="475" spans="2:23" x14ac:dyDescent="0.3">
      <c r="B475" s="39"/>
      <c r="D475" s="3"/>
      <c r="E475" s="1"/>
      <c r="F475" s="38"/>
      <c r="G475" s="239"/>
      <c r="H475" s="1"/>
      <c r="I475" s="1"/>
      <c r="J475" s="1"/>
      <c r="K475" s="1"/>
      <c r="L475" s="1"/>
      <c r="M475" s="1"/>
      <c r="N475" s="1"/>
      <c r="O475" s="1"/>
      <c r="P475" s="239"/>
      <c r="Q475" s="1"/>
      <c r="R475" s="241"/>
      <c r="S475" s="1"/>
      <c r="T475" s="1"/>
      <c r="U475" s="1"/>
      <c r="V475" s="239"/>
      <c r="W475" s="241"/>
    </row>
    <row r="476" spans="2:23" x14ac:dyDescent="0.3">
      <c r="B476" s="39">
        <f>PRODUCT(G476/3+H476*1.6666+I476*1.6666+J476*1.6666+P476*25+Q476*25+R476*25+S476*25+T476*20+U476*15+V476*10+W476*15)</f>
        <v>158.32926666666668</v>
      </c>
      <c r="C476" s="3" t="s">
        <v>3467</v>
      </c>
      <c r="D476" s="3" t="s">
        <v>2592</v>
      </c>
      <c r="E476" s="1">
        <v>1976</v>
      </c>
      <c r="F476" s="38">
        <v>22142</v>
      </c>
      <c r="G476" s="239">
        <v>20</v>
      </c>
      <c r="H476" s="1">
        <v>7</v>
      </c>
      <c r="I476" s="1">
        <v>32</v>
      </c>
      <c r="J476" s="1">
        <v>22</v>
      </c>
      <c r="K476" s="1"/>
      <c r="L476" s="1"/>
      <c r="M476" s="1"/>
      <c r="N476" s="1"/>
      <c r="O476" s="1"/>
      <c r="P476" s="239">
        <v>1</v>
      </c>
      <c r="Q476" s="1"/>
      <c r="R476" s="241">
        <v>1</v>
      </c>
      <c r="S476" s="1"/>
      <c r="T476" s="1"/>
      <c r="U476" s="1"/>
      <c r="V476" s="239"/>
      <c r="W476" s="241"/>
    </row>
    <row r="477" spans="2:23" x14ac:dyDescent="0.3">
      <c r="B477" s="39">
        <f>PRODUCT(G477/3+H477*1.6666+I477*1.6666+J477*1.6666+P477*25+Q477*25+R477*25+S477*25+T477*20+U477*15+V477*10+W477*15)</f>
        <v>110.6636</v>
      </c>
      <c r="C477" s="3" t="s">
        <v>2589</v>
      </c>
      <c r="D477" s="3" t="s">
        <v>2592</v>
      </c>
      <c r="E477" s="1">
        <v>1974</v>
      </c>
      <c r="F477" s="38">
        <v>21994</v>
      </c>
      <c r="G477" s="239">
        <v>27</v>
      </c>
      <c r="H477" s="1">
        <v>0</v>
      </c>
      <c r="I477" s="1">
        <v>23</v>
      </c>
      <c r="J477" s="1">
        <v>23</v>
      </c>
      <c r="K477" s="1"/>
      <c r="L477" s="1"/>
      <c r="M477" s="1"/>
      <c r="N477" s="1"/>
      <c r="O477" s="1"/>
      <c r="P477" s="239"/>
      <c r="Q477" s="1"/>
      <c r="R477" s="241">
        <v>1</v>
      </c>
      <c r="S477" s="1"/>
      <c r="T477" s="1"/>
      <c r="U477" s="1"/>
      <c r="V477" s="239"/>
      <c r="W477" s="241"/>
    </row>
    <row r="478" spans="2:23" x14ac:dyDescent="0.3">
      <c r="B478" s="39">
        <f>PRODUCT(G478/3+H478+I478+J478+(K478-I478-H478)/3+P478*25+Q478*25+R478*25+S478*25+T478*20+U478*15+V478*10+W478*15)</f>
        <v>73.666666666666671</v>
      </c>
      <c r="C478" s="3" t="s">
        <v>888</v>
      </c>
      <c r="D478" s="3" t="s">
        <v>2592</v>
      </c>
      <c r="E478" s="1">
        <v>1991</v>
      </c>
      <c r="F478" s="38">
        <v>27837</v>
      </c>
      <c r="G478" s="239">
        <v>15</v>
      </c>
      <c r="H478" s="1">
        <v>1</v>
      </c>
      <c r="I478" s="1">
        <v>3</v>
      </c>
      <c r="J478" s="1">
        <v>7</v>
      </c>
      <c r="K478" s="1">
        <v>27</v>
      </c>
      <c r="L478" s="1">
        <v>10</v>
      </c>
      <c r="M478" s="1">
        <v>8</v>
      </c>
      <c r="N478" s="1">
        <v>5</v>
      </c>
      <c r="O478" s="1">
        <v>4</v>
      </c>
      <c r="P478" s="239"/>
      <c r="Q478" s="1"/>
      <c r="R478" s="241">
        <v>2</v>
      </c>
      <c r="S478" s="1"/>
      <c r="T478" s="1"/>
      <c r="U478" s="1"/>
      <c r="V478" s="239"/>
      <c r="W478" s="241"/>
    </row>
    <row r="479" spans="2:23" x14ac:dyDescent="0.3">
      <c r="B479" s="39">
        <f>PRODUCT(G479/3+H479+I479+J479+(K479-I479-H479)/3+P479*25+Q479*25+R479*25+S479*25+T479*20+U479*15+V479*10+W479*15)</f>
        <v>63.666666666666671</v>
      </c>
      <c r="C479" s="3" t="s">
        <v>3507</v>
      </c>
      <c r="D479" s="3" t="s">
        <v>2592</v>
      </c>
      <c r="E479" s="1">
        <v>1990</v>
      </c>
      <c r="F479" s="38">
        <v>26764</v>
      </c>
      <c r="G479" s="239">
        <v>21</v>
      </c>
      <c r="H479" s="1">
        <v>1</v>
      </c>
      <c r="I479" s="1">
        <v>1</v>
      </c>
      <c r="J479" s="1">
        <v>11</v>
      </c>
      <c r="K479" s="1">
        <v>58</v>
      </c>
      <c r="L479" s="1">
        <v>49</v>
      </c>
      <c r="M479" s="1">
        <v>4</v>
      </c>
      <c r="N479" s="1">
        <v>3</v>
      </c>
      <c r="O479" s="1">
        <v>2</v>
      </c>
      <c r="P479" s="239"/>
      <c r="Q479" s="1"/>
      <c r="R479" s="241">
        <v>1</v>
      </c>
      <c r="S479" s="1"/>
      <c r="T479" s="1"/>
      <c r="U479" s="1"/>
      <c r="V479" s="239"/>
      <c r="W479" s="241"/>
    </row>
    <row r="480" spans="2:23" x14ac:dyDescent="0.3">
      <c r="B480" s="39">
        <f>PRODUCT(G480/3+H480+I480+J480+(K480-I480-H480)/3+P480*25+Q480*25+R480*25+S480*25+T480*20+U480*15+V480*10+W480*15)</f>
        <v>57.333333333333329</v>
      </c>
      <c r="C480" s="3" t="s">
        <v>3516</v>
      </c>
      <c r="D480" s="3" t="s">
        <v>2592</v>
      </c>
      <c r="E480" s="1">
        <v>1980</v>
      </c>
      <c r="F480" s="38">
        <v>23412</v>
      </c>
      <c r="G480" s="239">
        <v>16</v>
      </c>
      <c r="H480" s="1">
        <v>1</v>
      </c>
      <c r="I480" s="1">
        <v>7</v>
      </c>
      <c r="J480" s="1">
        <v>8</v>
      </c>
      <c r="K480" s="1">
        <v>41</v>
      </c>
      <c r="L480" s="1">
        <v>11</v>
      </c>
      <c r="M480" s="1">
        <v>12</v>
      </c>
      <c r="N480" s="1">
        <v>10</v>
      </c>
      <c r="O480" s="1">
        <v>8</v>
      </c>
      <c r="P480" s="239"/>
      <c r="Q480" s="1"/>
      <c r="R480" s="241">
        <v>1</v>
      </c>
      <c r="S480" s="1"/>
      <c r="T480" s="1"/>
      <c r="U480" s="1"/>
      <c r="V480" s="239"/>
      <c r="W480" s="241"/>
    </row>
    <row r="481" spans="2:23" x14ac:dyDescent="0.3">
      <c r="B481" s="39">
        <f>PRODUCT(G481/3+H481+I481+J481+(K481-I481-H481)/3+P481*25+Q481*25+R481*25+S481*25+T481*20+U481*15+V481*10+W481*15)</f>
        <v>54.666666666666671</v>
      </c>
      <c r="C481" s="3" t="s">
        <v>3520</v>
      </c>
      <c r="D481" s="3" t="s">
        <v>2592</v>
      </c>
      <c r="E481" s="1">
        <v>1981</v>
      </c>
      <c r="F481" s="38">
        <v>23398</v>
      </c>
      <c r="G481" s="244">
        <v>17</v>
      </c>
      <c r="H481" s="1">
        <v>6</v>
      </c>
      <c r="I481" s="1">
        <v>18</v>
      </c>
      <c r="J481" s="1">
        <v>15</v>
      </c>
      <c r="K481" s="1">
        <v>54</v>
      </c>
      <c r="L481" s="1">
        <v>4</v>
      </c>
      <c r="M481" s="1">
        <v>11</v>
      </c>
      <c r="N481" s="1">
        <v>15</v>
      </c>
      <c r="O481" s="1">
        <v>24</v>
      </c>
      <c r="P481" s="239"/>
      <c r="Q481" s="1"/>
      <c r="R481" s="241"/>
      <c r="S481" s="1"/>
      <c r="T481" s="1"/>
      <c r="U481" s="1"/>
      <c r="V481" s="239"/>
      <c r="W481" s="241"/>
    </row>
    <row r="482" spans="2:23" x14ac:dyDescent="0.3">
      <c r="B482" s="39">
        <f>PRODUCT(G482/3+H482*1.6666+I482*1.6666+J482*1.6666+P482*25+Q482*25+R482*25+S482*25+T482*20+U482*15+V482*10+W482*15)</f>
        <v>49.664866666666668</v>
      </c>
      <c r="C482" s="3" t="s">
        <v>3522</v>
      </c>
      <c r="D482" s="3" t="s">
        <v>2592</v>
      </c>
      <c r="E482" s="1">
        <v>1972</v>
      </c>
      <c r="F482" s="38">
        <v>20944</v>
      </c>
      <c r="G482" s="239">
        <v>14</v>
      </c>
      <c r="H482" s="1">
        <v>0</v>
      </c>
      <c r="I482" s="1">
        <v>16</v>
      </c>
      <c r="J482" s="1">
        <v>11</v>
      </c>
      <c r="K482" s="1"/>
      <c r="L482" s="1"/>
      <c r="M482" s="1"/>
      <c r="N482" s="1"/>
      <c r="O482" s="1"/>
      <c r="P482" s="239"/>
      <c r="Q482" s="1"/>
      <c r="R482" s="241"/>
      <c r="S482" s="1"/>
      <c r="T482" s="1"/>
      <c r="U482" s="1"/>
      <c r="V482" s="239"/>
      <c r="W482" s="241"/>
    </row>
    <row r="483" spans="2:23" x14ac:dyDescent="0.3">
      <c r="B483" s="39">
        <f>PRODUCT(G483/3+H483+I483+J483+(K483-I483-H483)/3+P483*25+Q483*25+R483*25+S483*25+T483*20+U483*15+V483*10+W483*15)</f>
        <v>46</v>
      </c>
      <c r="C483" s="3" t="s">
        <v>3527</v>
      </c>
      <c r="D483" s="3" t="s">
        <v>2592</v>
      </c>
      <c r="E483" s="1">
        <v>1981</v>
      </c>
      <c r="F483" s="38">
        <v>23623</v>
      </c>
      <c r="G483" s="239">
        <v>15</v>
      </c>
      <c r="H483" s="1">
        <v>0</v>
      </c>
      <c r="I483" s="1">
        <v>12</v>
      </c>
      <c r="J483" s="1">
        <v>20</v>
      </c>
      <c r="K483" s="1">
        <v>39</v>
      </c>
      <c r="L483" s="1">
        <v>17</v>
      </c>
      <c r="M483" s="1">
        <v>10</v>
      </c>
      <c r="N483" s="1">
        <v>6</v>
      </c>
      <c r="O483" s="1">
        <v>12</v>
      </c>
      <c r="P483" s="239"/>
      <c r="Q483" s="1"/>
      <c r="R483" s="241"/>
      <c r="S483" s="1"/>
      <c r="T483" s="1"/>
      <c r="U483" s="1"/>
      <c r="V483" s="239"/>
      <c r="W483" s="241"/>
    </row>
    <row r="484" spans="2:23" x14ac:dyDescent="0.3">
      <c r="B484" s="39">
        <f>PRODUCT(G484/3+H484*1.6666+I484*1.6666+J484*1.6666+P484*25+Q484*25+R484*25+S484*25+T484*20+U484*15+V484*10+W484*15)</f>
        <v>38.666200000000003</v>
      </c>
      <c r="C484" s="3" t="s">
        <v>3538</v>
      </c>
      <c r="D484" s="3" t="s">
        <v>2592</v>
      </c>
      <c r="E484" s="1">
        <v>1976</v>
      </c>
      <c r="F484" s="38">
        <v>21944</v>
      </c>
      <c r="G484" s="239">
        <v>6</v>
      </c>
      <c r="H484" s="1">
        <v>0</v>
      </c>
      <c r="I484" s="1">
        <v>2</v>
      </c>
      <c r="J484" s="1">
        <v>5</v>
      </c>
      <c r="K484" s="1"/>
      <c r="L484" s="1"/>
      <c r="M484" s="1"/>
      <c r="N484" s="1"/>
      <c r="O484" s="1"/>
      <c r="P484" s="239"/>
      <c r="Q484" s="1"/>
      <c r="R484" s="241">
        <v>1</v>
      </c>
      <c r="S484" s="1"/>
      <c r="T484" s="1"/>
      <c r="U484" s="1"/>
      <c r="V484" s="239"/>
      <c r="W484" s="241"/>
    </row>
    <row r="485" spans="2:23" x14ac:dyDescent="0.3">
      <c r="B485" s="39">
        <f>PRODUCT(G485/3+H485*1.6666+I485*1.6666+J485*1.6666+P485*25+Q485*25+R485*25+S485*25+T485*20+U485*15+V485*10+W485*15)</f>
        <v>28.666533333333334</v>
      </c>
      <c r="C485" s="3" t="s">
        <v>2668</v>
      </c>
      <c r="D485" s="3" t="s">
        <v>2592</v>
      </c>
      <c r="E485" s="1">
        <v>1979</v>
      </c>
      <c r="F485" s="38">
        <v>22945</v>
      </c>
      <c r="G485" s="239">
        <v>1</v>
      </c>
      <c r="H485" s="1">
        <v>0</v>
      </c>
      <c r="I485" s="1">
        <v>2</v>
      </c>
      <c r="J485" s="1">
        <v>0</v>
      </c>
      <c r="K485" s="1"/>
      <c r="L485" s="1"/>
      <c r="M485" s="1"/>
      <c r="N485" s="1"/>
      <c r="O485" s="1"/>
      <c r="P485" s="239"/>
      <c r="Q485" s="1"/>
      <c r="R485" s="241">
        <v>1</v>
      </c>
      <c r="S485" s="1"/>
      <c r="T485" s="1"/>
      <c r="U485" s="1"/>
      <c r="V485" s="239"/>
      <c r="W485" s="241"/>
    </row>
    <row r="486" spans="2:23" x14ac:dyDescent="0.3">
      <c r="B486" s="39">
        <f>PRODUCT(G486/3+H486*1.6666+I486*1.6666+J486*1.6666+P486*25+Q486*25+R486*25+S486*25+T486*20+U486*15+V486*10+W486*15)</f>
        <v>20.666</v>
      </c>
      <c r="C486" s="3" t="s">
        <v>3575</v>
      </c>
      <c r="D486" s="3" t="s">
        <v>2592</v>
      </c>
      <c r="E486" s="1">
        <v>1976</v>
      </c>
      <c r="F486" s="38">
        <v>22612</v>
      </c>
      <c r="G486" s="239">
        <v>12</v>
      </c>
      <c r="H486" s="1">
        <v>0</v>
      </c>
      <c r="I486" s="1">
        <v>4</v>
      </c>
      <c r="J486" s="1">
        <v>6</v>
      </c>
      <c r="K486" s="1"/>
      <c r="L486" s="1"/>
      <c r="M486" s="1"/>
      <c r="N486" s="1"/>
      <c r="O486" s="1"/>
      <c r="P486" s="239"/>
      <c r="Q486" s="1"/>
      <c r="R486" s="241"/>
      <c r="S486" s="1"/>
      <c r="T486" s="1"/>
      <c r="U486" s="1"/>
      <c r="V486" s="239"/>
      <c r="W486" s="241"/>
    </row>
    <row r="487" spans="2:23" x14ac:dyDescent="0.3">
      <c r="B487" s="39">
        <f>PRODUCT(G487/3+H487+I487+J487+(K487-I487-H487)/3+P487*25+Q487*25+R487*25+S487*25+T487*20+U487*15+V487*10+W487*15)</f>
        <v>4.333333333333333</v>
      </c>
      <c r="C487" s="3" t="s">
        <v>3625</v>
      </c>
      <c r="D487" s="3" t="s">
        <v>2592</v>
      </c>
      <c r="E487" s="1">
        <v>1984</v>
      </c>
      <c r="F487" s="38">
        <v>24832</v>
      </c>
      <c r="G487" s="239">
        <v>3</v>
      </c>
      <c r="H487" s="1">
        <v>0</v>
      </c>
      <c r="I487" s="1">
        <v>1</v>
      </c>
      <c r="J487" s="1">
        <v>1</v>
      </c>
      <c r="K487" s="1">
        <v>5</v>
      </c>
      <c r="L487" s="1">
        <v>2</v>
      </c>
      <c r="M487" s="1">
        <v>0</v>
      </c>
      <c r="N487" s="1">
        <v>2</v>
      </c>
      <c r="O487" s="1">
        <v>1</v>
      </c>
      <c r="P487" s="239"/>
      <c r="Q487" s="1"/>
      <c r="R487" s="241"/>
      <c r="S487" s="1"/>
      <c r="T487" s="1"/>
      <c r="U487" s="1"/>
      <c r="V487" s="239"/>
      <c r="W487" s="241"/>
    </row>
    <row r="488" spans="2:23" x14ac:dyDescent="0.3">
      <c r="B488" s="39">
        <f>PRODUCT(G488/3+H488+I488+J488+(K488-I488-H488)/3+P488*25+Q488*25+R488*25+S488*25+T488*20+U488*15+V488*10+W488*15)</f>
        <v>0.66666666666666663</v>
      </c>
      <c r="C488" s="3" t="s">
        <v>3663</v>
      </c>
      <c r="D488" s="3" t="s">
        <v>2592</v>
      </c>
      <c r="E488" s="1">
        <v>1991</v>
      </c>
      <c r="F488" s="38" t="s">
        <v>3646</v>
      </c>
      <c r="G488" s="239">
        <v>1</v>
      </c>
      <c r="H488" s="1">
        <v>0</v>
      </c>
      <c r="I488" s="1">
        <v>0</v>
      </c>
      <c r="J488" s="1">
        <v>0</v>
      </c>
      <c r="K488" s="1">
        <v>1</v>
      </c>
      <c r="L488" s="1">
        <v>1</v>
      </c>
      <c r="M488" s="1">
        <v>0</v>
      </c>
      <c r="N488" s="1">
        <v>0</v>
      </c>
      <c r="O488" s="1">
        <v>0</v>
      </c>
      <c r="P488" s="239"/>
      <c r="Q488" s="1"/>
      <c r="R488" s="241"/>
      <c r="S488" s="1"/>
      <c r="T488" s="1"/>
      <c r="U488" s="1"/>
      <c r="V488" s="239"/>
      <c r="W488" s="241"/>
    </row>
    <row r="489" spans="2:23" x14ac:dyDescent="0.3">
      <c r="B489" s="39">
        <f>PRODUCT(G489/3+H489+I489+J489+(K489-I489-H489)/3+P489*25+Q489*25+R489*25+S489*25+T489*20+U489*15+V489*10+W489*15)</f>
        <v>0.66666666666666663</v>
      </c>
      <c r="C489" s="3" t="s">
        <v>2859</v>
      </c>
      <c r="D489" s="3" t="s">
        <v>2592</v>
      </c>
      <c r="E489" s="1">
        <v>1984</v>
      </c>
      <c r="F489" s="38">
        <v>24802</v>
      </c>
      <c r="G489" s="239">
        <v>1</v>
      </c>
      <c r="H489" s="1">
        <v>0</v>
      </c>
      <c r="I489" s="1">
        <v>0</v>
      </c>
      <c r="J489" s="1">
        <v>0</v>
      </c>
      <c r="K489" s="1">
        <v>1</v>
      </c>
      <c r="L489" s="1">
        <v>1</v>
      </c>
      <c r="M489" s="1">
        <v>0</v>
      </c>
      <c r="N489" s="1">
        <v>0</v>
      </c>
      <c r="O489" s="1">
        <v>0</v>
      </c>
      <c r="P489" s="239"/>
      <c r="Q489" s="1"/>
      <c r="R489" s="241"/>
      <c r="S489" s="1"/>
      <c r="T489" s="1"/>
      <c r="U489" s="1"/>
      <c r="V489" s="239"/>
      <c r="W489" s="241"/>
    </row>
    <row r="490" spans="2:23" x14ac:dyDescent="0.3">
      <c r="B490" s="39"/>
      <c r="D490" s="3"/>
      <c r="E490" s="1"/>
      <c r="F490" s="38"/>
      <c r="G490" s="239"/>
      <c r="H490" s="1"/>
      <c r="I490" s="1"/>
      <c r="J490" s="1"/>
      <c r="K490" s="1"/>
      <c r="L490" s="1"/>
      <c r="M490" s="1"/>
      <c r="N490" s="1"/>
      <c r="O490" s="1"/>
      <c r="P490" s="239"/>
      <c r="Q490" s="1"/>
      <c r="R490" s="241"/>
      <c r="S490" s="1"/>
      <c r="T490" s="1"/>
      <c r="U490" s="1"/>
      <c r="V490" s="239"/>
      <c r="W490" s="241"/>
    </row>
    <row r="491" spans="2:23" x14ac:dyDescent="0.3">
      <c r="B491" s="39">
        <f t="shared" ref="B491:B503" si="17">PRODUCT(G491/3+H491+I491+J491+(K491-I491-H491)/3+P491*25+Q491*25+R491*25+S491*25+T491*20+U491*15+V491*10+W491*15)</f>
        <v>127.66666666666667</v>
      </c>
      <c r="C491" s="3" t="s">
        <v>851</v>
      </c>
      <c r="D491" s="3" t="s">
        <v>2865</v>
      </c>
      <c r="E491" s="1">
        <v>1990</v>
      </c>
      <c r="F491" s="38">
        <v>27891</v>
      </c>
      <c r="G491" s="239">
        <v>24</v>
      </c>
      <c r="H491" s="1">
        <v>4</v>
      </c>
      <c r="I491" s="1">
        <v>47</v>
      </c>
      <c r="J491" s="1">
        <v>24</v>
      </c>
      <c r="K491" s="1">
        <v>110</v>
      </c>
      <c r="L491" s="1">
        <v>16</v>
      </c>
      <c r="M491" s="1">
        <v>13</v>
      </c>
      <c r="N491" s="1">
        <v>30</v>
      </c>
      <c r="O491" s="1">
        <v>51</v>
      </c>
      <c r="P491" s="239">
        <v>1</v>
      </c>
      <c r="Q491" s="1"/>
      <c r="R491" s="241"/>
      <c r="S491" s="1"/>
      <c r="T491" s="1"/>
      <c r="U491" s="1"/>
      <c r="V491" s="239"/>
      <c r="W491" s="241"/>
    </row>
    <row r="492" spans="2:23" x14ac:dyDescent="0.3">
      <c r="B492" s="39">
        <f t="shared" si="17"/>
        <v>100</v>
      </c>
      <c r="C492" s="3" t="s">
        <v>3300</v>
      </c>
      <c r="D492" s="3" t="s">
        <v>2865</v>
      </c>
      <c r="E492" s="1">
        <v>2012</v>
      </c>
      <c r="F492" s="38">
        <v>35146</v>
      </c>
      <c r="G492" s="239">
        <v>45</v>
      </c>
      <c r="H492" s="1">
        <v>0</v>
      </c>
      <c r="I492" s="1">
        <v>15</v>
      </c>
      <c r="J492" s="1">
        <v>11</v>
      </c>
      <c r="K492" s="1">
        <v>117</v>
      </c>
      <c r="L492" s="1">
        <v>39</v>
      </c>
      <c r="M492" s="1">
        <v>31</v>
      </c>
      <c r="N492" s="1">
        <v>32</v>
      </c>
      <c r="O492" s="1">
        <v>15</v>
      </c>
      <c r="P492" s="239"/>
      <c r="Q492" s="1"/>
      <c r="R492" s="241">
        <v>1</v>
      </c>
      <c r="S492" s="1"/>
      <c r="T492" s="1"/>
      <c r="U492" s="1"/>
      <c r="V492" s="239"/>
      <c r="W492" s="241"/>
    </row>
    <row r="493" spans="2:23" x14ac:dyDescent="0.3">
      <c r="B493" s="39">
        <f t="shared" si="17"/>
        <v>87</v>
      </c>
      <c r="C493" s="3" t="s">
        <v>1065</v>
      </c>
      <c r="D493" s="3" t="s">
        <v>2865</v>
      </c>
      <c r="E493" s="1">
        <v>1998</v>
      </c>
      <c r="F493" s="38">
        <v>30046</v>
      </c>
      <c r="G493" s="239">
        <v>16</v>
      </c>
      <c r="H493" s="1">
        <v>0</v>
      </c>
      <c r="I493" s="1">
        <v>0</v>
      </c>
      <c r="J493" s="1">
        <v>5</v>
      </c>
      <c r="K493" s="1">
        <v>35</v>
      </c>
      <c r="L493" s="1">
        <v>34</v>
      </c>
      <c r="M493" s="1">
        <v>1</v>
      </c>
      <c r="N493" s="1">
        <v>0</v>
      </c>
      <c r="O493" s="1">
        <v>0</v>
      </c>
      <c r="P493" s="239"/>
      <c r="Q493" s="1"/>
      <c r="R493" s="241">
        <v>1</v>
      </c>
      <c r="S493" s="1">
        <v>1</v>
      </c>
      <c r="T493" s="1"/>
      <c r="U493" s="1">
        <v>1</v>
      </c>
      <c r="V493" s="239"/>
      <c r="W493" s="241"/>
    </row>
    <row r="494" spans="2:23" x14ac:dyDescent="0.3">
      <c r="B494" s="39">
        <f t="shared" si="17"/>
        <v>60.333333333333336</v>
      </c>
      <c r="C494" s="3" t="s">
        <v>1071</v>
      </c>
      <c r="D494" s="3" t="s">
        <v>2865</v>
      </c>
      <c r="E494" s="1">
        <v>1999</v>
      </c>
      <c r="F494" s="38">
        <v>30678</v>
      </c>
      <c r="G494" s="239">
        <v>21</v>
      </c>
      <c r="H494" s="1">
        <v>0</v>
      </c>
      <c r="I494" s="1">
        <v>2</v>
      </c>
      <c r="J494" s="1">
        <v>11</v>
      </c>
      <c r="K494" s="1">
        <v>48</v>
      </c>
      <c r="L494" s="1">
        <v>40</v>
      </c>
      <c r="M494" s="1">
        <v>5</v>
      </c>
      <c r="N494" s="1">
        <v>1</v>
      </c>
      <c r="O494" s="1">
        <v>2</v>
      </c>
      <c r="P494" s="239"/>
      <c r="Q494" s="1"/>
      <c r="R494" s="241">
        <v>1</v>
      </c>
      <c r="S494" s="1"/>
      <c r="T494" s="1"/>
      <c r="U494" s="1"/>
      <c r="V494" s="239"/>
      <c r="W494" s="241"/>
    </row>
    <row r="495" spans="2:23" x14ac:dyDescent="0.3">
      <c r="B495" s="39">
        <f t="shared" si="17"/>
        <v>55.333333333333336</v>
      </c>
      <c r="C495" s="3" t="s">
        <v>1075</v>
      </c>
      <c r="D495" s="3" t="s">
        <v>2865</v>
      </c>
      <c r="E495" s="1">
        <v>2001</v>
      </c>
      <c r="F495" s="38">
        <v>31349</v>
      </c>
      <c r="G495" s="239">
        <v>33</v>
      </c>
      <c r="H495" s="1">
        <v>0</v>
      </c>
      <c r="I495" s="1">
        <v>1</v>
      </c>
      <c r="J495" s="1">
        <v>8</v>
      </c>
      <c r="K495" s="1">
        <v>32</v>
      </c>
      <c r="L495" s="1">
        <v>25</v>
      </c>
      <c r="M495" s="1">
        <v>4</v>
      </c>
      <c r="N495" s="1">
        <v>2</v>
      </c>
      <c r="O495" s="1">
        <v>1</v>
      </c>
      <c r="P495" s="239"/>
      <c r="Q495" s="1"/>
      <c r="R495" s="241">
        <v>1</v>
      </c>
      <c r="S495" s="1"/>
      <c r="T495" s="1"/>
      <c r="U495" s="1"/>
      <c r="V495" s="239"/>
      <c r="W495" s="241"/>
    </row>
    <row r="496" spans="2:23" x14ac:dyDescent="0.3">
      <c r="B496" s="39">
        <f t="shared" si="17"/>
        <v>25.333333333333332</v>
      </c>
      <c r="C496" s="3" t="s">
        <v>1074</v>
      </c>
      <c r="D496" s="3" t="s">
        <v>2865</v>
      </c>
      <c r="E496" s="1">
        <v>1997</v>
      </c>
      <c r="F496" s="38">
        <v>30204</v>
      </c>
      <c r="G496" s="239">
        <v>1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239"/>
      <c r="Q496" s="1"/>
      <c r="R496" s="241">
        <v>1</v>
      </c>
      <c r="S496" s="1"/>
      <c r="T496" s="1"/>
      <c r="U496" s="1"/>
      <c r="V496" s="239"/>
      <c r="W496" s="241"/>
    </row>
    <row r="497" spans="2:23" x14ac:dyDescent="0.3">
      <c r="B497" s="39">
        <f t="shared" si="17"/>
        <v>15.333333333333334</v>
      </c>
      <c r="C497" s="3" t="s">
        <v>3582</v>
      </c>
      <c r="D497" s="3" t="s">
        <v>2865</v>
      </c>
      <c r="E497" s="1">
        <v>1994</v>
      </c>
      <c r="F497" s="38">
        <v>28592</v>
      </c>
      <c r="G497" s="239">
        <v>1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239"/>
      <c r="Q497" s="1"/>
      <c r="R497" s="241"/>
      <c r="S497" s="1"/>
      <c r="T497" s="1"/>
      <c r="U497" s="1">
        <v>1</v>
      </c>
      <c r="V497" s="239"/>
      <c r="W497" s="241"/>
    </row>
    <row r="498" spans="2:23" x14ac:dyDescent="0.3">
      <c r="B498" s="39">
        <f t="shared" si="17"/>
        <v>6.333333333333333</v>
      </c>
      <c r="C498" s="3" t="s">
        <v>3614</v>
      </c>
      <c r="D498" s="3" t="s">
        <v>2865</v>
      </c>
      <c r="E498" s="1">
        <v>2002</v>
      </c>
      <c r="F498" s="38">
        <v>31349</v>
      </c>
      <c r="G498" s="239">
        <v>13</v>
      </c>
      <c r="H498" s="1">
        <v>0</v>
      </c>
      <c r="I498" s="1">
        <v>0</v>
      </c>
      <c r="J498" s="1">
        <v>0</v>
      </c>
      <c r="K498" s="1">
        <v>6</v>
      </c>
      <c r="L498" s="1">
        <v>2</v>
      </c>
      <c r="M498" s="1">
        <v>2</v>
      </c>
      <c r="N498" s="1">
        <v>2</v>
      </c>
      <c r="O498" s="1">
        <v>0</v>
      </c>
      <c r="P498" s="239"/>
      <c r="Q498" s="1"/>
      <c r="R498" s="241"/>
      <c r="S498" s="1"/>
      <c r="T498" s="1"/>
      <c r="U498" s="1"/>
      <c r="V498" s="239"/>
      <c r="W498" s="241"/>
    </row>
    <row r="499" spans="2:23" x14ac:dyDescent="0.3">
      <c r="B499" s="39">
        <f t="shared" si="17"/>
        <v>4</v>
      </c>
      <c r="C499" s="3" t="s">
        <v>3626</v>
      </c>
      <c r="D499" s="3" t="s">
        <v>2865</v>
      </c>
      <c r="E499" s="1">
        <v>2012</v>
      </c>
      <c r="F499" s="38">
        <v>35403</v>
      </c>
      <c r="G499" s="239">
        <v>5</v>
      </c>
      <c r="H499" s="1">
        <v>0</v>
      </c>
      <c r="I499" s="1">
        <v>0</v>
      </c>
      <c r="J499" s="1">
        <v>0</v>
      </c>
      <c r="K499" s="1">
        <v>7</v>
      </c>
      <c r="L499" s="1">
        <v>6</v>
      </c>
      <c r="M499" s="1">
        <v>0</v>
      </c>
      <c r="N499" s="1">
        <v>1</v>
      </c>
      <c r="O499" s="1">
        <v>0</v>
      </c>
      <c r="P499" s="239"/>
      <c r="Q499" s="1"/>
      <c r="R499" s="241"/>
      <c r="S499" s="1"/>
      <c r="T499" s="1"/>
      <c r="U499" s="1"/>
      <c r="V499" s="239"/>
      <c r="W499" s="241"/>
    </row>
    <row r="500" spans="2:23" x14ac:dyDescent="0.3">
      <c r="B500" s="39">
        <f t="shared" si="17"/>
        <v>2.6666666666666665</v>
      </c>
      <c r="C500" s="3" t="s">
        <v>3637</v>
      </c>
      <c r="D500" s="3" t="s">
        <v>2865</v>
      </c>
      <c r="E500" s="1">
        <v>2013</v>
      </c>
      <c r="F500" s="38">
        <v>35143</v>
      </c>
      <c r="G500" s="239">
        <v>4</v>
      </c>
      <c r="H500" s="1">
        <v>0</v>
      </c>
      <c r="I500" s="1">
        <v>1</v>
      </c>
      <c r="J500" s="1">
        <v>0</v>
      </c>
      <c r="K500" s="1">
        <v>2</v>
      </c>
      <c r="L500" s="1">
        <v>0</v>
      </c>
      <c r="M500" s="1">
        <v>0</v>
      </c>
      <c r="N500" s="1">
        <v>1</v>
      </c>
      <c r="O500" s="1">
        <v>1</v>
      </c>
      <c r="P500" s="239"/>
      <c r="Q500" s="1"/>
      <c r="R500" s="241"/>
      <c r="S500" s="1"/>
      <c r="T500" s="1"/>
      <c r="U500" s="1"/>
      <c r="V500" s="239"/>
      <c r="W500" s="241"/>
    </row>
    <row r="501" spans="2:23" x14ac:dyDescent="0.3">
      <c r="B501" s="39">
        <f t="shared" si="17"/>
        <v>1.6666666666666665</v>
      </c>
      <c r="C501" s="3" t="s">
        <v>1079</v>
      </c>
      <c r="D501" s="3" t="s">
        <v>2865</v>
      </c>
      <c r="E501" s="1">
        <v>2002</v>
      </c>
      <c r="F501" s="38">
        <v>31439</v>
      </c>
      <c r="G501" s="239">
        <v>3</v>
      </c>
      <c r="H501" s="1">
        <v>0</v>
      </c>
      <c r="I501" s="1">
        <v>0</v>
      </c>
      <c r="J501" s="1">
        <v>0</v>
      </c>
      <c r="K501" s="1">
        <v>2</v>
      </c>
      <c r="L501" s="1">
        <v>1</v>
      </c>
      <c r="M501" s="1">
        <v>0</v>
      </c>
      <c r="N501" s="1">
        <v>1</v>
      </c>
      <c r="O501" s="1">
        <v>0</v>
      </c>
      <c r="P501" s="239"/>
      <c r="Q501" s="1"/>
      <c r="R501" s="241"/>
      <c r="S501" s="1"/>
      <c r="T501" s="1"/>
      <c r="U501" s="1"/>
      <c r="V501" s="239"/>
      <c r="W501" s="241"/>
    </row>
    <row r="502" spans="2:23" x14ac:dyDescent="0.3">
      <c r="B502" s="39">
        <f t="shared" si="17"/>
        <v>1</v>
      </c>
      <c r="C502" s="3" t="s">
        <v>3658</v>
      </c>
      <c r="D502" s="3" t="s">
        <v>2865</v>
      </c>
      <c r="E502" s="1">
        <v>2002</v>
      </c>
      <c r="F502" s="38">
        <v>31218</v>
      </c>
      <c r="G502" s="239">
        <v>3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239"/>
      <c r="Q502" s="1"/>
      <c r="R502" s="241"/>
      <c r="S502" s="1"/>
      <c r="T502" s="1"/>
      <c r="U502" s="1"/>
      <c r="V502" s="239"/>
      <c r="W502" s="241"/>
    </row>
    <row r="503" spans="2:23" x14ac:dyDescent="0.3">
      <c r="B503" s="39">
        <f t="shared" si="17"/>
        <v>0.66666666666666663</v>
      </c>
      <c r="C503" s="3" t="s">
        <v>3057</v>
      </c>
      <c r="D503" s="3" t="s">
        <v>2865</v>
      </c>
      <c r="E503" s="1">
        <v>1994</v>
      </c>
      <c r="F503" s="38">
        <v>28768</v>
      </c>
      <c r="G503" s="239">
        <v>1</v>
      </c>
      <c r="H503" s="1">
        <v>0</v>
      </c>
      <c r="I503" s="1">
        <v>0</v>
      </c>
      <c r="J503" s="1">
        <v>0</v>
      </c>
      <c r="K503" s="1">
        <v>1</v>
      </c>
      <c r="L503" s="1">
        <v>0</v>
      </c>
      <c r="M503" s="1">
        <v>0</v>
      </c>
      <c r="N503" s="1">
        <v>1</v>
      </c>
      <c r="O503" s="1">
        <v>0</v>
      </c>
      <c r="P503" s="239"/>
      <c r="Q503" s="1"/>
      <c r="R503" s="241"/>
      <c r="S503" s="1"/>
      <c r="T503" s="1"/>
      <c r="U503" s="1"/>
      <c r="V503" s="239"/>
      <c r="W503" s="241"/>
    </row>
    <row r="504" spans="2:23" x14ac:dyDescent="0.3">
      <c r="B504" s="39"/>
      <c r="D504" s="3"/>
      <c r="E504" s="1"/>
      <c r="F504" s="38"/>
      <c r="G504" s="239"/>
      <c r="H504" s="1"/>
      <c r="I504" s="1"/>
      <c r="J504" s="1"/>
      <c r="K504" s="1"/>
      <c r="L504" s="1"/>
      <c r="M504" s="1"/>
      <c r="N504" s="1"/>
      <c r="O504" s="1"/>
      <c r="P504" s="239"/>
      <c r="Q504" s="1"/>
      <c r="R504" s="241"/>
      <c r="S504" s="1"/>
      <c r="T504" s="1"/>
      <c r="U504" s="1"/>
      <c r="V504" s="239"/>
      <c r="W504" s="241"/>
    </row>
    <row r="505" spans="2:23" x14ac:dyDescent="0.3">
      <c r="B505" s="39">
        <f>PRODUCT(G505/3+H505+I505+J505+(K505-I505-H505)/3+P505*25+Q505*25+R505*25+S505*25+T505*20+U505*15+V505*10+W505*15)</f>
        <v>255</v>
      </c>
      <c r="C505" s="3" t="s">
        <v>925</v>
      </c>
      <c r="D505" s="3" t="s">
        <v>2620</v>
      </c>
      <c r="E505" s="1">
        <v>1993</v>
      </c>
      <c r="F505" s="38">
        <v>28730</v>
      </c>
      <c r="G505" s="239">
        <v>60</v>
      </c>
      <c r="H505" s="1">
        <v>2</v>
      </c>
      <c r="I505" s="1">
        <v>46</v>
      </c>
      <c r="J505" s="1">
        <v>51</v>
      </c>
      <c r="K505" s="1">
        <v>231</v>
      </c>
      <c r="L505" s="1">
        <v>73</v>
      </c>
      <c r="M505" s="1">
        <v>56</v>
      </c>
      <c r="N505" s="1">
        <v>54</v>
      </c>
      <c r="O505" s="1">
        <v>48</v>
      </c>
      <c r="P505" s="239"/>
      <c r="Q505" s="1"/>
      <c r="R505" s="241">
        <v>2</v>
      </c>
      <c r="S505" s="1">
        <v>1</v>
      </c>
      <c r="T505" s="1"/>
      <c r="U505" s="1"/>
      <c r="V505" s="239"/>
      <c r="W505" s="241"/>
    </row>
    <row r="506" spans="2:23" x14ac:dyDescent="0.3">
      <c r="B506" s="39">
        <f>PRODUCT(G506/3+H506+I506+J506+(K506-I506-H506)/3+P506*25+Q506*25+R506*25+S506*25+T506*20+U506*15+V506*10+W506*15)</f>
        <v>172</v>
      </c>
      <c r="C506" s="3" t="s">
        <v>3134</v>
      </c>
      <c r="D506" s="3" t="s">
        <v>2620</v>
      </c>
      <c r="E506" s="1">
        <v>1999</v>
      </c>
      <c r="F506" s="38">
        <v>30974</v>
      </c>
      <c r="G506" s="239">
        <v>61</v>
      </c>
      <c r="H506" s="1">
        <v>1</v>
      </c>
      <c r="I506" s="1">
        <v>13</v>
      </c>
      <c r="J506" s="1">
        <v>23</v>
      </c>
      <c r="K506" s="1">
        <v>133</v>
      </c>
      <c r="L506" s="1">
        <v>66</v>
      </c>
      <c r="M506" s="1">
        <v>35</v>
      </c>
      <c r="N506" s="1">
        <v>18</v>
      </c>
      <c r="O506" s="1">
        <v>14</v>
      </c>
      <c r="P506" s="239">
        <v>1</v>
      </c>
      <c r="Q506" s="1"/>
      <c r="R506" s="241">
        <v>1</v>
      </c>
      <c r="S506" s="1">
        <v>1</v>
      </c>
      <c r="T506" s="1"/>
      <c r="U506" s="1"/>
      <c r="V506" s="239"/>
      <c r="W506" s="241"/>
    </row>
    <row r="507" spans="2:23" x14ac:dyDescent="0.3">
      <c r="B507" s="39">
        <f>PRODUCT(G507/3+H507+I507+J507+(K507-I507-H507)/3+P507*25+Q507*25+R507*25+S507*25+T507*20+U507*15+V507*10+W507*15)</f>
        <v>162.66666666666666</v>
      </c>
      <c r="C507" s="3" t="s">
        <v>1471</v>
      </c>
      <c r="D507" s="3" t="s">
        <v>2620</v>
      </c>
      <c r="E507" s="1">
        <v>2008</v>
      </c>
      <c r="F507" s="38">
        <v>33924</v>
      </c>
      <c r="G507" s="239">
        <v>44</v>
      </c>
      <c r="H507" s="1">
        <v>5</v>
      </c>
      <c r="I507" s="1">
        <v>4</v>
      </c>
      <c r="J507" s="1">
        <v>33</v>
      </c>
      <c r="K507" s="1">
        <v>147</v>
      </c>
      <c r="L507" s="1">
        <v>105</v>
      </c>
      <c r="M507" s="1">
        <v>20</v>
      </c>
      <c r="N507" s="1">
        <v>13</v>
      </c>
      <c r="O507" s="1">
        <v>9</v>
      </c>
      <c r="P507" s="239"/>
      <c r="Q507" s="1"/>
      <c r="R507" s="241">
        <v>1</v>
      </c>
      <c r="S507" s="1"/>
      <c r="T507" s="1">
        <v>1</v>
      </c>
      <c r="U507" s="1">
        <v>1</v>
      </c>
      <c r="V507" s="239"/>
      <c r="W507" s="241"/>
    </row>
    <row r="508" spans="2:23" x14ac:dyDescent="0.3">
      <c r="B508" s="39">
        <f>PRODUCT(G508/3+H508+I508+J508+(K508-I508-H508)/3+P508*25+Q508*25+R508*25+S508*25+T508*20+U508*15+V508*10+W508*15)</f>
        <v>156.33333333333334</v>
      </c>
      <c r="C508" s="3" t="s">
        <v>958</v>
      </c>
      <c r="D508" s="3" t="s">
        <v>2620</v>
      </c>
      <c r="E508" s="1">
        <v>1996</v>
      </c>
      <c r="F508" s="38">
        <v>29275</v>
      </c>
      <c r="G508" s="239">
        <v>48</v>
      </c>
      <c r="H508" s="1">
        <v>2</v>
      </c>
      <c r="I508" s="1">
        <v>25</v>
      </c>
      <c r="J508" s="1">
        <v>27</v>
      </c>
      <c r="K508" s="1">
        <v>151</v>
      </c>
      <c r="L508" s="1">
        <v>42</v>
      </c>
      <c r="M508" s="1">
        <v>40</v>
      </c>
      <c r="N508" s="1">
        <v>42</v>
      </c>
      <c r="O508" s="1">
        <v>27</v>
      </c>
      <c r="P508" s="239"/>
      <c r="Q508" s="1"/>
      <c r="R508" s="241">
        <v>1</v>
      </c>
      <c r="S508" s="1"/>
      <c r="T508" s="1">
        <v>1</v>
      </c>
      <c r="U508" s="1"/>
      <c r="V508" s="239"/>
      <c r="W508" s="241"/>
    </row>
    <row r="509" spans="2:23" x14ac:dyDescent="0.3">
      <c r="B509" s="39">
        <f>PRODUCT(G509/3+H509+I509+J509+(K509-I509-H509)/3+P509*25+Q509*25+R509*25+S509*25+T509*20+U509*15+V509*10+W509*15)</f>
        <v>153</v>
      </c>
      <c r="C509" s="3" t="s">
        <v>961</v>
      </c>
      <c r="D509" s="3" t="s">
        <v>2620</v>
      </c>
      <c r="E509" s="1">
        <v>1994</v>
      </c>
      <c r="F509" s="38">
        <v>28730</v>
      </c>
      <c r="G509" s="239">
        <v>45</v>
      </c>
      <c r="H509" s="1">
        <v>1</v>
      </c>
      <c r="I509" s="1">
        <v>43</v>
      </c>
      <c r="J509" s="1">
        <v>31</v>
      </c>
      <c r="K509" s="1">
        <v>158</v>
      </c>
      <c r="L509" s="1">
        <v>39</v>
      </c>
      <c r="M509" s="1">
        <v>29</v>
      </c>
      <c r="N509" s="1">
        <v>46</v>
      </c>
      <c r="O509" s="1">
        <v>44</v>
      </c>
      <c r="P509" s="239"/>
      <c r="Q509" s="1"/>
      <c r="R509" s="241">
        <v>1</v>
      </c>
      <c r="S509" s="1"/>
      <c r="T509" s="1"/>
      <c r="U509" s="1"/>
      <c r="V509" s="239"/>
      <c r="W509" s="241"/>
    </row>
    <row r="510" spans="2:23" x14ac:dyDescent="0.3">
      <c r="B510" s="39">
        <f>PRODUCT(G510/3+H510*1.6666+I510*1.6666+J510*1.6666+P510*25+Q510*25+R510*25+S510*25+T510*20+U510*15+V510*10+W510*15)</f>
        <v>143.32980000000001</v>
      </c>
      <c r="C510" s="3" t="s">
        <v>3469</v>
      </c>
      <c r="D510" s="3" t="s">
        <v>2620</v>
      </c>
      <c r="E510" s="1">
        <v>1975</v>
      </c>
      <c r="F510" s="38">
        <v>22096</v>
      </c>
      <c r="G510" s="239">
        <v>30</v>
      </c>
      <c r="H510" s="1">
        <v>1</v>
      </c>
      <c r="I510" s="1">
        <v>13</v>
      </c>
      <c r="J510" s="1">
        <v>39</v>
      </c>
      <c r="K510" s="1"/>
      <c r="L510" s="1"/>
      <c r="M510" s="1"/>
      <c r="N510" s="1"/>
      <c r="O510" s="1"/>
      <c r="P510" s="239"/>
      <c r="Q510" s="1"/>
      <c r="R510" s="241">
        <v>1</v>
      </c>
      <c r="S510" s="1"/>
      <c r="T510" s="1">
        <v>1</v>
      </c>
      <c r="U510" s="1"/>
      <c r="V510" s="239"/>
      <c r="W510" s="241"/>
    </row>
    <row r="511" spans="2:23" x14ac:dyDescent="0.3">
      <c r="B511" s="39">
        <f>PRODUCT(G511/3+H511+I511+J511+(K511-I511-H511)/3+P511*25+Q511*25+R511*25+S511*25+T511*20+U511*15+V511*10+W511*15)</f>
        <v>141</v>
      </c>
      <c r="C511" s="3" t="s">
        <v>2860</v>
      </c>
      <c r="D511" s="3" t="s">
        <v>2620</v>
      </c>
      <c r="E511" s="1">
        <v>1983</v>
      </c>
      <c r="F511" s="38">
        <v>25265</v>
      </c>
      <c r="G511" s="239">
        <v>39</v>
      </c>
      <c r="H511" s="1">
        <v>0</v>
      </c>
      <c r="I511" s="1">
        <v>20</v>
      </c>
      <c r="J511" s="1">
        <v>24</v>
      </c>
      <c r="K511" s="1">
        <v>92</v>
      </c>
      <c r="L511" s="1">
        <v>24</v>
      </c>
      <c r="M511" s="1">
        <v>24</v>
      </c>
      <c r="N511" s="1">
        <v>24</v>
      </c>
      <c r="O511" s="1">
        <v>20</v>
      </c>
      <c r="P511" s="239"/>
      <c r="Q511" s="1"/>
      <c r="R511" s="241">
        <v>1</v>
      </c>
      <c r="S511" s="1"/>
      <c r="T511" s="1">
        <v>1</v>
      </c>
      <c r="U511" s="1">
        <v>1</v>
      </c>
      <c r="V511" s="239"/>
      <c r="W511" s="241"/>
    </row>
    <row r="512" spans="2:23" x14ac:dyDescent="0.3">
      <c r="B512" s="39">
        <f>PRODUCT(G512/3+H512+I512+J512+(K512-I512-H512)/3+P512*25+Q512*25+R512*25+S512*25+T512*20+U512*15+V512*10+W512*15)</f>
        <v>140</v>
      </c>
      <c r="C512" s="3" t="s">
        <v>2935</v>
      </c>
      <c r="D512" s="3" t="s">
        <v>2620</v>
      </c>
      <c r="E512" s="1">
        <v>1990</v>
      </c>
      <c r="F512" s="38">
        <v>27366</v>
      </c>
      <c r="G512" s="239">
        <v>35</v>
      </c>
      <c r="H512" s="1">
        <v>1</v>
      </c>
      <c r="I512" s="1">
        <v>3</v>
      </c>
      <c r="J512" s="1">
        <v>21</v>
      </c>
      <c r="K512" s="1">
        <v>59</v>
      </c>
      <c r="L512" s="1">
        <v>45</v>
      </c>
      <c r="M512" s="1">
        <v>5</v>
      </c>
      <c r="N512" s="1">
        <v>5</v>
      </c>
      <c r="O512" s="1">
        <v>4</v>
      </c>
      <c r="P512" s="239"/>
      <c r="Q512" s="1"/>
      <c r="R512" s="241">
        <v>2</v>
      </c>
      <c r="S512" s="1"/>
      <c r="T512" s="1">
        <v>1</v>
      </c>
      <c r="U512" s="1">
        <v>1</v>
      </c>
      <c r="V512" s="239"/>
      <c r="W512" s="241"/>
    </row>
    <row r="513" spans="2:23" x14ac:dyDescent="0.3">
      <c r="B513" s="39">
        <f>PRODUCT(G513/3+H513+I513+J513+(K513-I513-H513)/3+P513*25+Q513*25+R513*25+S513*25+T513*20+U513*15+V513*10+W513*15)</f>
        <v>139</v>
      </c>
      <c r="C513" s="3" t="s">
        <v>2802</v>
      </c>
      <c r="D513" s="3" t="s">
        <v>2620</v>
      </c>
      <c r="E513" s="1">
        <v>1983</v>
      </c>
      <c r="F513" s="38">
        <v>24482</v>
      </c>
      <c r="G513" s="239">
        <v>35</v>
      </c>
      <c r="H513" s="1">
        <v>1</v>
      </c>
      <c r="I513" s="1">
        <v>6</v>
      </c>
      <c r="J513" s="1">
        <v>27</v>
      </c>
      <c r="K513" s="1">
        <v>77</v>
      </c>
      <c r="L513" s="1">
        <v>26</v>
      </c>
      <c r="M513" s="1">
        <v>25</v>
      </c>
      <c r="N513" s="1">
        <v>19</v>
      </c>
      <c r="O513" s="1">
        <v>7</v>
      </c>
      <c r="P513" s="239"/>
      <c r="Q513" s="1"/>
      <c r="R513" s="241">
        <v>2</v>
      </c>
      <c r="S513" s="1"/>
      <c r="T513" s="1">
        <v>1</v>
      </c>
      <c r="U513" s="1"/>
      <c r="V513" s="239"/>
      <c r="W513" s="241"/>
    </row>
    <row r="514" spans="2:23" x14ac:dyDescent="0.3">
      <c r="B514" s="39">
        <f>PRODUCT(G514/3+H514*1.6666+I514*1.6666+J514*1.6666+P514*25+Q514*25+R514*25+S514*25+T514*20+U514*15+V514*10+W514*15)</f>
        <v>120.99719999999999</v>
      </c>
      <c r="C514" s="3" t="s">
        <v>2636</v>
      </c>
      <c r="D514" s="3" t="s">
        <v>2620</v>
      </c>
      <c r="E514" s="1">
        <v>1975</v>
      </c>
      <c r="F514" s="38">
        <v>22090</v>
      </c>
      <c r="G514" s="239">
        <v>18</v>
      </c>
      <c r="H514" s="1">
        <v>0</v>
      </c>
      <c r="I514" s="1">
        <v>11</v>
      </c>
      <c r="J514" s="1">
        <v>31</v>
      </c>
      <c r="K514" s="1"/>
      <c r="L514" s="1"/>
      <c r="M514" s="1"/>
      <c r="N514" s="1"/>
      <c r="O514" s="1"/>
      <c r="P514" s="239"/>
      <c r="Q514" s="1"/>
      <c r="R514" s="241">
        <v>1</v>
      </c>
      <c r="S514" s="1"/>
      <c r="T514" s="1">
        <v>1</v>
      </c>
      <c r="U514" s="1"/>
      <c r="V514" s="239"/>
      <c r="W514" s="241"/>
    </row>
    <row r="515" spans="2:23" x14ac:dyDescent="0.3">
      <c r="B515" s="39">
        <f>PRODUCT(G515/3+H515+I515+J515+(K515-I515-H515)/3+P515*25+Q515*25+R515*25+S515*25+T515*20+U515*15+V515*10+W515*15)</f>
        <v>120.66666666666667</v>
      </c>
      <c r="C515" s="3" t="s">
        <v>1296</v>
      </c>
      <c r="D515" s="3" t="s">
        <v>2620</v>
      </c>
      <c r="E515" s="1">
        <v>2005</v>
      </c>
      <c r="F515" s="38">
        <v>32685</v>
      </c>
      <c r="G515" s="239">
        <v>36</v>
      </c>
      <c r="H515" s="1">
        <v>2</v>
      </c>
      <c r="I515" s="1">
        <v>8</v>
      </c>
      <c r="J515" s="1">
        <v>29</v>
      </c>
      <c r="K515" s="1">
        <v>99</v>
      </c>
      <c r="L515" s="1">
        <v>55</v>
      </c>
      <c r="M515" s="1">
        <v>23</v>
      </c>
      <c r="N515" s="1">
        <v>11</v>
      </c>
      <c r="O515" s="1">
        <v>10</v>
      </c>
      <c r="P515" s="239"/>
      <c r="Q515" s="1"/>
      <c r="R515" s="241">
        <v>1</v>
      </c>
      <c r="S515" s="1"/>
      <c r="T515" s="1"/>
      <c r="U515" s="1">
        <v>1</v>
      </c>
      <c r="V515" s="239"/>
      <c r="W515" s="241"/>
    </row>
    <row r="516" spans="2:23" x14ac:dyDescent="0.3">
      <c r="B516" s="39">
        <f>PRODUCT(G516/3+H516+I516+J516+(K516-I516-H516)/3+P516*25+Q516*25+R516*25+S516*25+T516*20+U516*15+V516*10+W516*15)</f>
        <v>103.66666666666667</v>
      </c>
      <c r="C516" s="3" t="s">
        <v>906</v>
      </c>
      <c r="D516" s="3" t="s">
        <v>2620</v>
      </c>
      <c r="E516" s="1">
        <v>1993</v>
      </c>
      <c r="F516" s="38">
        <v>28256</v>
      </c>
      <c r="G516" s="239">
        <v>24</v>
      </c>
      <c r="H516" s="1">
        <v>0</v>
      </c>
      <c r="I516" s="1">
        <v>5</v>
      </c>
      <c r="J516" s="1">
        <v>9</v>
      </c>
      <c r="K516" s="1">
        <v>25</v>
      </c>
      <c r="L516" s="1">
        <v>12</v>
      </c>
      <c r="M516" s="1">
        <v>6</v>
      </c>
      <c r="N516" s="1">
        <v>2</v>
      </c>
      <c r="O516" s="1">
        <v>5</v>
      </c>
      <c r="P516" s="239"/>
      <c r="Q516" s="1"/>
      <c r="R516" s="241">
        <v>2</v>
      </c>
      <c r="S516" s="1">
        <v>1</v>
      </c>
      <c r="T516" s="1"/>
      <c r="U516" s="1"/>
      <c r="V516" s="239"/>
      <c r="W516" s="241"/>
    </row>
    <row r="517" spans="2:23" x14ac:dyDescent="0.3">
      <c r="B517" s="39">
        <f>PRODUCT(G517/3+H517+I517+J517+(K517-I517-H517)/3+P517*25+Q517*25+R517*25+S517*25+T517*20+U517*15+V517*10+W517*15)</f>
        <v>95.666666666666657</v>
      </c>
      <c r="C517" s="3" t="s">
        <v>963</v>
      </c>
      <c r="D517" s="3" t="s">
        <v>2620</v>
      </c>
      <c r="E517" s="1">
        <v>1995</v>
      </c>
      <c r="F517" s="38">
        <v>28662</v>
      </c>
      <c r="G517" s="239">
        <v>21</v>
      </c>
      <c r="H517" s="1">
        <v>1</v>
      </c>
      <c r="I517" s="1">
        <v>7</v>
      </c>
      <c r="J517" s="1">
        <v>16</v>
      </c>
      <c r="K517" s="1">
        <v>52</v>
      </c>
      <c r="L517" s="1">
        <v>17</v>
      </c>
      <c r="M517" s="1">
        <v>14</v>
      </c>
      <c r="N517" s="1">
        <v>13</v>
      </c>
      <c r="O517" s="1">
        <v>8</v>
      </c>
      <c r="P517" s="239"/>
      <c r="Q517" s="1"/>
      <c r="R517" s="241">
        <v>2</v>
      </c>
      <c r="S517" s="1"/>
      <c r="T517" s="1"/>
      <c r="U517" s="1"/>
      <c r="V517" s="239"/>
      <c r="W517" s="241"/>
    </row>
    <row r="518" spans="2:23" x14ac:dyDescent="0.3">
      <c r="B518" s="39">
        <f>PRODUCT(G518/3+H518+I518+J518+(K518-I518-H518)/3+P518*25+Q518*25+R518*25+S518*25+T518*20+U518*15+V518*10+W518*15)</f>
        <v>85.666666666666657</v>
      </c>
      <c r="C518" s="3" t="s">
        <v>1373</v>
      </c>
      <c r="D518" s="3" t="s">
        <v>2620</v>
      </c>
      <c r="E518" s="1">
        <v>2005</v>
      </c>
      <c r="F518" s="38">
        <v>32836</v>
      </c>
      <c r="G518" s="239">
        <v>16</v>
      </c>
      <c r="H518" s="1">
        <v>0</v>
      </c>
      <c r="I518" s="1">
        <v>0</v>
      </c>
      <c r="J518" s="1">
        <v>10</v>
      </c>
      <c r="K518" s="1">
        <v>16</v>
      </c>
      <c r="L518" s="1">
        <v>14</v>
      </c>
      <c r="M518" s="1">
        <v>2</v>
      </c>
      <c r="N518" s="1">
        <v>0</v>
      </c>
      <c r="O518" s="1">
        <v>0</v>
      </c>
      <c r="P518" s="239"/>
      <c r="Q518" s="1"/>
      <c r="R518" s="241">
        <v>2</v>
      </c>
      <c r="S518" s="1"/>
      <c r="T518" s="1"/>
      <c r="U518" s="1">
        <v>1</v>
      </c>
      <c r="V518" s="239"/>
      <c r="W518" s="241"/>
    </row>
    <row r="519" spans="2:23" x14ac:dyDescent="0.3">
      <c r="B519" s="39">
        <f>PRODUCT(G519/3+H519*1.6666+I519*1.6666+J519*1.6666+P519*25+Q519*25+R519*25+S519*25+T519*20+U519*15+V519*10+W519*15)</f>
        <v>84.663533333333334</v>
      </c>
      <c r="C519" s="3" t="s">
        <v>705</v>
      </c>
      <c r="D519" s="3" t="s">
        <v>2620</v>
      </c>
      <c r="E519" s="1">
        <v>1979</v>
      </c>
      <c r="F519" s="38">
        <v>23090</v>
      </c>
      <c r="G519" s="239">
        <v>19</v>
      </c>
      <c r="H519" s="1">
        <v>0</v>
      </c>
      <c r="I519" s="1">
        <v>10</v>
      </c>
      <c r="J519" s="1">
        <v>37</v>
      </c>
      <c r="K519" s="1"/>
      <c r="L519" s="1"/>
      <c r="M519" s="1"/>
      <c r="N519" s="1"/>
      <c r="O519" s="1"/>
      <c r="P519" s="239"/>
      <c r="Q519" s="1"/>
      <c r="R519" s="241"/>
      <c r="S519" s="1"/>
      <c r="T519" s="1"/>
      <c r="U519" s="1"/>
      <c r="V519" s="239"/>
      <c r="W519" s="241"/>
    </row>
    <row r="520" spans="2:23" x14ac:dyDescent="0.3">
      <c r="B520" s="39">
        <f>PRODUCT(G520/3+H520*1.6666+I520*1.6666+J520*1.6666+P520*25+Q520*25+R520*25+S520*25+T520*20+U520*15+V520*10+W520*15)</f>
        <v>76.997200000000007</v>
      </c>
      <c r="C520" s="3" t="s">
        <v>3498</v>
      </c>
      <c r="D520" s="3" t="s">
        <v>2620</v>
      </c>
      <c r="E520" s="1">
        <v>1974</v>
      </c>
      <c r="F520" s="38">
        <v>21648</v>
      </c>
      <c r="G520" s="239">
        <v>21</v>
      </c>
      <c r="H520" s="1">
        <v>2</v>
      </c>
      <c r="I520" s="1">
        <v>19</v>
      </c>
      <c r="J520" s="1">
        <v>21</v>
      </c>
      <c r="K520" s="1"/>
      <c r="L520" s="1"/>
      <c r="M520" s="1"/>
      <c r="N520" s="1"/>
      <c r="O520" s="1"/>
      <c r="P520" s="239"/>
      <c r="Q520" s="1"/>
      <c r="R520" s="241"/>
      <c r="S520" s="1"/>
      <c r="T520" s="1"/>
      <c r="U520" s="1"/>
      <c r="V520" s="239"/>
      <c r="W520" s="241"/>
    </row>
    <row r="521" spans="2:23" x14ac:dyDescent="0.3">
      <c r="B521" s="39">
        <f>PRODUCT(G521/3+H521+I521+J521+(K521-I521-H521)/3+P521*25+Q521*25+R521*25+S521*25+T521*20+U521*15+V521*10+W521*15)</f>
        <v>75.666666666666671</v>
      </c>
      <c r="C521" s="3" t="s">
        <v>960</v>
      </c>
      <c r="D521" s="3" t="s">
        <v>2620</v>
      </c>
      <c r="E521" s="1">
        <v>1996</v>
      </c>
      <c r="F521" s="38">
        <v>29520</v>
      </c>
      <c r="G521" s="239">
        <v>20</v>
      </c>
      <c r="H521" s="1">
        <v>1</v>
      </c>
      <c r="I521" s="1">
        <v>5</v>
      </c>
      <c r="J521" s="1">
        <v>6</v>
      </c>
      <c r="K521" s="1">
        <v>42</v>
      </c>
      <c r="L521" s="1">
        <v>10</v>
      </c>
      <c r="M521" s="1">
        <v>16</v>
      </c>
      <c r="N521" s="1">
        <v>10</v>
      </c>
      <c r="O521" s="1">
        <v>6</v>
      </c>
      <c r="P521" s="239"/>
      <c r="Q521" s="1"/>
      <c r="R521" s="241">
        <v>1</v>
      </c>
      <c r="S521" s="1"/>
      <c r="T521" s="1">
        <v>1</v>
      </c>
      <c r="U521" s="1"/>
      <c r="V521" s="239"/>
      <c r="W521" s="241"/>
    </row>
    <row r="522" spans="2:23" x14ac:dyDescent="0.3">
      <c r="B522" s="39">
        <f>PRODUCT(G522/3+H522*1.6666+I522*1.6666+J522*1.6666+P522*25+Q522*25+R522*25+S522*25+T522*20+U522*15+V522*10+W522*15)</f>
        <v>66.998199999999997</v>
      </c>
      <c r="C522" s="3" t="s">
        <v>3506</v>
      </c>
      <c r="D522" s="3" t="s">
        <v>2620</v>
      </c>
      <c r="E522" s="1">
        <v>1970</v>
      </c>
      <c r="F522" s="38">
        <v>20662</v>
      </c>
      <c r="G522" s="239">
        <v>21</v>
      </c>
      <c r="H522" s="1">
        <v>1</v>
      </c>
      <c r="I522" s="1">
        <v>6</v>
      </c>
      <c r="J522" s="1">
        <v>20</v>
      </c>
      <c r="K522" s="1"/>
      <c r="L522" s="1"/>
      <c r="M522" s="1"/>
      <c r="N522" s="1"/>
      <c r="O522" s="1"/>
      <c r="P522" s="239"/>
      <c r="Q522" s="1"/>
      <c r="R522" s="241"/>
      <c r="S522" s="1"/>
      <c r="T522" s="1"/>
      <c r="U522" s="1">
        <v>1</v>
      </c>
      <c r="V522" s="239"/>
      <c r="W522" s="241"/>
    </row>
    <row r="523" spans="2:23" x14ac:dyDescent="0.3">
      <c r="B523" s="39">
        <f>PRODUCT(G523/3+H523+I523+J523+(K523-I523-H523)/3+P523*25+Q523*25+R523*25+S523*25+T523*20+U523*15+V523*10+W523*15)</f>
        <v>59</v>
      </c>
      <c r="C523" s="3" t="s">
        <v>3515</v>
      </c>
      <c r="D523" s="3" t="s">
        <v>2620</v>
      </c>
      <c r="E523" s="1">
        <v>1983</v>
      </c>
      <c r="F523" s="38">
        <v>24548</v>
      </c>
      <c r="G523" s="239">
        <v>19</v>
      </c>
      <c r="H523" s="1">
        <v>0</v>
      </c>
      <c r="I523" s="1">
        <v>7</v>
      </c>
      <c r="J523" s="1">
        <v>11</v>
      </c>
      <c r="K523" s="1">
        <v>51</v>
      </c>
      <c r="L523" s="1">
        <v>17</v>
      </c>
      <c r="M523" s="1">
        <v>18</v>
      </c>
      <c r="N523" s="1">
        <v>9</v>
      </c>
      <c r="O523" s="1">
        <v>7</v>
      </c>
      <c r="P523" s="239"/>
      <c r="Q523" s="1"/>
      <c r="R523" s="241"/>
      <c r="S523" s="1"/>
      <c r="T523" s="1">
        <v>1</v>
      </c>
      <c r="U523" s="1"/>
      <c r="V523" s="239"/>
      <c r="W523" s="241"/>
    </row>
    <row r="524" spans="2:23" x14ac:dyDescent="0.3">
      <c r="B524" s="39">
        <f>PRODUCT(G524/3+H524+I524+J524+(K524-I524-H524)/3+P524*25+Q524*25+R524*25+S524*25+T524*20+U524*15+V524*10+W524*15)</f>
        <v>57.333333333333336</v>
      </c>
      <c r="C524" s="3" t="s">
        <v>942</v>
      </c>
      <c r="D524" s="3" t="s">
        <v>2620</v>
      </c>
      <c r="E524" s="1">
        <v>1996</v>
      </c>
      <c r="F524" s="38">
        <v>28945</v>
      </c>
      <c r="G524" s="239">
        <v>4</v>
      </c>
      <c r="H524" s="1">
        <v>0</v>
      </c>
      <c r="I524" s="1">
        <v>1</v>
      </c>
      <c r="J524" s="1">
        <v>2</v>
      </c>
      <c r="K524" s="1">
        <v>10</v>
      </c>
      <c r="L524" s="1">
        <v>2</v>
      </c>
      <c r="M524" s="1">
        <v>5</v>
      </c>
      <c r="N524" s="1">
        <v>2</v>
      </c>
      <c r="O524" s="1">
        <v>1</v>
      </c>
      <c r="P524" s="239"/>
      <c r="Q524" s="1"/>
      <c r="R524" s="241">
        <v>2</v>
      </c>
      <c r="S524" s="1"/>
      <c r="T524" s="1"/>
      <c r="U524" s="1"/>
      <c r="V524" s="239"/>
      <c r="W524" s="241"/>
    </row>
    <row r="525" spans="2:23" x14ac:dyDescent="0.3">
      <c r="B525" s="39">
        <f>PRODUCT(G525/3+H525*1.6666+I525*1.6666+J525*1.6666+P525*25+Q525*25+R525*25+S525*25+T525*20+U525*15+V525*10+W525*15)</f>
        <v>53.666533333333334</v>
      </c>
      <c r="C525" s="3" t="s">
        <v>707</v>
      </c>
      <c r="D525" s="3" t="s">
        <v>2620</v>
      </c>
      <c r="E525" s="1">
        <v>1978</v>
      </c>
      <c r="F525" s="38">
        <v>22403</v>
      </c>
      <c r="G525" s="239">
        <v>1</v>
      </c>
      <c r="H525" s="1">
        <v>0</v>
      </c>
      <c r="I525" s="1">
        <v>1</v>
      </c>
      <c r="J525" s="1">
        <v>1</v>
      </c>
      <c r="K525" s="1"/>
      <c r="L525" s="1"/>
      <c r="M525" s="1"/>
      <c r="N525" s="1"/>
      <c r="O525" s="1"/>
      <c r="P525" s="239"/>
      <c r="Q525" s="1"/>
      <c r="R525" s="241">
        <v>1</v>
      </c>
      <c r="S525" s="1">
        <v>1</v>
      </c>
      <c r="T525" s="1"/>
      <c r="U525" s="1"/>
      <c r="V525" s="239"/>
      <c r="W525" s="241"/>
    </row>
    <row r="526" spans="2:23" x14ac:dyDescent="0.3">
      <c r="B526" s="39">
        <f>PRODUCT(G526/3+H526*1.6666+I526*1.6666+J526*1.6666+P526*25+Q526*25+R526*25+S526*25+T526*20+U526*15+V526*10+W526*15)</f>
        <v>45.665999999999997</v>
      </c>
      <c r="C526" s="3" t="s">
        <v>3529</v>
      </c>
      <c r="D526" s="3" t="s">
        <v>2620</v>
      </c>
      <c r="E526" s="1">
        <v>1976</v>
      </c>
      <c r="F526" s="38">
        <v>21983</v>
      </c>
      <c r="G526" s="239">
        <v>12</v>
      </c>
      <c r="H526" s="1">
        <v>0</v>
      </c>
      <c r="I526" s="1">
        <v>8</v>
      </c>
      <c r="J526" s="1">
        <v>2</v>
      </c>
      <c r="K526" s="1"/>
      <c r="L526" s="1"/>
      <c r="M526" s="1"/>
      <c r="N526" s="1"/>
      <c r="O526" s="1"/>
      <c r="P526" s="239"/>
      <c r="Q526" s="1"/>
      <c r="R526" s="241"/>
      <c r="S526" s="1">
        <v>1</v>
      </c>
      <c r="T526" s="1"/>
      <c r="U526" s="1"/>
      <c r="V526" s="239"/>
      <c r="W526" s="241"/>
    </row>
    <row r="527" spans="2:23" x14ac:dyDescent="0.3">
      <c r="B527" s="39">
        <f>PRODUCT(G527/3+H527+I527+J527+(K527-I527-H527)/3+P527*25+Q527*25+R527*25+S527*25+T527*20+U527*15+V527*10+W527*15)</f>
        <v>42.333333333333336</v>
      </c>
      <c r="C527" s="3" t="s">
        <v>2827</v>
      </c>
      <c r="D527" s="3" t="s">
        <v>2620</v>
      </c>
      <c r="E527" s="1">
        <v>1981</v>
      </c>
      <c r="F527" s="38">
        <v>24879</v>
      </c>
      <c r="G527" s="239">
        <v>18</v>
      </c>
      <c r="H527" s="1">
        <v>0</v>
      </c>
      <c r="I527" s="1">
        <v>13</v>
      </c>
      <c r="J527" s="1">
        <v>9</v>
      </c>
      <c r="K527" s="1">
        <v>56</v>
      </c>
      <c r="L527" s="1">
        <v>12</v>
      </c>
      <c r="M527" s="1">
        <v>13</v>
      </c>
      <c r="N527" s="1">
        <v>18</v>
      </c>
      <c r="O527" s="1">
        <v>13</v>
      </c>
      <c r="P527" s="239"/>
      <c r="Q527" s="1"/>
      <c r="R527" s="241"/>
      <c r="S527" s="1"/>
      <c r="T527" s="1"/>
      <c r="U527" s="1"/>
      <c r="V527" s="239"/>
      <c r="W527" s="241"/>
    </row>
    <row r="528" spans="2:23" x14ac:dyDescent="0.3">
      <c r="B528" s="39">
        <f>PRODUCT(G528/3+H528*1.6666+I528*1.6666+J528*1.6666+P528*25+Q528*25+R528*25+S528*25+T528*20+U528*15+V528*10+W528*15)</f>
        <v>41.998599999999996</v>
      </c>
      <c r="C528" s="3" t="s">
        <v>3534</v>
      </c>
      <c r="D528" s="3" t="s">
        <v>2620</v>
      </c>
      <c r="E528" s="1">
        <v>1974</v>
      </c>
      <c r="F528" s="38">
        <v>21784</v>
      </c>
      <c r="G528" s="239">
        <v>21</v>
      </c>
      <c r="H528" s="1">
        <v>2</v>
      </c>
      <c r="I528" s="1">
        <v>9</v>
      </c>
      <c r="J528" s="1">
        <v>10</v>
      </c>
      <c r="K528" s="1"/>
      <c r="L528" s="1"/>
      <c r="M528" s="1"/>
      <c r="N528" s="1"/>
      <c r="O528" s="1"/>
      <c r="P528" s="239"/>
      <c r="Q528" s="1"/>
      <c r="R528" s="241"/>
      <c r="S528" s="1"/>
      <c r="T528" s="1"/>
      <c r="U528" s="1"/>
      <c r="V528" s="239"/>
      <c r="W528" s="241"/>
    </row>
    <row r="529" spans="2:23" x14ac:dyDescent="0.3">
      <c r="B529" s="39">
        <f>PRODUCT(G529/3+H529*1.6666+I529*1.6666+J529*1.6666+P529*25+Q529*25+R529*25+S529*25+T529*20+U529*15+V529*10+W529*15)</f>
        <v>29.999066666666664</v>
      </c>
      <c r="C529" s="3" t="s">
        <v>3547</v>
      </c>
      <c r="D529" s="3" t="s">
        <v>2620</v>
      </c>
      <c r="E529" s="1">
        <v>1969</v>
      </c>
      <c r="F529" s="38">
        <v>19527</v>
      </c>
      <c r="G529" s="239">
        <v>20</v>
      </c>
      <c r="H529" s="1">
        <v>1</v>
      </c>
      <c r="I529" s="1">
        <v>5</v>
      </c>
      <c r="J529" s="1">
        <v>8</v>
      </c>
      <c r="K529" s="1"/>
      <c r="L529" s="1"/>
      <c r="M529" s="1"/>
      <c r="N529" s="1"/>
      <c r="O529" s="1"/>
      <c r="P529" s="239"/>
      <c r="Q529" s="1"/>
      <c r="R529" s="241"/>
      <c r="S529" s="1"/>
      <c r="T529" s="1"/>
      <c r="U529" s="1"/>
      <c r="V529" s="239"/>
      <c r="W529" s="241"/>
    </row>
    <row r="530" spans="2:23" x14ac:dyDescent="0.3">
      <c r="B530" s="39">
        <f>PRODUCT(G530/3+H530*1.6666+I530*1.6666+J530*1.6666+P530*25+Q530*25+R530*25+S530*25+T530*20+U530*15+V530*10+W530*15)</f>
        <v>26.665800000000001</v>
      </c>
      <c r="C530" s="3" t="s">
        <v>3556</v>
      </c>
      <c r="D530" s="3" t="s">
        <v>2620</v>
      </c>
      <c r="E530" s="1">
        <v>1975</v>
      </c>
      <c r="F530" s="38">
        <v>21950</v>
      </c>
      <c r="G530" s="239">
        <v>15</v>
      </c>
      <c r="H530" s="1">
        <v>1</v>
      </c>
      <c r="I530" s="1">
        <v>3</v>
      </c>
      <c r="J530" s="1">
        <v>9</v>
      </c>
      <c r="K530" s="1"/>
      <c r="L530" s="1"/>
      <c r="M530" s="1"/>
      <c r="N530" s="1"/>
      <c r="O530" s="1"/>
      <c r="P530" s="239"/>
      <c r="Q530" s="1"/>
      <c r="R530" s="241"/>
      <c r="S530" s="1"/>
      <c r="T530" s="1"/>
      <c r="U530" s="1"/>
      <c r="V530" s="239"/>
      <c r="W530" s="241"/>
    </row>
    <row r="531" spans="2:23" x14ac:dyDescent="0.3">
      <c r="B531" s="39">
        <f>PRODUCT(G531/3+H531+I531+J531+(K531-I531-H531)/3+P531*25+Q531*25+R531*25+S531*25+T531*20+U531*15+V531*10+W531*15)</f>
        <v>26.333333333333336</v>
      </c>
      <c r="C531" s="3" t="s">
        <v>1221</v>
      </c>
      <c r="D531" s="3" t="s">
        <v>2620</v>
      </c>
      <c r="E531" s="1">
        <v>1984</v>
      </c>
      <c r="F531" s="38">
        <v>24865</v>
      </c>
      <c r="G531" s="239">
        <v>18</v>
      </c>
      <c r="H531" s="1">
        <v>0</v>
      </c>
      <c r="I531" s="1">
        <v>6</v>
      </c>
      <c r="J531" s="1">
        <v>4</v>
      </c>
      <c r="K531" s="1">
        <v>37</v>
      </c>
      <c r="L531" s="1">
        <v>8</v>
      </c>
      <c r="M531" s="1">
        <v>11</v>
      </c>
      <c r="N531" s="1">
        <v>12</v>
      </c>
      <c r="O531" s="1">
        <v>6</v>
      </c>
      <c r="P531" s="239"/>
      <c r="Q531" s="1"/>
      <c r="R531" s="241"/>
      <c r="S531" s="1"/>
      <c r="T531" s="1"/>
      <c r="U531" s="1"/>
      <c r="V531" s="239"/>
      <c r="W531" s="241"/>
    </row>
    <row r="532" spans="2:23" x14ac:dyDescent="0.3">
      <c r="B532" s="39">
        <f>PRODUCT(G532/3+H532+I532+J532+(K532-I532-H532)/3+P532*25+Q532*25+R532*25+S532*25+T532*20+U532*15+V532*10+W532*15)</f>
        <v>25.333333333333332</v>
      </c>
      <c r="C532" s="3" t="s">
        <v>3022</v>
      </c>
      <c r="D532" s="3" t="s">
        <v>2620</v>
      </c>
      <c r="E532" s="1">
        <v>1994</v>
      </c>
      <c r="F532" s="38">
        <v>28563</v>
      </c>
      <c r="G532" s="239">
        <v>1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239"/>
      <c r="Q532" s="1"/>
      <c r="R532" s="241">
        <v>1</v>
      </c>
      <c r="S532" s="1"/>
      <c r="T532" s="1"/>
      <c r="U532" s="1"/>
      <c r="V532" s="239"/>
      <c r="W532" s="241"/>
    </row>
    <row r="533" spans="2:23" x14ac:dyDescent="0.3">
      <c r="B533" s="39">
        <f>PRODUCT(G533/3+H533+I533+J533+(K533-I533-H533)/3+P533*25+Q533*25+R533*25+S533*25+T533*20+U533*15+V533*10+W533*15)</f>
        <v>24.666666666666668</v>
      </c>
      <c r="C533" s="3" t="s">
        <v>708</v>
      </c>
      <c r="D533" s="3" t="s">
        <v>2620</v>
      </c>
      <c r="E533" s="1">
        <v>1980</v>
      </c>
      <c r="F533" s="38">
        <v>23317</v>
      </c>
      <c r="G533" s="239">
        <v>14</v>
      </c>
      <c r="H533" s="1">
        <v>0</v>
      </c>
      <c r="I533" s="1">
        <v>3</v>
      </c>
      <c r="J533" s="1">
        <v>6</v>
      </c>
      <c r="K533" s="1">
        <v>36</v>
      </c>
      <c r="L533" s="1">
        <v>8</v>
      </c>
      <c r="M533" s="1">
        <v>15</v>
      </c>
      <c r="N533" s="1">
        <v>10</v>
      </c>
      <c r="O533" s="1">
        <v>3</v>
      </c>
      <c r="P533" s="239"/>
      <c r="Q533" s="1"/>
      <c r="R533" s="241"/>
      <c r="S533" s="1"/>
      <c r="T533" s="1"/>
      <c r="U533" s="1"/>
      <c r="V533" s="239"/>
      <c r="W533" s="241"/>
    </row>
    <row r="534" spans="2:23" x14ac:dyDescent="0.3">
      <c r="B534" s="39">
        <f>PRODUCT(G534/3+H534+I534+J534+(K534-I534-H534)/3+P534*25+Q534*25+R534*25+S534*25+T534*20+U534*15+V534*10+W534*15)</f>
        <v>24.333333333333332</v>
      </c>
      <c r="C534" s="3" t="s">
        <v>3563</v>
      </c>
      <c r="D534" s="3" t="s">
        <v>2620</v>
      </c>
      <c r="E534" s="1">
        <v>1984</v>
      </c>
      <c r="F534" s="38" t="s">
        <v>776</v>
      </c>
      <c r="G534" s="239">
        <v>16</v>
      </c>
      <c r="H534" s="1">
        <v>1</v>
      </c>
      <c r="I534" s="1">
        <v>9</v>
      </c>
      <c r="J534" s="1">
        <v>1</v>
      </c>
      <c r="K534" s="1">
        <v>34</v>
      </c>
      <c r="L534" s="1">
        <v>6</v>
      </c>
      <c r="M534" s="1">
        <v>10</v>
      </c>
      <c r="N534" s="1">
        <v>8</v>
      </c>
      <c r="O534" s="1">
        <v>10</v>
      </c>
      <c r="P534" s="239"/>
      <c r="Q534" s="1"/>
      <c r="R534" s="241"/>
      <c r="S534" s="1"/>
      <c r="T534" s="1"/>
      <c r="U534" s="1"/>
      <c r="V534" s="239"/>
      <c r="W534" s="241"/>
    </row>
    <row r="535" spans="2:23" x14ac:dyDescent="0.3">
      <c r="B535" s="39">
        <f>PRODUCT(G535/3+H535*1.6666+I535*1.6666+J535*1.6666+P535*25+Q535*25+R535*25+S535*25+T535*20+U535*15+V535*10+W535*15)</f>
        <v>24.332666666666668</v>
      </c>
      <c r="C535" s="3" t="s">
        <v>3564</v>
      </c>
      <c r="D535" s="3" t="s">
        <v>2620</v>
      </c>
      <c r="E535" s="1">
        <v>1970</v>
      </c>
      <c r="F535" s="38">
        <v>20199</v>
      </c>
      <c r="G535" s="239">
        <v>23</v>
      </c>
      <c r="H535" s="1">
        <v>0</v>
      </c>
      <c r="I535" s="1">
        <v>2</v>
      </c>
      <c r="J535" s="1">
        <v>8</v>
      </c>
      <c r="K535" s="1"/>
      <c r="L535" s="1"/>
      <c r="M535" s="1"/>
      <c r="N535" s="1"/>
      <c r="O535" s="1"/>
      <c r="P535" s="239"/>
      <c r="Q535" s="1"/>
      <c r="R535" s="241"/>
      <c r="S535" s="1"/>
      <c r="T535" s="1"/>
      <c r="U535" s="1"/>
      <c r="V535" s="239"/>
      <c r="W535" s="241"/>
    </row>
    <row r="536" spans="2:23" x14ac:dyDescent="0.3">
      <c r="B536" s="39">
        <f>PRODUCT(G536/3+H536+I536+J536+(K536-I536-H536)/3+P536*25+Q536*25+R536*25+S536*25+T536*20+U536*15+V536*10+W536*15)</f>
        <v>19.666666666666664</v>
      </c>
      <c r="C536" s="3" t="s">
        <v>1472</v>
      </c>
      <c r="D536" s="3" t="s">
        <v>2620</v>
      </c>
      <c r="E536" s="1">
        <v>2010</v>
      </c>
      <c r="F536" s="38">
        <v>34111</v>
      </c>
      <c r="G536" s="239">
        <v>2</v>
      </c>
      <c r="H536" s="1">
        <v>0</v>
      </c>
      <c r="I536" s="1">
        <v>1</v>
      </c>
      <c r="J536" s="1">
        <v>2</v>
      </c>
      <c r="K536" s="1">
        <v>4</v>
      </c>
      <c r="L536" s="1">
        <v>2</v>
      </c>
      <c r="M536" s="1">
        <v>1</v>
      </c>
      <c r="N536" s="1">
        <v>0</v>
      </c>
      <c r="O536" s="1">
        <v>1</v>
      </c>
      <c r="P536" s="239"/>
      <c r="Q536" s="1"/>
      <c r="R536" s="241"/>
      <c r="S536" s="1"/>
      <c r="T536" s="1"/>
      <c r="U536" s="1">
        <v>1</v>
      </c>
      <c r="V536" s="239"/>
      <c r="W536" s="241"/>
    </row>
    <row r="537" spans="2:23" x14ac:dyDescent="0.3">
      <c r="B537" s="39">
        <f>PRODUCT(G537/3+H537+I537+J537+(K537-I537-H537)/3+P537*25+Q537*25+R537*25+S537*25+T537*20+U537*15+V537*10+W537*15)</f>
        <v>17.333333333333332</v>
      </c>
      <c r="C537" s="3" t="s">
        <v>1650</v>
      </c>
      <c r="D537" s="3" t="s">
        <v>2620</v>
      </c>
      <c r="E537" s="1">
        <v>2017</v>
      </c>
      <c r="F537" s="38">
        <v>37200</v>
      </c>
      <c r="G537" s="239">
        <v>2</v>
      </c>
      <c r="H537" s="1">
        <v>0</v>
      </c>
      <c r="I537" s="1">
        <v>1</v>
      </c>
      <c r="J537" s="1">
        <v>0</v>
      </c>
      <c r="K537" s="1">
        <v>3</v>
      </c>
      <c r="L537" s="1">
        <v>2</v>
      </c>
      <c r="M537" s="1">
        <v>0</v>
      </c>
      <c r="N537" s="1">
        <v>0</v>
      </c>
      <c r="O537" s="1">
        <v>1</v>
      </c>
      <c r="P537" s="239"/>
      <c r="Q537" s="1"/>
      <c r="R537" s="241"/>
      <c r="S537" s="1"/>
      <c r="T537" s="1"/>
      <c r="U537" s="1">
        <v>1</v>
      </c>
      <c r="V537" s="239"/>
      <c r="W537" s="241"/>
    </row>
    <row r="538" spans="2:23" x14ac:dyDescent="0.3">
      <c r="B538" s="39">
        <f>PRODUCT(G538/3+H538+I538+J538+(K538-I538-H538)/3+P538*25+Q538*25+R538*25+S538*25+T538*20+U538*15+V538*10+W538*15)</f>
        <v>16.666666666666664</v>
      </c>
      <c r="C538" s="3" t="s">
        <v>3579</v>
      </c>
      <c r="D538" s="3" t="s">
        <v>2620</v>
      </c>
      <c r="E538" s="1">
        <v>1984</v>
      </c>
      <c r="F538" s="38">
        <v>25033</v>
      </c>
      <c r="G538" s="239">
        <v>16</v>
      </c>
      <c r="H538" s="1">
        <v>0</v>
      </c>
      <c r="I538" s="1">
        <v>2</v>
      </c>
      <c r="J538" s="1">
        <v>1</v>
      </c>
      <c r="K538" s="1">
        <v>27</v>
      </c>
      <c r="L538" s="1">
        <v>11</v>
      </c>
      <c r="M538" s="1">
        <v>7</v>
      </c>
      <c r="N538" s="1">
        <v>7</v>
      </c>
      <c r="O538" s="1">
        <v>2</v>
      </c>
      <c r="P538" s="239"/>
      <c r="Q538" s="1"/>
      <c r="R538" s="241"/>
      <c r="S538" s="1"/>
      <c r="T538" s="1"/>
      <c r="U538" s="1"/>
      <c r="V538" s="239"/>
      <c r="W538" s="241"/>
    </row>
    <row r="539" spans="2:23" x14ac:dyDescent="0.3">
      <c r="B539" s="39">
        <f>PRODUCT(G539/3+H539*1.6666+I539*1.6666+J539*1.6666+P539*25+Q539*25+R539*25+S539*25+T539*20+U539*15+V539*10+W539*15)</f>
        <v>15.666133333333335</v>
      </c>
      <c r="C539" s="3" t="s">
        <v>3565</v>
      </c>
      <c r="D539" s="3" t="s">
        <v>2620</v>
      </c>
      <c r="E539" s="1">
        <v>1962</v>
      </c>
      <c r="F539" s="38">
        <v>17422</v>
      </c>
      <c r="G539" s="239" t="s">
        <v>3693</v>
      </c>
      <c r="H539" s="1">
        <v>0</v>
      </c>
      <c r="I539" s="1">
        <v>3</v>
      </c>
      <c r="J539" s="1">
        <v>5</v>
      </c>
      <c r="K539" s="1"/>
      <c r="L539" s="1"/>
      <c r="M539" s="1"/>
      <c r="N539" s="1"/>
      <c r="O539" s="1"/>
      <c r="P539" s="239"/>
      <c r="Q539" s="1"/>
      <c r="R539" s="241"/>
      <c r="S539" s="1"/>
      <c r="T539" s="1"/>
      <c r="U539" s="1"/>
      <c r="V539" s="239"/>
      <c r="W539" s="241"/>
    </row>
    <row r="540" spans="2:23" x14ac:dyDescent="0.3">
      <c r="B540" s="39">
        <f>PRODUCT(G540/3+H540*1.6666+I540*1.6666+J540*1.6666+P540*25+Q540*25+R540*25+S540*25+T540*20+U540*15+V540*10+W540*15)</f>
        <v>12.999600000000001</v>
      </c>
      <c r="C540" s="3" t="s">
        <v>3589</v>
      </c>
      <c r="D540" s="3" t="s">
        <v>2620</v>
      </c>
      <c r="E540" s="1">
        <v>1969</v>
      </c>
      <c r="F540" s="38">
        <v>19195</v>
      </c>
      <c r="G540" s="239">
        <v>9</v>
      </c>
      <c r="H540" s="1">
        <v>0</v>
      </c>
      <c r="I540" s="1">
        <v>3</v>
      </c>
      <c r="J540" s="1">
        <v>3</v>
      </c>
      <c r="K540" s="1"/>
      <c r="L540" s="1"/>
      <c r="M540" s="1"/>
      <c r="N540" s="1"/>
      <c r="O540" s="1"/>
      <c r="P540" s="239"/>
      <c r="Q540" s="1"/>
      <c r="R540" s="241"/>
      <c r="S540" s="1"/>
      <c r="T540" s="1"/>
      <c r="U540" s="1"/>
      <c r="V540" s="239"/>
      <c r="W540" s="241"/>
    </row>
    <row r="541" spans="2:23" x14ac:dyDescent="0.3">
      <c r="B541" s="39">
        <f>PRODUCT(G541/3+H541*1.6666+I541*1.6666+J541*1.6666+P541*25+Q541*25+R541*25+S541*25+T541*20+U541*15+V541*10+W541*15)</f>
        <v>3.9998666666666667</v>
      </c>
      <c r="C541" s="3" t="s">
        <v>3628</v>
      </c>
      <c r="D541" s="3" t="s">
        <v>2620</v>
      </c>
      <c r="E541" s="1">
        <v>1971</v>
      </c>
      <c r="F541" s="38">
        <v>20594</v>
      </c>
      <c r="G541" s="239">
        <v>2</v>
      </c>
      <c r="H541" s="1">
        <v>0</v>
      </c>
      <c r="I541" s="1">
        <v>2</v>
      </c>
      <c r="J541" s="1">
        <v>0</v>
      </c>
      <c r="K541" s="1"/>
      <c r="L541" s="1"/>
      <c r="M541" s="1"/>
      <c r="N541" s="1"/>
      <c r="O541" s="1"/>
      <c r="P541" s="239"/>
      <c r="Q541" s="1"/>
      <c r="R541" s="241"/>
      <c r="S541" s="1"/>
      <c r="T541" s="1"/>
      <c r="U541" s="1"/>
      <c r="V541" s="239"/>
      <c r="W541" s="241"/>
    </row>
    <row r="542" spans="2:23" x14ac:dyDescent="0.3">
      <c r="B542" s="39">
        <f>PRODUCT(G542/3+H542+I542+J542+(K542-I542-H542)/3+P542*25+Q542*25+R542*25+S542*25+T542*20+U542*15+V542*10+W542*15)</f>
        <v>2.333333333333333</v>
      </c>
      <c r="C542" s="3" t="s">
        <v>3642</v>
      </c>
      <c r="D542" s="3" t="s">
        <v>2620</v>
      </c>
      <c r="E542" s="1">
        <v>1983</v>
      </c>
      <c r="F542" s="38">
        <v>24395</v>
      </c>
      <c r="G542" s="239">
        <v>3</v>
      </c>
      <c r="H542" s="1">
        <v>0</v>
      </c>
      <c r="I542" s="1">
        <v>0</v>
      </c>
      <c r="J542" s="1">
        <v>0</v>
      </c>
      <c r="K542" s="1">
        <v>4</v>
      </c>
      <c r="L542" s="1">
        <v>4</v>
      </c>
      <c r="M542" s="1">
        <v>0</v>
      </c>
      <c r="N542" s="1">
        <v>0</v>
      </c>
      <c r="O542" s="1">
        <v>0</v>
      </c>
      <c r="P542" s="239"/>
      <c r="Q542" s="1"/>
      <c r="R542" s="241"/>
      <c r="S542" s="1"/>
      <c r="T542" s="1"/>
      <c r="U542" s="1"/>
      <c r="V542" s="239"/>
      <c r="W542" s="241"/>
    </row>
    <row r="543" spans="2:23" x14ac:dyDescent="0.3">
      <c r="B543" s="39">
        <f>PRODUCT(G543/3+H543+I543+J543+(K543-I543-H543)/3+P543*25+Q543*25+R543*25+S543*25+T543*20+U543*15+V543*10+W543*15)</f>
        <v>1.6666666666666665</v>
      </c>
      <c r="C543" s="3" t="s">
        <v>3650</v>
      </c>
      <c r="D543" s="3" t="s">
        <v>2620</v>
      </c>
      <c r="E543" s="1">
        <v>1982</v>
      </c>
      <c r="F543" s="38">
        <v>23788</v>
      </c>
      <c r="G543" s="239">
        <v>2</v>
      </c>
      <c r="H543" s="1">
        <v>0</v>
      </c>
      <c r="I543" s="1">
        <v>1</v>
      </c>
      <c r="J543" s="1">
        <v>0</v>
      </c>
      <c r="K543" s="1">
        <v>1</v>
      </c>
      <c r="L543" s="1">
        <v>0</v>
      </c>
      <c r="M543" s="1">
        <v>0</v>
      </c>
      <c r="N543" s="1">
        <v>0</v>
      </c>
      <c r="O543" s="1">
        <v>1</v>
      </c>
      <c r="P543" s="239"/>
      <c r="Q543" s="1"/>
      <c r="R543" s="241"/>
      <c r="S543" s="1"/>
      <c r="T543" s="1"/>
      <c r="U543" s="1"/>
      <c r="V543" s="239"/>
      <c r="W543" s="241"/>
    </row>
    <row r="544" spans="2:23" x14ac:dyDescent="0.3">
      <c r="B544" s="39">
        <f>PRODUCT(G544/3+H544+I544+J544+(K544-I544-H544)/3+P544*25+Q544*25+R544*25+S544*25+T544*20+U544*15+V544*10+W544*15)</f>
        <v>1.3333333333333333</v>
      </c>
      <c r="C544" s="3" t="s">
        <v>1303</v>
      </c>
      <c r="D544" s="3" t="s">
        <v>2620</v>
      </c>
      <c r="E544" s="1">
        <v>2003</v>
      </c>
      <c r="F544" s="38">
        <v>31612</v>
      </c>
      <c r="G544" s="239">
        <v>2</v>
      </c>
      <c r="H544" s="1">
        <v>0</v>
      </c>
      <c r="I544" s="1">
        <v>0</v>
      </c>
      <c r="J544" s="1">
        <v>0</v>
      </c>
      <c r="K544" s="1">
        <v>2</v>
      </c>
      <c r="L544" s="1">
        <v>0</v>
      </c>
      <c r="M544" s="1">
        <v>2</v>
      </c>
      <c r="N544" s="1">
        <v>0</v>
      </c>
      <c r="O544" s="1">
        <v>0</v>
      </c>
      <c r="P544" s="239"/>
      <c r="Q544" s="1"/>
      <c r="R544" s="241"/>
      <c r="S544" s="1"/>
      <c r="T544" s="1"/>
      <c r="U544" s="1"/>
      <c r="V544" s="239"/>
      <c r="W544" s="241"/>
    </row>
    <row r="545" spans="2:23" x14ac:dyDescent="0.3">
      <c r="B545" s="39">
        <f>PRODUCT(G545/3+H545+I545+J545+(K545-I545-H545)/3+P545*25+Q545*25+R545*25+S545*25+T545*20+U545*15+V545*10+W545*15)</f>
        <v>1</v>
      </c>
      <c r="C545" s="3" t="s">
        <v>3655</v>
      </c>
      <c r="D545" s="3" t="s">
        <v>2620</v>
      </c>
      <c r="E545" s="1">
        <v>2021</v>
      </c>
      <c r="F545" s="38">
        <v>38063</v>
      </c>
      <c r="G545" s="239">
        <v>2</v>
      </c>
      <c r="H545" s="1">
        <v>0</v>
      </c>
      <c r="I545" s="1">
        <v>0</v>
      </c>
      <c r="J545" s="1">
        <v>0</v>
      </c>
      <c r="K545" s="1">
        <v>1</v>
      </c>
      <c r="L545" s="1">
        <v>0</v>
      </c>
      <c r="M545" s="1">
        <v>1</v>
      </c>
      <c r="N545" s="1">
        <v>0</v>
      </c>
      <c r="O545" s="1">
        <v>0</v>
      </c>
      <c r="P545" s="239"/>
      <c r="Q545" s="1"/>
      <c r="R545" s="241"/>
      <c r="S545" s="1"/>
      <c r="T545" s="1"/>
      <c r="U545" s="1"/>
      <c r="V545" s="239"/>
      <c r="W545" s="241"/>
    </row>
    <row r="546" spans="2:23" x14ac:dyDescent="0.3">
      <c r="B546" s="39">
        <f>PRODUCT(G546/3+H546+I546+J546+(K546-I546-H546)/3+P546*25+Q546*25+R546*25+S546*25+T546*20+U546*15+V546*10+W546*15)</f>
        <v>0.33333333333333331</v>
      </c>
      <c r="C546" s="3" t="s">
        <v>965</v>
      </c>
      <c r="D546" s="3" t="s">
        <v>2620</v>
      </c>
      <c r="E546" s="1">
        <v>1996</v>
      </c>
      <c r="F546" s="38">
        <v>29469</v>
      </c>
      <c r="G546" s="239">
        <v>1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239"/>
      <c r="Q546" s="1"/>
      <c r="R546" s="241"/>
      <c r="S546" s="1"/>
      <c r="T546" s="1"/>
      <c r="U546" s="1"/>
      <c r="V546" s="239"/>
      <c r="W546" s="241"/>
    </row>
    <row r="547" spans="2:23" x14ac:dyDescent="0.3">
      <c r="B547" s="39"/>
      <c r="D547" s="3"/>
      <c r="E547" s="1"/>
      <c r="F547" s="38"/>
      <c r="G547" s="239"/>
      <c r="H547" s="1"/>
      <c r="I547" s="1"/>
      <c r="J547" s="1"/>
      <c r="K547" s="1"/>
      <c r="L547" s="1"/>
      <c r="M547" s="1"/>
      <c r="N547" s="1"/>
      <c r="O547" s="1"/>
      <c r="P547" s="239"/>
      <c r="Q547" s="1"/>
      <c r="R547" s="241"/>
      <c r="S547" s="1"/>
      <c r="T547" s="1"/>
      <c r="U547" s="1"/>
      <c r="V547" s="239"/>
      <c r="W547" s="241"/>
    </row>
    <row r="548" spans="2:23" x14ac:dyDescent="0.3">
      <c r="B548" s="39">
        <f t="shared" ref="B548:B566" si="18">PRODUCT(G548/3+H548+I548+J548+(K548-I548-H548)/3+P548*25+Q548*25+R548*25+S548*25+T548*20+U548*15+V548*10+W548*15)</f>
        <v>150.33333333333334</v>
      </c>
      <c r="C548" s="3" t="s">
        <v>2901</v>
      </c>
      <c r="D548" s="3" t="s">
        <v>2623</v>
      </c>
      <c r="E548" s="1">
        <v>1989</v>
      </c>
      <c r="F548" s="38">
        <v>26991</v>
      </c>
      <c r="G548" s="239">
        <v>31</v>
      </c>
      <c r="H548" s="1">
        <v>0</v>
      </c>
      <c r="I548" s="1">
        <v>9</v>
      </c>
      <c r="J548" s="1">
        <v>23</v>
      </c>
      <c r="K548" s="1">
        <v>63</v>
      </c>
      <c r="L548" s="1">
        <v>26</v>
      </c>
      <c r="M548" s="1">
        <v>12</v>
      </c>
      <c r="N548" s="1">
        <v>16</v>
      </c>
      <c r="O548" s="1">
        <v>9</v>
      </c>
      <c r="P548" s="239"/>
      <c r="Q548" s="1"/>
      <c r="R548" s="241">
        <v>1</v>
      </c>
      <c r="S548" s="1">
        <v>1</v>
      </c>
      <c r="T548" s="1">
        <v>1</v>
      </c>
      <c r="U548" s="1"/>
      <c r="V548" s="239">
        <v>2</v>
      </c>
      <c r="W548" s="241"/>
    </row>
    <row r="549" spans="2:23" x14ac:dyDescent="0.3">
      <c r="B549" s="39">
        <f t="shared" si="18"/>
        <v>80.333333333333329</v>
      </c>
      <c r="C549" s="3" t="s">
        <v>3065</v>
      </c>
      <c r="D549" s="3" t="s">
        <v>2623</v>
      </c>
      <c r="E549" s="1">
        <v>1997</v>
      </c>
      <c r="F549" s="38">
        <v>29611</v>
      </c>
      <c r="G549" s="239">
        <v>22</v>
      </c>
      <c r="H549" s="1">
        <v>1</v>
      </c>
      <c r="I549" s="1">
        <v>8</v>
      </c>
      <c r="J549" s="1">
        <v>5</v>
      </c>
      <c r="K549" s="1">
        <v>36</v>
      </c>
      <c r="L549" s="1">
        <v>16</v>
      </c>
      <c r="M549" s="1">
        <v>4</v>
      </c>
      <c r="N549" s="1">
        <v>7</v>
      </c>
      <c r="O549" s="1">
        <v>9</v>
      </c>
      <c r="P549" s="239"/>
      <c r="Q549" s="1"/>
      <c r="R549" s="241">
        <v>2</v>
      </c>
      <c r="S549" s="1"/>
      <c r="T549" s="1"/>
      <c r="U549" s="1"/>
      <c r="V549" s="239"/>
      <c r="W549" s="241"/>
    </row>
    <row r="550" spans="2:23" x14ac:dyDescent="0.3">
      <c r="B550" s="39">
        <f t="shared" si="18"/>
        <v>78.666666666666671</v>
      </c>
      <c r="C550" s="3" t="s">
        <v>2731</v>
      </c>
      <c r="D550" s="3" t="s">
        <v>2623</v>
      </c>
      <c r="E550" s="1">
        <v>1982</v>
      </c>
      <c r="F550" s="38">
        <v>23782</v>
      </c>
      <c r="G550" s="239">
        <v>17</v>
      </c>
      <c r="H550" s="1">
        <v>0</v>
      </c>
      <c r="I550" s="1">
        <v>10</v>
      </c>
      <c r="J550" s="1">
        <v>4</v>
      </c>
      <c r="K550" s="1">
        <v>37</v>
      </c>
      <c r="L550" s="1">
        <v>10</v>
      </c>
      <c r="M550" s="1">
        <v>8</v>
      </c>
      <c r="N550" s="1">
        <v>9</v>
      </c>
      <c r="O550" s="1">
        <v>10</v>
      </c>
      <c r="P550" s="239"/>
      <c r="Q550" s="1"/>
      <c r="R550" s="241">
        <v>2</v>
      </c>
      <c r="S550" s="1"/>
      <c r="T550" s="1"/>
      <c r="U550" s="1"/>
      <c r="V550" s="239"/>
      <c r="W550" s="241"/>
    </row>
    <row r="551" spans="2:23" x14ac:dyDescent="0.3">
      <c r="B551" s="39">
        <f t="shared" si="18"/>
        <v>69</v>
      </c>
      <c r="C551" s="3" t="s">
        <v>2779</v>
      </c>
      <c r="D551" s="3" t="s">
        <v>2623</v>
      </c>
      <c r="E551" s="1">
        <v>1979</v>
      </c>
      <c r="F551" s="38">
        <v>24141</v>
      </c>
      <c r="G551" s="239">
        <v>16</v>
      </c>
      <c r="H551" s="1">
        <v>0</v>
      </c>
      <c r="I551" s="1">
        <v>2</v>
      </c>
      <c r="J551" s="1">
        <v>18</v>
      </c>
      <c r="K551" s="1">
        <v>58</v>
      </c>
      <c r="L551" s="1">
        <v>13</v>
      </c>
      <c r="M551" s="1">
        <v>30</v>
      </c>
      <c r="N551" s="1">
        <v>13</v>
      </c>
      <c r="O551" s="1">
        <v>2</v>
      </c>
      <c r="P551" s="239"/>
      <c r="Q551" s="1"/>
      <c r="R551" s="241">
        <v>1</v>
      </c>
      <c r="S551" s="1"/>
      <c r="T551" s="1"/>
      <c r="U551" s="1"/>
      <c r="V551" s="239"/>
      <c r="W551" s="241"/>
    </row>
    <row r="552" spans="2:23" x14ac:dyDescent="0.3">
      <c r="B552" s="39">
        <f t="shared" si="18"/>
        <v>53.666666666666664</v>
      </c>
      <c r="C552" s="3" t="s">
        <v>2836</v>
      </c>
      <c r="D552" s="3" t="s">
        <v>2623</v>
      </c>
      <c r="E552" s="1">
        <v>1986</v>
      </c>
      <c r="F552" s="38" t="s">
        <v>765</v>
      </c>
      <c r="G552" s="239">
        <v>4</v>
      </c>
      <c r="H552" s="1">
        <v>0</v>
      </c>
      <c r="I552" s="1">
        <v>0</v>
      </c>
      <c r="J552" s="1">
        <v>1</v>
      </c>
      <c r="K552" s="1">
        <v>4</v>
      </c>
      <c r="L552" s="1">
        <v>2</v>
      </c>
      <c r="M552" s="1">
        <v>1</v>
      </c>
      <c r="N552" s="1">
        <v>1</v>
      </c>
      <c r="O552" s="1">
        <v>0</v>
      </c>
      <c r="P552" s="239"/>
      <c r="Q552" s="1"/>
      <c r="R552" s="241">
        <v>2</v>
      </c>
      <c r="S552" s="1"/>
      <c r="T552" s="1"/>
      <c r="U552" s="1"/>
      <c r="V552" s="239"/>
      <c r="W552" s="241"/>
    </row>
    <row r="553" spans="2:23" x14ac:dyDescent="0.3">
      <c r="B553" s="39">
        <f t="shared" si="18"/>
        <v>43</v>
      </c>
      <c r="C553" s="3" t="s">
        <v>2767</v>
      </c>
      <c r="D553" s="3" t="s">
        <v>2623</v>
      </c>
      <c r="E553" s="1">
        <v>1982</v>
      </c>
      <c r="F553" s="38">
        <v>24203</v>
      </c>
      <c r="G553" s="239">
        <v>15</v>
      </c>
      <c r="H553" s="1">
        <v>0</v>
      </c>
      <c r="I553" s="1">
        <v>3</v>
      </c>
      <c r="J553" s="1">
        <v>3</v>
      </c>
      <c r="K553" s="1">
        <v>24</v>
      </c>
      <c r="L553" s="1">
        <v>7</v>
      </c>
      <c r="M553" s="1">
        <v>7</v>
      </c>
      <c r="N553" s="1">
        <v>7</v>
      </c>
      <c r="O553" s="1">
        <v>3</v>
      </c>
      <c r="P553" s="239"/>
      <c r="Q553" s="1"/>
      <c r="R553" s="241">
        <v>1</v>
      </c>
      <c r="S553" s="1"/>
      <c r="T553" s="1"/>
      <c r="U553" s="1"/>
      <c r="V553" s="239"/>
      <c r="W553" s="241"/>
    </row>
    <row r="554" spans="2:23" x14ac:dyDescent="0.3">
      <c r="B554" s="39">
        <f t="shared" si="18"/>
        <v>31.333333333333336</v>
      </c>
      <c r="C554" s="3" t="s">
        <v>2817</v>
      </c>
      <c r="D554" s="3" t="s">
        <v>2623</v>
      </c>
      <c r="E554" s="1">
        <v>1982</v>
      </c>
      <c r="F554" s="38">
        <v>24601</v>
      </c>
      <c r="G554" s="239">
        <v>7</v>
      </c>
      <c r="H554" s="1">
        <v>0</v>
      </c>
      <c r="I554" s="1">
        <v>1</v>
      </c>
      <c r="J554" s="1">
        <v>0</v>
      </c>
      <c r="K554" s="1">
        <v>10</v>
      </c>
      <c r="L554" s="1">
        <v>3</v>
      </c>
      <c r="M554" s="1">
        <v>1</v>
      </c>
      <c r="N554" s="1">
        <v>5</v>
      </c>
      <c r="O554" s="1">
        <v>1</v>
      </c>
      <c r="P554" s="239"/>
      <c r="Q554" s="1"/>
      <c r="R554" s="241">
        <v>1</v>
      </c>
      <c r="S554" s="1"/>
      <c r="T554" s="1"/>
      <c r="U554" s="1"/>
      <c r="V554" s="239"/>
      <c r="W554" s="241"/>
    </row>
    <row r="555" spans="2:23" x14ac:dyDescent="0.3">
      <c r="B555" s="39">
        <f t="shared" si="18"/>
        <v>30.333333333333332</v>
      </c>
      <c r="C555" s="3" t="s">
        <v>1536</v>
      </c>
      <c r="D555" s="3" t="s">
        <v>2623</v>
      </c>
      <c r="E555" s="1">
        <v>2012</v>
      </c>
      <c r="F555" s="38">
        <v>34731</v>
      </c>
      <c r="G555" s="239">
        <v>2</v>
      </c>
      <c r="H555" s="1">
        <v>0</v>
      </c>
      <c r="I555" s="1">
        <v>1</v>
      </c>
      <c r="J555" s="1">
        <v>2</v>
      </c>
      <c r="K555" s="1">
        <v>6</v>
      </c>
      <c r="L555" s="1">
        <v>2</v>
      </c>
      <c r="M555" s="1">
        <v>1</v>
      </c>
      <c r="N555" s="1">
        <v>2</v>
      </c>
      <c r="O555" s="1">
        <v>1</v>
      </c>
      <c r="P555" s="239"/>
      <c r="Q555" s="1"/>
      <c r="R555" s="241">
        <v>1</v>
      </c>
      <c r="S555" s="1"/>
      <c r="T555" s="1"/>
      <c r="U555" s="1"/>
      <c r="V555" s="239"/>
      <c r="W555" s="241"/>
    </row>
    <row r="556" spans="2:23" x14ac:dyDescent="0.3">
      <c r="B556" s="39">
        <f t="shared" si="18"/>
        <v>27.666666666666668</v>
      </c>
      <c r="C556" s="3" t="s">
        <v>1547</v>
      </c>
      <c r="D556" s="3" t="s">
        <v>2623</v>
      </c>
      <c r="E556" s="1">
        <v>2010</v>
      </c>
      <c r="F556" s="38">
        <v>34437</v>
      </c>
      <c r="G556" s="239">
        <v>4</v>
      </c>
      <c r="H556" s="1">
        <v>0</v>
      </c>
      <c r="I556" s="1">
        <v>0</v>
      </c>
      <c r="J556" s="1">
        <v>0</v>
      </c>
      <c r="K556" s="1">
        <v>4</v>
      </c>
      <c r="L556" s="1">
        <v>2</v>
      </c>
      <c r="M556" s="1">
        <v>0</v>
      </c>
      <c r="N556" s="1">
        <v>2</v>
      </c>
      <c r="O556" s="1">
        <v>0</v>
      </c>
      <c r="P556" s="239"/>
      <c r="Q556" s="1"/>
      <c r="R556" s="241">
        <v>1</v>
      </c>
      <c r="S556" s="1"/>
      <c r="T556" s="1"/>
      <c r="U556" s="1"/>
      <c r="V556" s="239"/>
      <c r="W556" s="241"/>
    </row>
    <row r="557" spans="2:23" x14ac:dyDescent="0.3">
      <c r="B557" s="39">
        <f t="shared" si="18"/>
        <v>25.333333333333332</v>
      </c>
      <c r="C557" s="3" t="s">
        <v>3053</v>
      </c>
      <c r="D557" s="3" t="s">
        <v>2623</v>
      </c>
      <c r="E557" s="1">
        <v>1995</v>
      </c>
      <c r="F557" s="38">
        <v>29075</v>
      </c>
      <c r="G557" s="239">
        <v>1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239"/>
      <c r="Q557" s="1"/>
      <c r="R557" s="241">
        <v>1</v>
      </c>
      <c r="S557" s="1"/>
      <c r="T557" s="1"/>
      <c r="U557" s="1"/>
      <c r="V557" s="239"/>
      <c r="W557" s="241"/>
    </row>
    <row r="558" spans="2:23" x14ac:dyDescent="0.3">
      <c r="B558" s="39">
        <f t="shared" si="18"/>
        <v>13</v>
      </c>
      <c r="C558" s="3" t="s">
        <v>3256</v>
      </c>
      <c r="D558" s="3" t="s">
        <v>2623</v>
      </c>
      <c r="E558" s="1">
        <v>2009</v>
      </c>
      <c r="F558" s="38">
        <v>33718</v>
      </c>
      <c r="G558" s="239">
        <v>15</v>
      </c>
      <c r="H558" s="1">
        <v>0</v>
      </c>
      <c r="I558" s="1">
        <v>3</v>
      </c>
      <c r="J558" s="1">
        <v>0</v>
      </c>
      <c r="K558" s="1">
        <v>18</v>
      </c>
      <c r="L558" s="1">
        <v>4</v>
      </c>
      <c r="M558" s="1">
        <v>5</v>
      </c>
      <c r="N558" s="1">
        <v>6</v>
      </c>
      <c r="O558" s="1">
        <v>3</v>
      </c>
      <c r="P558" s="239"/>
      <c r="Q558" s="1"/>
      <c r="R558" s="241"/>
      <c r="S558" s="1"/>
      <c r="T558" s="1"/>
      <c r="U558" s="1"/>
      <c r="V558" s="239"/>
      <c r="W558" s="241"/>
    </row>
    <row r="559" spans="2:23" x14ac:dyDescent="0.3">
      <c r="B559" s="39">
        <f t="shared" si="18"/>
        <v>4</v>
      </c>
      <c r="C559" s="3" t="s">
        <v>3627</v>
      </c>
      <c r="D559" s="3" t="s">
        <v>2623</v>
      </c>
      <c r="E559" s="1">
        <v>1982</v>
      </c>
      <c r="F559" s="38">
        <v>24292</v>
      </c>
      <c r="G559" s="239">
        <v>5</v>
      </c>
      <c r="H559" s="1">
        <v>0</v>
      </c>
      <c r="I559" s="1">
        <v>0</v>
      </c>
      <c r="J559" s="1">
        <v>1</v>
      </c>
      <c r="K559" s="1">
        <v>4</v>
      </c>
      <c r="L559" s="1">
        <v>1</v>
      </c>
      <c r="M559" s="1">
        <v>1</v>
      </c>
      <c r="N559" s="1">
        <v>2</v>
      </c>
      <c r="O559" s="1">
        <v>0</v>
      </c>
      <c r="P559" s="239"/>
      <c r="Q559" s="1"/>
      <c r="R559" s="241"/>
      <c r="S559" s="1"/>
      <c r="T559" s="1"/>
      <c r="U559" s="1"/>
      <c r="V559" s="239"/>
      <c r="W559" s="241"/>
    </row>
    <row r="560" spans="2:23" x14ac:dyDescent="0.3">
      <c r="B560" s="39">
        <f t="shared" si="18"/>
        <v>2.6666666666666665</v>
      </c>
      <c r="C560" s="3" t="s">
        <v>3636</v>
      </c>
      <c r="D560" s="3" t="s">
        <v>2623</v>
      </c>
      <c r="E560" s="1">
        <v>1995</v>
      </c>
      <c r="F560" s="38">
        <v>28611</v>
      </c>
      <c r="G560" s="239">
        <v>4</v>
      </c>
      <c r="H560" s="1">
        <v>0</v>
      </c>
      <c r="I560" s="1">
        <v>1</v>
      </c>
      <c r="J560" s="1">
        <v>0</v>
      </c>
      <c r="K560" s="1">
        <v>2</v>
      </c>
      <c r="L560" s="1">
        <v>0</v>
      </c>
      <c r="M560" s="1">
        <v>1</v>
      </c>
      <c r="N560" s="1">
        <v>0</v>
      </c>
      <c r="O560" s="1">
        <v>1</v>
      </c>
      <c r="P560" s="239"/>
      <c r="Q560" s="1"/>
      <c r="R560" s="241"/>
      <c r="S560" s="1"/>
      <c r="T560" s="1"/>
      <c r="U560" s="1"/>
      <c r="V560" s="239"/>
      <c r="W560" s="241"/>
    </row>
    <row r="561" spans="2:23" x14ac:dyDescent="0.3">
      <c r="B561" s="39">
        <f t="shared" si="18"/>
        <v>2.3333333333333335</v>
      </c>
      <c r="C561" s="3" t="s">
        <v>1554</v>
      </c>
      <c r="D561" s="3" t="s">
        <v>2623</v>
      </c>
      <c r="E561" s="1">
        <v>2008</v>
      </c>
      <c r="F561" s="38">
        <v>34019</v>
      </c>
      <c r="G561" s="239">
        <v>5</v>
      </c>
      <c r="H561" s="1">
        <v>0</v>
      </c>
      <c r="I561" s="1">
        <v>0</v>
      </c>
      <c r="J561" s="1">
        <v>0</v>
      </c>
      <c r="K561" s="1">
        <v>2</v>
      </c>
      <c r="L561" s="1">
        <v>0</v>
      </c>
      <c r="M561" s="1">
        <v>2</v>
      </c>
      <c r="N561" s="1">
        <v>0</v>
      </c>
      <c r="O561" s="1">
        <v>0</v>
      </c>
      <c r="P561" s="239"/>
      <c r="Q561" s="1"/>
      <c r="R561" s="241"/>
      <c r="S561" s="1"/>
      <c r="T561" s="1"/>
      <c r="U561" s="1"/>
      <c r="V561" s="239"/>
      <c r="W561" s="241"/>
    </row>
    <row r="562" spans="2:23" x14ac:dyDescent="0.3">
      <c r="B562" s="39">
        <f t="shared" si="18"/>
        <v>2</v>
      </c>
      <c r="C562" s="3" t="s">
        <v>1541</v>
      </c>
      <c r="D562" s="3" t="s">
        <v>2623</v>
      </c>
      <c r="E562" s="1">
        <v>2013</v>
      </c>
      <c r="F562" s="38">
        <v>35243</v>
      </c>
      <c r="G562" s="239">
        <v>1</v>
      </c>
      <c r="H562" s="1">
        <v>0</v>
      </c>
      <c r="I562" s="1">
        <v>1</v>
      </c>
      <c r="J562" s="1">
        <v>0</v>
      </c>
      <c r="K562" s="1">
        <v>3</v>
      </c>
      <c r="L562" s="1">
        <v>0</v>
      </c>
      <c r="M562" s="1">
        <v>1</v>
      </c>
      <c r="N562" s="1">
        <v>1</v>
      </c>
      <c r="O562" s="1">
        <v>1</v>
      </c>
      <c r="P562" s="239"/>
      <c r="Q562" s="1"/>
      <c r="R562" s="241"/>
      <c r="S562" s="1"/>
      <c r="T562" s="1"/>
      <c r="U562" s="1"/>
      <c r="V562" s="239"/>
      <c r="W562" s="241"/>
    </row>
    <row r="563" spans="2:23" x14ac:dyDescent="0.3">
      <c r="B563" s="39">
        <f t="shared" si="18"/>
        <v>1.3333333333333333</v>
      </c>
      <c r="C563" s="3" t="s">
        <v>1555</v>
      </c>
      <c r="D563" s="3" t="s">
        <v>2623</v>
      </c>
      <c r="E563" s="1">
        <v>2013</v>
      </c>
      <c r="F563" s="38">
        <v>35236</v>
      </c>
      <c r="G563" s="239">
        <v>2</v>
      </c>
      <c r="H563" s="1">
        <v>0</v>
      </c>
      <c r="I563" s="1">
        <v>0</v>
      </c>
      <c r="J563" s="1">
        <v>0</v>
      </c>
      <c r="K563" s="1">
        <v>2</v>
      </c>
      <c r="L563" s="1">
        <v>0</v>
      </c>
      <c r="M563" s="1">
        <v>1</v>
      </c>
      <c r="N563" s="1">
        <v>1</v>
      </c>
      <c r="O563" s="1">
        <v>0</v>
      </c>
      <c r="P563" s="239"/>
      <c r="Q563" s="1"/>
      <c r="R563" s="241"/>
      <c r="S563" s="1"/>
      <c r="T563" s="1"/>
      <c r="U563" s="1"/>
      <c r="V563" s="239"/>
      <c r="W563" s="241"/>
    </row>
    <row r="564" spans="2:23" x14ac:dyDescent="0.3">
      <c r="B564" s="39">
        <f t="shared" si="18"/>
        <v>1</v>
      </c>
      <c r="C564" s="3" t="s">
        <v>3234</v>
      </c>
      <c r="D564" s="3" t="s">
        <v>2623</v>
      </c>
      <c r="E564" s="1">
        <v>2007</v>
      </c>
      <c r="F564" s="38">
        <v>33188</v>
      </c>
      <c r="G564" s="239">
        <v>2</v>
      </c>
      <c r="H564" s="1">
        <v>0</v>
      </c>
      <c r="I564" s="1">
        <v>0</v>
      </c>
      <c r="J564" s="1">
        <v>0</v>
      </c>
      <c r="K564" s="1">
        <v>1</v>
      </c>
      <c r="L564" s="1">
        <v>1</v>
      </c>
      <c r="M564" s="1">
        <v>0</v>
      </c>
      <c r="N564" s="1">
        <v>0</v>
      </c>
      <c r="O564" s="1">
        <v>0</v>
      </c>
      <c r="P564" s="239"/>
      <c r="Q564" s="1"/>
      <c r="R564" s="241"/>
      <c r="S564" s="1"/>
      <c r="T564" s="1"/>
      <c r="U564" s="1"/>
      <c r="V564" s="239"/>
      <c r="W564" s="241"/>
    </row>
    <row r="565" spans="2:23" x14ac:dyDescent="0.3">
      <c r="B565" s="39">
        <f t="shared" si="18"/>
        <v>1</v>
      </c>
      <c r="C565" s="3" t="s">
        <v>3654</v>
      </c>
      <c r="D565" s="3" t="s">
        <v>2623</v>
      </c>
      <c r="E565" s="1">
        <v>1982</v>
      </c>
      <c r="F565" s="38">
        <v>23774</v>
      </c>
      <c r="G565" s="239">
        <v>2</v>
      </c>
      <c r="H565" s="1">
        <v>0</v>
      </c>
      <c r="I565" s="1">
        <v>0</v>
      </c>
      <c r="J565" s="1">
        <v>0</v>
      </c>
      <c r="K565" s="1">
        <v>1</v>
      </c>
      <c r="L565" s="1">
        <v>1</v>
      </c>
      <c r="M565" s="1">
        <v>0</v>
      </c>
      <c r="N565" s="1">
        <v>0</v>
      </c>
      <c r="O565" s="1">
        <v>0</v>
      </c>
      <c r="P565" s="239"/>
      <c r="Q565" s="1"/>
      <c r="R565" s="241"/>
      <c r="S565" s="1"/>
      <c r="T565" s="1"/>
      <c r="U565" s="1"/>
      <c r="V565" s="239"/>
      <c r="W565" s="241"/>
    </row>
    <row r="566" spans="2:23" x14ac:dyDescent="0.3">
      <c r="B566" s="39">
        <f t="shared" si="18"/>
        <v>0.66666666666666663</v>
      </c>
      <c r="C566" s="3" t="s">
        <v>3667</v>
      </c>
      <c r="D566" s="3" t="s">
        <v>2623</v>
      </c>
      <c r="E566" s="1">
        <v>2016</v>
      </c>
      <c r="F566" s="38">
        <v>36486</v>
      </c>
      <c r="G566" s="239">
        <v>1</v>
      </c>
      <c r="H566" s="1">
        <v>0</v>
      </c>
      <c r="I566" s="1">
        <v>0</v>
      </c>
      <c r="J566" s="1">
        <v>0</v>
      </c>
      <c r="K566" s="1">
        <v>1</v>
      </c>
      <c r="L566" s="1">
        <v>0</v>
      </c>
      <c r="M566" s="1">
        <v>1</v>
      </c>
      <c r="N566" s="1">
        <v>0</v>
      </c>
      <c r="O566" s="1">
        <v>0</v>
      </c>
      <c r="P566" s="239"/>
      <c r="Q566" s="1"/>
      <c r="R566" s="241"/>
      <c r="S566" s="1"/>
      <c r="T566" s="1"/>
      <c r="U566" s="1"/>
      <c r="V566" s="239"/>
      <c r="W566" s="241"/>
    </row>
    <row r="567" spans="2:23" x14ac:dyDescent="0.3">
      <c r="B567" s="39"/>
      <c r="D567" s="3"/>
      <c r="E567" s="1"/>
      <c r="F567" s="38"/>
      <c r="G567" s="239"/>
      <c r="H567" s="1"/>
      <c r="I567" s="1"/>
      <c r="J567" s="1"/>
      <c r="K567" s="1"/>
      <c r="L567" s="1"/>
      <c r="M567" s="1"/>
      <c r="N567" s="1"/>
      <c r="O567" s="1"/>
      <c r="P567" s="239"/>
      <c r="Q567" s="1"/>
      <c r="R567" s="241"/>
      <c r="S567" s="1"/>
      <c r="T567" s="1"/>
      <c r="U567" s="1"/>
      <c r="V567" s="239"/>
      <c r="W567" s="241"/>
    </row>
    <row r="568" spans="2:23" x14ac:dyDescent="0.3">
      <c r="B568" s="39">
        <f>PRODUCT(G568/3+H568+I568+J568+(K568-I568-H568)/3+P568*25+Q568*25+R568*25+S568*25+T568*20+U568*15+V568*10+W568*15)</f>
        <v>80.333333333333343</v>
      </c>
      <c r="C568" s="3" t="s">
        <v>1134</v>
      </c>
      <c r="D568" s="3" t="s">
        <v>2684</v>
      </c>
      <c r="E568" s="1">
        <v>2000</v>
      </c>
      <c r="F568" s="38">
        <v>30682</v>
      </c>
      <c r="G568" s="239">
        <v>24</v>
      </c>
      <c r="H568" s="1">
        <v>0</v>
      </c>
      <c r="I568" s="1">
        <v>4</v>
      </c>
      <c r="J568" s="1">
        <v>3</v>
      </c>
      <c r="K568" s="1">
        <v>50</v>
      </c>
      <c r="L568" s="1">
        <v>24</v>
      </c>
      <c r="M568" s="1">
        <v>10</v>
      </c>
      <c r="N568" s="1">
        <v>12</v>
      </c>
      <c r="O568" s="1">
        <v>4</v>
      </c>
      <c r="P568" s="239"/>
      <c r="Q568" s="1"/>
      <c r="R568" s="241">
        <v>2</v>
      </c>
      <c r="S568" s="1"/>
      <c r="T568" s="1"/>
      <c r="U568" s="1"/>
      <c r="V568" s="239"/>
      <c r="W568" s="241"/>
    </row>
    <row r="569" spans="2:23" x14ac:dyDescent="0.3">
      <c r="B569" s="39">
        <f>PRODUCT(G569/3+H569+I569+J569+(K569-I569-H569)/3+P569*25+Q569*25+R569*25+S569*25+T569*20+U569*15+V569*10+W569*15)</f>
        <v>6.0000000000000009</v>
      </c>
      <c r="C569" s="3" t="s">
        <v>3616</v>
      </c>
      <c r="D569" s="3" t="s">
        <v>2684</v>
      </c>
      <c r="E569" s="1">
        <v>1999</v>
      </c>
      <c r="F569" s="38">
        <v>30541</v>
      </c>
      <c r="G569" s="239">
        <v>7</v>
      </c>
      <c r="H569" s="1">
        <v>0</v>
      </c>
      <c r="I569" s="1">
        <v>1</v>
      </c>
      <c r="J569" s="1">
        <v>1</v>
      </c>
      <c r="K569" s="1">
        <v>6</v>
      </c>
      <c r="L569" s="1">
        <v>4</v>
      </c>
      <c r="M569" s="1">
        <v>1</v>
      </c>
      <c r="N569" s="1">
        <v>0</v>
      </c>
      <c r="O569" s="1">
        <v>1</v>
      </c>
      <c r="P569" s="239"/>
      <c r="Q569" s="1"/>
      <c r="R569" s="241"/>
      <c r="S569" s="1"/>
      <c r="T569" s="1"/>
      <c r="U569" s="1"/>
      <c r="V569" s="239"/>
      <c r="W569" s="241"/>
    </row>
    <row r="570" spans="2:23" x14ac:dyDescent="0.3">
      <c r="B570" s="39"/>
      <c r="D570" s="3"/>
      <c r="E570" s="1"/>
      <c r="F570" s="38"/>
      <c r="G570" s="239"/>
      <c r="H570" s="1"/>
      <c r="I570" s="1"/>
      <c r="J570" s="1"/>
      <c r="K570" s="1"/>
      <c r="L570" s="1"/>
      <c r="M570" s="1"/>
      <c r="N570" s="1"/>
      <c r="O570" s="1"/>
      <c r="P570" s="239"/>
      <c r="Q570" s="1"/>
      <c r="R570" s="241"/>
      <c r="S570" s="1"/>
      <c r="T570" s="1"/>
      <c r="U570" s="1"/>
      <c r="V570" s="239"/>
      <c r="W570" s="241"/>
    </row>
    <row r="571" spans="2:23" x14ac:dyDescent="0.3">
      <c r="B571" s="39">
        <f>PRODUCT(G571/3+H571+I571+J571+(K571-I571-H571)/3+P571*25+Q571*25+R571*25+S571*25+T571*20+U571*15+V571*10+W571*15)</f>
        <v>14.333333333333334</v>
      </c>
      <c r="C571" s="3" t="s">
        <v>1659</v>
      </c>
      <c r="D571" s="3" t="s">
        <v>2908</v>
      </c>
      <c r="E571" s="1">
        <v>2013</v>
      </c>
      <c r="F571" s="38">
        <v>35095</v>
      </c>
      <c r="G571" s="239">
        <v>9</v>
      </c>
      <c r="H571" s="1">
        <v>1</v>
      </c>
      <c r="I571" s="1">
        <v>8</v>
      </c>
      <c r="J571" s="1">
        <v>2</v>
      </c>
      <c r="K571" s="1">
        <v>10</v>
      </c>
      <c r="L571" s="1">
        <v>0</v>
      </c>
      <c r="M571" s="1">
        <v>0</v>
      </c>
      <c r="N571" s="1">
        <v>1</v>
      </c>
      <c r="O571" s="1">
        <v>9</v>
      </c>
      <c r="P571" s="239"/>
      <c r="Q571" s="1"/>
      <c r="R571" s="241"/>
      <c r="S571" s="1"/>
      <c r="T571" s="1"/>
      <c r="U571" s="1"/>
      <c r="V571" s="239"/>
      <c r="W571" s="241"/>
    </row>
    <row r="572" spans="2:23" x14ac:dyDescent="0.3">
      <c r="B572" s="39">
        <f>PRODUCT(G572/3+H572+I572+J572+(K572-I572-H572)/3+P572*25+Q572*25+R572*25+S572*25+T572*20+U572*15+V572*10+W572*15)</f>
        <v>1</v>
      </c>
      <c r="C572" s="3" t="s">
        <v>3313</v>
      </c>
      <c r="D572" s="3" t="s">
        <v>2908</v>
      </c>
      <c r="E572" s="1">
        <v>2014</v>
      </c>
      <c r="F572" s="38">
        <v>35476</v>
      </c>
      <c r="G572" s="239">
        <v>1</v>
      </c>
      <c r="H572" s="1">
        <v>0</v>
      </c>
      <c r="I572" s="1">
        <v>0</v>
      </c>
      <c r="J572" s="1">
        <v>0</v>
      </c>
      <c r="K572" s="1">
        <v>2</v>
      </c>
      <c r="L572" s="1">
        <v>2</v>
      </c>
      <c r="M572" s="1">
        <v>0</v>
      </c>
      <c r="N572" s="1">
        <v>0</v>
      </c>
      <c r="O572" s="1">
        <v>0</v>
      </c>
      <c r="P572" s="239"/>
      <c r="Q572" s="1"/>
      <c r="R572" s="241"/>
      <c r="S572" s="1"/>
      <c r="T572" s="1"/>
      <c r="U572" s="1"/>
      <c r="V572" s="239"/>
      <c r="W572" s="241"/>
    </row>
    <row r="573" spans="2:23" x14ac:dyDescent="0.3">
      <c r="B573" s="39"/>
      <c r="D573" s="3"/>
      <c r="E573" s="1"/>
      <c r="F573" s="38"/>
      <c r="G573" s="239"/>
      <c r="H573" s="1"/>
      <c r="I573" s="1"/>
      <c r="J573" s="1"/>
      <c r="K573" s="1"/>
      <c r="L573" s="1"/>
      <c r="M573" s="1"/>
      <c r="N573" s="1"/>
      <c r="O573" s="1"/>
      <c r="P573" s="239"/>
      <c r="Q573" s="1"/>
      <c r="R573" s="241"/>
      <c r="S573" s="1"/>
      <c r="T573" s="1"/>
      <c r="U573" s="1"/>
      <c r="V573" s="239"/>
      <c r="W573" s="241"/>
    </row>
    <row r="574" spans="2:23" x14ac:dyDescent="0.3">
      <c r="B574" s="39">
        <f t="shared" ref="B574:B580" si="19">PRODUCT(G574/3+H574+I574+J574+(K574-I574-H574)/3+P574*25+Q574*25+R574*25+S574*25+T574*20+U574*15+V574*10+W574*15)</f>
        <v>267.33333333333337</v>
      </c>
      <c r="C574" s="3" t="s">
        <v>771</v>
      </c>
      <c r="D574" s="3" t="s">
        <v>2826</v>
      </c>
      <c r="E574" s="1">
        <v>1986</v>
      </c>
      <c r="F574" s="38">
        <v>26289</v>
      </c>
      <c r="G574" s="239">
        <v>54</v>
      </c>
      <c r="H574" s="1">
        <v>4</v>
      </c>
      <c r="I574" s="1">
        <v>59</v>
      </c>
      <c r="J574" s="1">
        <v>33</v>
      </c>
      <c r="K574" s="1">
        <v>253</v>
      </c>
      <c r="L574" s="1">
        <v>18</v>
      </c>
      <c r="M574" s="1">
        <v>64</v>
      </c>
      <c r="N574" s="1">
        <v>108</v>
      </c>
      <c r="O574" s="1">
        <v>63</v>
      </c>
      <c r="P574" s="239"/>
      <c r="Q574" s="1">
        <v>1</v>
      </c>
      <c r="R574" s="241">
        <v>2</v>
      </c>
      <c r="S574" s="1"/>
      <c r="T574" s="1"/>
      <c r="U574" s="1">
        <v>1</v>
      </c>
      <c r="V574" s="239"/>
      <c r="W574" s="241"/>
    </row>
    <row r="575" spans="2:23" x14ac:dyDescent="0.3">
      <c r="B575" s="39">
        <f t="shared" si="19"/>
        <v>171.33333333333334</v>
      </c>
      <c r="C575" s="3" t="s">
        <v>3465</v>
      </c>
      <c r="D575" s="3" t="s">
        <v>2826</v>
      </c>
      <c r="E575" s="1">
        <v>1990</v>
      </c>
      <c r="F575" s="38">
        <v>27887</v>
      </c>
      <c r="G575" s="239">
        <v>48</v>
      </c>
      <c r="H575" s="1">
        <v>4</v>
      </c>
      <c r="I575" s="1">
        <v>7</v>
      </c>
      <c r="J575" s="1">
        <v>37</v>
      </c>
      <c r="K575" s="1">
        <v>183</v>
      </c>
      <c r="L575" s="1">
        <v>73</v>
      </c>
      <c r="M575" s="1">
        <v>64</v>
      </c>
      <c r="N575" s="1">
        <v>35</v>
      </c>
      <c r="O575" s="1">
        <v>11</v>
      </c>
      <c r="P575" s="239"/>
      <c r="Q575" s="1"/>
      <c r="R575" s="241">
        <v>2</v>
      </c>
      <c r="S575" s="1"/>
      <c r="T575" s="1"/>
      <c r="U575" s="1"/>
      <c r="V575" s="239"/>
      <c r="W575" s="241"/>
    </row>
    <row r="576" spans="2:23" x14ac:dyDescent="0.3">
      <c r="B576" s="39">
        <f t="shared" si="19"/>
        <v>138.33333333333331</v>
      </c>
      <c r="C576" s="3" t="s">
        <v>2877</v>
      </c>
      <c r="D576" s="3" t="s">
        <v>2826</v>
      </c>
      <c r="E576" s="1">
        <v>1987</v>
      </c>
      <c r="F576" s="38">
        <v>25986</v>
      </c>
      <c r="G576" s="239">
        <v>29</v>
      </c>
      <c r="H576" s="1">
        <v>0</v>
      </c>
      <c r="I576" s="1">
        <v>5</v>
      </c>
      <c r="J576" s="1">
        <v>21</v>
      </c>
      <c r="K576" s="1">
        <v>73</v>
      </c>
      <c r="L576" s="1">
        <v>39</v>
      </c>
      <c r="M576" s="1">
        <v>19</v>
      </c>
      <c r="N576" s="1">
        <v>10</v>
      </c>
      <c r="O576" s="1">
        <v>5</v>
      </c>
      <c r="P576" s="239"/>
      <c r="Q576" s="1"/>
      <c r="R576" s="241">
        <v>2</v>
      </c>
      <c r="S576" s="1"/>
      <c r="T576" s="1"/>
      <c r="U576" s="1">
        <v>1</v>
      </c>
      <c r="V576" s="239"/>
      <c r="W576" s="241">
        <v>1</v>
      </c>
    </row>
    <row r="577" spans="2:23" x14ac:dyDescent="0.3">
      <c r="B577" s="39">
        <f t="shared" si="19"/>
        <v>97</v>
      </c>
      <c r="C577" s="3" t="s">
        <v>2880</v>
      </c>
      <c r="D577" s="3" t="s">
        <v>2826</v>
      </c>
      <c r="E577" s="1">
        <v>1986</v>
      </c>
      <c r="F577" s="38" t="s">
        <v>762</v>
      </c>
      <c r="G577" s="239">
        <v>51</v>
      </c>
      <c r="H577" s="1">
        <v>0</v>
      </c>
      <c r="I577" s="1">
        <v>8</v>
      </c>
      <c r="J577" s="1">
        <v>9</v>
      </c>
      <c r="K577" s="1">
        <v>47</v>
      </c>
      <c r="L577" s="1">
        <v>19</v>
      </c>
      <c r="M577" s="1">
        <v>9</v>
      </c>
      <c r="N577" s="1">
        <v>11</v>
      </c>
      <c r="O577" s="1">
        <v>8</v>
      </c>
      <c r="P577" s="239"/>
      <c r="Q577" s="1"/>
      <c r="R577" s="241">
        <v>1</v>
      </c>
      <c r="S577" s="1"/>
      <c r="T577" s="1"/>
      <c r="U577" s="1">
        <v>1</v>
      </c>
      <c r="V577" s="239">
        <v>1</v>
      </c>
      <c r="W577" s="241"/>
    </row>
    <row r="578" spans="2:23" x14ac:dyDescent="0.3">
      <c r="B578" s="39">
        <f t="shared" si="19"/>
        <v>59</v>
      </c>
      <c r="C578" s="3" t="s">
        <v>2920</v>
      </c>
      <c r="D578" s="3" t="s">
        <v>2826</v>
      </c>
      <c r="E578" s="1">
        <v>1986</v>
      </c>
      <c r="F578" s="38" t="s">
        <v>3514</v>
      </c>
      <c r="G578" s="239">
        <v>20</v>
      </c>
      <c r="H578" s="1">
        <v>1</v>
      </c>
      <c r="I578" s="1">
        <v>4</v>
      </c>
      <c r="J578" s="1">
        <v>6</v>
      </c>
      <c r="K578" s="1">
        <v>54</v>
      </c>
      <c r="L578" s="1">
        <v>20</v>
      </c>
      <c r="M578" s="1">
        <v>19</v>
      </c>
      <c r="N578" s="1">
        <v>10</v>
      </c>
      <c r="O578" s="1">
        <v>5</v>
      </c>
      <c r="P578" s="239"/>
      <c r="Q578" s="1"/>
      <c r="R578" s="241">
        <v>1</v>
      </c>
      <c r="S578" s="1"/>
      <c r="T578" s="1"/>
      <c r="U578" s="1"/>
      <c r="V578" s="239"/>
      <c r="W578" s="241"/>
    </row>
    <row r="579" spans="2:23" x14ac:dyDescent="0.3">
      <c r="B579" s="39">
        <f t="shared" si="19"/>
        <v>34</v>
      </c>
      <c r="C579" s="3" t="s">
        <v>3544</v>
      </c>
      <c r="D579" s="3" t="s">
        <v>2826</v>
      </c>
      <c r="E579" s="1">
        <v>1986</v>
      </c>
      <c r="F579" s="38">
        <v>26384</v>
      </c>
      <c r="G579" s="239">
        <v>20</v>
      </c>
      <c r="H579" s="1">
        <v>1</v>
      </c>
      <c r="I579" s="1">
        <v>4</v>
      </c>
      <c r="J579" s="1">
        <v>6</v>
      </c>
      <c r="K579" s="1">
        <v>54</v>
      </c>
      <c r="L579" s="1">
        <v>20</v>
      </c>
      <c r="M579" s="1">
        <v>19</v>
      </c>
      <c r="N579" s="1">
        <v>10</v>
      </c>
      <c r="O579" s="1">
        <v>5</v>
      </c>
      <c r="P579" s="239"/>
      <c r="Q579" s="1"/>
      <c r="R579" s="241"/>
      <c r="S579" s="1"/>
      <c r="T579" s="1"/>
      <c r="U579" s="1"/>
      <c r="V579" s="239"/>
      <c r="W579" s="241"/>
    </row>
    <row r="580" spans="2:23" x14ac:dyDescent="0.3">
      <c r="B580" s="39">
        <f t="shared" si="19"/>
        <v>16.666666666666664</v>
      </c>
      <c r="C580" s="3" t="s">
        <v>3580</v>
      </c>
      <c r="D580" s="3" t="s">
        <v>2826</v>
      </c>
      <c r="E580" s="1">
        <v>1997</v>
      </c>
      <c r="F580" s="38">
        <v>29271</v>
      </c>
      <c r="G580" s="239">
        <v>22</v>
      </c>
      <c r="H580" s="1">
        <v>0</v>
      </c>
      <c r="I580" s="1">
        <v>1</v>
      </c>
      <c r="J580" s="1">
        <v>3</v>
      </c>
      <c r="K580" s="1">
        <v>17</v>
      </c>
      <c r="L580" s="1">
        <v>14</v>
      </c>
      <c r="M580" s="1">
        <v>1</v>
      </c>
      <c r="N580" s="1">
        <v>1</v>
      </c>
      <c r="O580" s="1">
        <v>1</v>
      </c>
      <c r="P580" s="239"/>
      <c r="Q580" s="1"/>
      <c r="R580" s="241"/>
      <c r="S580" s="1"/>
      <c r="T580" s="1"/>
      <c r="U580" s="1"/>
      <c r="V580" s="239"/>
      <c r="W580" s="241"/>
    </row>
    <row r="581" spans="2:23" x14ac:dyDescent="0.3">
      <c r="B581" s="39"/>
      <c r="D581" s="3"/>
      <c r="E581" s="1"/>
      <c r="F581" s="38"/>
      <c r="G581" s="239"/>
      <c r="H581" s="1"/>
      <c r="I581" s="1"/>
      <c r="J581" s="1"/>
      <c r="K581" s="1"/>
      <c r="L581" s="1"/>
      <c r="M581" s="1"/>
      <c r="N581" s="1"/>
      <c r="O581" s="1"/>
      <c r="P581" s="239"/>
      <c r="Q581" s="1"/>
      <c r="R581" s="241"/>
      <c r="S581" s="1"/>
      <c r="T581" s="1"/>
      <c r="U581" s="1"/>
      <c r="V581" s="239"/>
      <c r="W581" s="241"/>
    </row>
    <row r="582" spans="2:23" x14ac:dyDescent="0.3">
      <c r="B582" s="39">
        <f t="shared" ref="B582:B592" si="20">PRODUCT(G582/3+H582+I582+J582+(K582-I582-H582)/3+P582*25+Q582*25+R582*25+S582*25+T582*20+U582*15+V582*10+W582*15)</f>
        <v>73.333333333333343</v>
      </c>
      <c r="C582" s="3" t="s">
        <v>1506</v>
      </c>
      <c r="D582" s="3" t="s">
        <v>3084</v>
      </c>
      <c r="E582" s="1">
        <v>2007</v>
      </c>
      <c r="F582" s="38">
        <v>33922</v>
      </c>
      <c r="G582" s="239">
        <v>40</v>
      </c>
      <c r="H582" s="1">
        <v>1</v>
      </c>
      <c r="I582" s="1">
        <v>5</v>
      </c>
      <c r="J582" s="1">
        <v>22</v>
      </c>
      <c r="K582" s="1">
        <v>102</v>
      </c>
      <c r="L582" s="1">
        <v>68</v>
      </c>
      <c r="M582" s="1">
        <v>22</v>
      </c>
      <c r="N582" s="1">
        <v>6</v>
      </c>
      <c r="O582" s="1">
        <v>6</v>
      </c>
      <c r="P582" s="239"/>
      <c r="Q582" s="1"/>
      <c r="R582" s="241"/>
      <c r="S582" s="1"/>
      <c r="T582" s="1"/>
      <c r="U582" s="1"/>
      <c r="V582" s="239"/>
      <c r="W582" s="241"/>
    </row>
    <row r="583" spans="2:23" x14ac:dyDescent="0.3">
      <c r="B583" s="39">
        <f t="shared" si="20"/>
        <v>63.333333333333329</v>
      </c>
      <c r="C583" s="3" t="s">
        <v>3083</v>
      </c>
      <c r="D583" s="3" t="s">
        <v>3084</v>
      </c>
      <c r="E583" s="1">
        <v>1998</v>
      </c>
      <c r="F583" s="38">
        <v>29698</v>
      </c>
      <c r="G583" s="239">
        <v>21</v>
      </c>
      <c r="H583" s="1">
        <v>0</v>
      </c>
      <c r="I583" s="1">
        <v>1</v>
      </c>
      <c r="J583" s="1">
        <v>14</v>
      </c>
      <c r="K583" s="1">
        <v>50</v>
      </c>
      <c r="L583" s="1">
        <v>32</v>
      </c>
      <c r="M583" s="1">
        <v>13</v>
      </c>
      <c r="N583" s="1">
        <v>4</v>
      </c>
      <c r="O583" s="1">
        <v>1</v>
      </c>
      <c r="P583" s="239"/>
      <c r="Q583" s="1"/>
      <c r="R583" s="241">
        <v>1</v>
      </c>
      <c r="S583" s="1"/>
      <c r="T583" s="1"/>
      <c r="U583" s="1"/>
      <c r="V583" s="239"/>
      <c r="W583" s="241"/>
    </row>
    <row r="584" spans="2:23" x14ac:dyDescent="0.3">
      <c r="B584" s="39">
        <f t="shared" si="20"/>
        <v>9.6666666666666661</v>
      </c>
      <c r="C584" s="3" t="s">
        <v>3600</v>
      </c>
      <c r="D584" s="3" t="s">
        <v>3084</v>
      </c>
      <c r="E584" s="1">
        <v>2006</v>
      </c>
      <c r="F584" s="38">
        <v>33143</v>
      </c>
      <c r="G584" s="239">
        <v>9</v>
      </c>
      <c r="H584" s="1">
        <v>1</v>
      </c>
      <c r="I584" s="1">
        <v>1</v>
      </c>
      <c r="J584" s="1">
        <v>1</v>
      </c>
      <c r="K584" s="1">
        <v>13</v>
      </c>
      <c r="L584" s="1">
        <v>4</v>
      </c>
      <c r="M584" s="1">
        <v>4</v>
      </c>
      <c r="N584" s="1">
        <v>3</v>
      </c>
      <c r="O584" s="1">
        <v>2</v>
      </c>
      <c r="P584" s="239"/>
      <c r="Q584" s="1"/>
      <c r="R584" s="241"/>
      <c r="S584" s="1"/>
      <c r="T584" s="1"/>
      <c r="U584" s="1"/>
      <c r="V584" s="239"/>
      <c r="W584" s="241"/>
    </row>
    <row r="585" spans="2:23" x14ac:dyDescent="0.3">
      <c r="B585" s="39">
        <f t="shared" si="20"/>
        <v>6.6666666666666661</v>
      </c>
      <c r="C585" s="3" t="s">
        <v>3611</v>
      </c>
      <c r="D585" s="3" t="s">
        <v>3084</v>
      </c>
      <c r="E585" s="1">
        <v>2006</v>
      </c>
      <c r="F585" s="38">
        <v>32537</v>
      </c>
      <c r="G585" s="239">
        <v>7</v>
      </c>
      <c r="H585" s="1">
        <v>0</v>
      </c>
      <c r="I585" s="1">
        <v>0</v>
      </c>
      <c r="J585" s="1">
        <v>0</v>
      </c>
      <c r="K585" s="1">
        <v>13</v>
      </c>
      <c r="L585" s="1">
        <v>6</v>
      </c>
      <c r="M585" s="1">
        <v>3</v>
      </c>
      <c r="N585" s="1">
        <v>4</v>
      </c>
      <c r="O585" s="1">
        <v>0</v>
      </c>
      <c r="P585" s="239"/>
      <c r="Q585" s="1"/>
      <c r="R585" s="241"/>
      <c r="S585" s="1"/>
      <c r="T585" s="1"/>
      <c r="U585" s="1"/>
      <c r="V585" s="239"/>
      <c r="W585" s="241"/>
    </row>
    <row r="586" spans="2:23" x14ac:dyDescent="0.3">
      <c r="B586" s="39">
        <f t="shared" si="20"/>
        <v>4.666666666666667</v>
      </c>
      <c r="C586" s="3" t="s">
        <v>3623</v>
      </c>
      <c r="D586" s="3" t="s">
        <v>3084</v>
      </c>
      <c r="E586" s="1">
        <v>2006</v>
      </c>
      <c r="F586" s="38">
        <v>33172</v>
      </c>
      <c r="G586" s="239">
        <v>5</v>
      </c>
      <c r="H586" s="1">
        <v>0</v>
      </c>
      <c r="I586" s="1">
        <v>0</v>
      </c>
      <c r="J586" s="1">
        <v>0</v>
      </c>
      <c r="K586" s="1">
        <v>9</v>
      </c>
      <c r="L586" s="1">
        <v>7</v>
      </c>
      <c r="M586" s="1">
        <v>0</v>
      </c>
      <c r="N586" s="1">
        <v>2</v>
      </c>
      <c r="O586" s="1">
        <v>0</v>
      </c>
      <c r="P586" s="239"/>
      <c r="Q586" s="1"/>
      <c r="R586" s="241"/>
      <c r="S586" s="1"/>
      <c r="T586" s="1"/>
      <c r="U586" s="1"/>
      <c r="V586" s="239"/>
      <c r="W586" s="241"/>
    </row>
    <row r="587" spans="2:23" x14ac:dyDescent="0.3">
      <c r="B587" s="39">
        <f t="shared" si="20"/>
        <v>4.333333333333333</v>
      </c>
      <c r="C587" s="3" t="s">
        <v>1480</v>
      </c>
      <c r="D587" s="3" t="s">
        <v>3084</v>
      </c>
      <c r="E587" s="1">
        <v>2009</v>
      </c>
      <c r="F587" s="38">
        <v>34175</v>
      </c>
      <c r="G587" s="239">
        <v>6</v>
      </c>
      <c r="H587" s="1">
        <v>0</v>
      </c>
      <c r="I587" s="1">
        <v>1</v>
      </c>
      <c r="J587" s="1">
        <v>1</v>
      </c>
      <c r="K587" s="1">
        <v>2</v>
      </c>
      <c r="L587" s="1">
        <v>1</v>
      </c>
      <c r="M587" s="1">
        <v>0</v>
      </c>
      <c r="N587" s="1">
        <v>0</v>
      </c>
      <c r="O587" s="1">
        <v>1</v>
      </c>
      <c r="P587" s="239"/>
      <c r="Q587" s="1"/>
      <c r="R587" s="241"/>
      <c r="S587" s="1"/>
      <c r="T587" s="1"/>
      <c r="U587" s="1"/>
      <c r="V587" s="239"/>
      <c r="W587" s="241"/>
    </row>
    <row r="588" spans="2:23" x14ac:dyDescent="0.3">
      <c r="B588" s="39">
        <f t="shared" si="20"/>
        <v>1.9999999999999998</v>
      </c>
      <c r="C588" s="3" t="s">
        <v>3647</v>
      </c>
      <c r="D588" s="3" t="s">
        <v>3084</v>
      </c>
      <c r="E588" s="1">
        <v>2011</v>
      </c>
      <c r="F588" s="38">
        <v>35135</v>
      </c>
      <c r="G588" s="239">
        <v>2</v>
      </c>
      <c r="H588" s="1">
        <v>0</v>
      </c>
      <c r="I588" s="1">
        <v>0</v>
      </c>
      <c r="J588" s="1">
        <v>1</v>
      </c>
      <c r="K588" s="1">
        <v>1</v>
      </c>
      <c r="L588" s="1">
        <v>14</v>
      </c>
      <c r="M588" s="1">
        <v>0</v>
      </c>
      <c r="N588" s="1">
        <v>0</v>
      </c>
      <c r="O588" s="1">
        <v>0</v>
      </c>
      <c r="P588" s="239"/>
      <c r="Q588" s="1"/>
      <c r="R588" s="241"/>
      <c r="S588" s="1"/>
      <c r="T588" s="1"/>
      <c r="U588" s="1"/>
      <c r="V588" s="239"/>
      <c r="W588" s="241"/>
    </row>
    <row r="589" spans="2:23" x14ac:dyDescent="0.3">
      <c r="B589" s="39">
        <f t="shared" si="20"/>
        <v>1</v>
      </c>
      <c r="C589" s="3" t="s">
        <v>3656</v>
      </c>
      <c r="D589" s="3" t="s">
        <v>3084</v>
      </c>
      <c r="E589" s="1">
        <v>2006</v>
      </c>
      <c r="F589" s="38">
        <v>33172</v>
      </c>
      <c r="G589" s="239">
        <v>2</v>
      </c>
      <c r="H589" s="1">
        <v>0</v>
      </c>
      <c r="I589" s="1">
        <v>0</v>
      </c>
      <c r="J589" s="1">
        <v>0</v>
      </c>
      <c r="K589" s="1">
        <v>1</v>
      </c>
      <c r="L589" s="1">
        <v>0</v>
      </c>
      <c r="M589" s="1">
        <v>0</v>
      </c>
      <c r="N589" s="1">
        <v>1</v>
      </c>
      <c r="O589" s="1">
        <v>0</v>
      </c>
      <c r="P589" s="239"/>
      <c r="Q589" s="1"/>
      <c r="R589" s="241"/>
      <c r="S589" s="1"/>
      <c r="T589" s="1"/>
      <c r="U589" s="1"/>
      <c r="V589" s="239"/>
      <c r="W589" s="241"/>
    </row>
    <row r="590" spans="2:23" x14ac:dyDescent="0.3">
      <c r="B590" s="39">
        <f t="shared" si="20"/>
        <v>0.66666666666666663</v>
      </c>
      <c r="C590" s="3" t="s">
        <v>3664</v>
      </c>
      <c r="D590" s="3" t="s">
        <v>3084</v>
      </c>
      <c r="E590" s="1">
        <v>2012</v>
      </c>
      <c r="F590" s="38">
        <v>35546</v>
      </c>
      <c r="G590" s="239">
        <v>1</v>
      </c>
      <c r="H590" s="1">
        <v>0</v>
      </c>
      <c r="I590" s="1">
        <v>0</v>
      </c>
      <c r="J590" s="1">
        <v>0</v>
      </c>
      <c r="K590" s="1">
        <v>1</v>
      </c>
      <c r="L590" s="1">
        <v>1</v>
      </c>
      <c r="M590" s="1">
        <v>0</v>
      </c>
      <c r="N590" s="1">
        <v>0</v>
      </c>
      <c r="O590" s="1">
        <v>0</v>
      </c>
      <c r="P590" s="239"/>
      <c r="Q590" s="1"/>
      <c r="R590" s="241"/>
      <c r="S590" s="1"/>
      <c r="T590" s="1"/>
      <c r="U590" s="1"/>
      <c r="V590" s="239"/>
      <c r="W590" s="241"/>
    </row>
    <row r="591" spans="2:23" x14ac:dyDescent="0.3">
      <c r="B591" s="39">
        <f t="shared" si="20"/>
        <v>0.33333333333333331</v>
      </c>
      <c r="C591" s="3" t="s">
        <v>3262</v>
      </c>
      <c r="D591" s="3" t="s">
        <v>3084</v>
      </c>
      <c r="E591" s="1">
        <v>2008</v>
      </c>
      <c r="F591" s="38">
        <v>33472</v>
      </c>
      <c r="G591" s="239">
        <v>1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239"/>
      <c r="Q591" s="1"/>
      <c r="R591" s="241"/>
      <c r="S591" s="1"/>
      <c r="T591" s="1"/>
      <c r="U591" s="1"/>
      <c r="V591" s="239"/>
      <c r="W591" s="241"/>
    </row>
    <row r="592" spans="2:23" x14ac:dyDescent="0.3">
      <c r="B592" s="39">
        <f t="shared" si="20"/>
        <v>0.33333333333333331</v>
      </c>
      <c r="C592" s="3" t="s">
        <v>1190</v>
      </c>
      <c r="D592" s="3" t="s">
        <v>3084</v>
      </c>
      <c r="E592" s="1">
        <v>1998</v>
      </c>
      <c r="F592" s="38">
        <v>30731</v>
      </c>
      <c r="G592" s="239">
        <v>1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239"/>
      <c r="Q592" s="1"/>
      <c r="R592" s="241"/>
      <c r="S592" s="1"/>
      <c r="T592" s="1"/>
      <c r="U592" s="1"/>
      <c r="V592" s="239"/>
      <c r="W592" s="241"/>
    </row>
    <row r="593" x14ac:dyDescent="0.3"/>
    <row r="594" x14ac:dyDescent="0.3"/>
    <row r="595" x14ac:dyDescent="0.3"/>
    <row r="596" x14ac:dyDescent="0.3"/>
    <row r="597" x14ac:dyDescent="0.3"/>
    <row r="598" x14ac:dyDescent="0.3"/>
    <row r="599" x14ac:dyDescent="0.3"/>
    <row r="600" x14ac:dyDescent="0.3"/>
    <row r="601" x14ac:dyDescent="0.3"/>
    <row r="602" x14ac:dyDescent="0.3"/>
    <row r="603" x14ac:dyDescent="0.3"/>
  </sheetData>
  <pageMargins left="0.7" right="0.7" top="0.75" bottom="0.75" header="0.511811023622047" footer="0.511811023622047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S57"/>
  <sheetViews>
    <sheetView zoomScaleNormal="100" workbookViewId="0"/>
  </sheetViews>
  <sheetFormatPr defaultColWidth="8.5" defaultRowHeight="15" customHeight="1" x14ac:dyDescent="0.3"/>
  <cols>
    <col min="1" max="1" width="5.59765625" style="3" customWidth="1"/>
    <col min="2" max="2" width="30.8984375" style="2" customWidth="1"/>
    <col min="3" max="3" width="7.59765625" style="1" customWidth="1"/>
    <col min="4" max="4" width="5.69921875" style="3" customWidth="1"/>
    <col min="5" max="5" width="5.5" style="3" customWidth="1"/>
    <col min="6" max="6" width="6" style="3" customWidth="1"/>
    <col min="7" max="7" width="5.8984375" style="3" customWidth="1"/>
    <col min="8" max="8" width="6.19921875" style="3" customWidth="1"/>
    <col min="9" max="14" width="3.59765625" style="3" customWidth="1"/>
    <col min="15" max="16" width="5.3984375" style="1" customWidth="1"/>
    <col min="17" max="17" width="8.5" style="29"/>
    <col min="18" max="18" width="5.59765625" style="3" customWidth="1"/>
    <col min="19" max="19" width="26.59765625" style="3" customWidth="1"/>
    <col min="20" max="20" width="5.69921875" style="3" customWidth="1"/>
    <col min="21" max="21" width="3.8984375" style="3" customWidth="1"/>
    <col min="22" max="22" width="5.59765625" style="3" customWidth="1"/>
    <col min="23" max="23" width="20.3984375" style="3" customWidth="1"/>
    <col min="24" max="24" width="5.5" style="3" customWidth="1"/>
    <col min="25" max="25" width="3.8984375" style="3" customWidth="1"/>
    <col min="26" max="26" width="5.59765625" style="3" customWidth="1"/>
    <col min="27" max="27" width="20.3984375" style="3" customWidth="1"/>
    <col min="28" max="28" width="5.5" style="3" customWidth="1"/>
    <col min="29" max="29" width="1.5" style="30" customWidth="1"/>
    <col min="30" max="30" width="6" style="3" customWidth="1"/>
    <col min="31" max="31" width="2.09765625" style="30" customWidth="1"/>
    <col min="32" max="32" width="4.59765625" style="30" customWidth="1"/>
    <col min="33" max="33" width="3.8984375" style="3" customWidth="1"/>
    <col min="34" max="34" width="5.59765625" style="3" customWidth="1"/>
    <col min="35" max="35" width="20.3984375" style="3" customWidth="1"/>
    <col min="36" max="36" width="5.8984375" style="3" customWidth="1"/>
    <col min="37" max="37" width="3.8984375" style="3" customWidth="1"/>
    <col min="38" max="38" width="5.59765625" style="3" customWidth="1"/>
    <col min="39" max="39" width="20.3984375" style="3" customWidth="1"/>
    <col min="40" max="40" width="6" style="1" customWidth="1"/>
    <col min="41" max="41" width="1.5" style="3" customWidth="1"/>
    <col min="42" max="42" width="5.8984375" style="3" customWidth="1"/>
    <col min="43" max="43" width="2.09765625" style="3" customWidth="1"/>
    <col min="44" max="44" width="4.69921875" style="3" customWidth="1"/>
    <col min="45" max="45" width="3.8984375" style="3" customWidth="1"/>
    <col min="46" max="46" width="5.59765625" style="3" customWidth="1"/>
    <col min="47" max="47" width="24.3984375" style="3" customWidth="1"/>
    <col min="48" max="48" width="6.19921875" style="3" customWidth="1"/>
    <col min="49" max="49" width="3.8984375" style="3" customWidth="1"/>
    <col min="50" max="50" width="5.59765625" style="3" customWidth="1"/>
    <col min="51" max="51" width="22.69921875" style="3" customWidth="1"/>
    <col min="52" max="54" width="3.59765625" style="3" customWidth="1"/>
    <col min="55" max="55" width="5.5" style="1" customWidth="1"/>
    <col min="56" max="56" width="3.8984375" style="3" customWidth="1"/>
    <col min="57" max="57" width="5.59765625" style="3" customWidth="1"/>
    <col min="58" max="58" width="20.3984375" style="3" customWidth="1"/>
    <col min="59" max="61" width="3.59765625" style="3" customWidth="1"/>
    <col min="62" max="62" width="3.8984375" style="3" customWidth="1"/>
    <col min="63" max="63" width="5.59765625" style="3" customWidth="1"/>
    <col min="64" max="64" width="19.09765625" style="3" customWidth="1"/>
    <col min="65" max="65" width="5.3984375" style="1" customWidth="1"/>
    <col min="66" max="66" width="3.8984375" style="3" customWidth="1"/>
    <col min="67" max="67" width="5.59765625" style="3" customWidth="1"/>
    <col min="68" max="68" width="14.69921875" style="3" customWidth="1"/>
    <col min="69" max="69" width="5.3984375" style="1" customWidth="1"/>
    <col min="70" max="16384" width="8.5" style="29"/>
  </cols>
  <sheetData>
    <row r="1" spans="1:71" x14ac:dyDescent="0.3">
      <c r="A1" s="245"/>
      <c r="B1" s="256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5"/>
      <c r="AC1" s="3"/>
      <c r="AE1" s="3"/>
      <c r="AF1" s="3"/>
      <c r="AN1" s="3"/>
      <c r="BC1" s="3"/>
      <c r="BM1" s="3"/>
      <c r="BQ1" s="3"/>
      <c r="BR1" s="3"/>
      <c r="BS1" s="3"/>
    </row>
    <row r="2" spans="1:71" x14ac:dyDescent="0.3">
      <c r="A2" s="87"/>
      <c r="B2" s="258" t="s">
        <v>3694</v>
      </c>
      <c r="C2" s="264"/>
      <c r="D2" s="256" t="s">
        <v>3695</v>
      </c>
      <c r="E2" s="256"/>
      <c r="F2" s="256"/>
      <c r="G2" s="256"/>
      <c r="H2" s="258"/>
      <c r="I2" s="265" t="s">
        <v>3696</v>
      </c>
      <c r="J2" s="256"/>
      <c r="K2" s="257"/>
      <c r="L2" s="256"/>
      <c r="M2" s="87" t="s">
        <v>3434</v>
      </c>
      <c r="N2" s="256"/>
      <c r="O2" s="256" t="s">
        <v>3435</v>
      </c>
      <c r="P2" s="92"/>
      <c r="R2" s="245"/>
      <c r="S2" s="225" t="s">
        <v>3680</v>
      </c>
      <c r="T2" s="225"/>
      <c r="U2" s="245"/>
      <c r="V2" s="245"/>
      <c r="W2" s="225" t="s">
        <v>3680</v>
      </c>
      <c r="X2" s="225"/>
      <c r="Y2" s="245"/>
      <c r="Z2" s="245"/>
      <c r="AA2" s="225" t="s">
        <v>3680</v>
      </c>
      <c r="AB2" s="225"/>
      <c r="AC2" s="245"/>
      <c r="AD2" s="225"/>
      <c r="AE2" s="248"/>
      <c r="AF2" s="248"/>
      <c r="AG2" s="245"/>
      <c r="AH2" s="245"/>
      <c r="AI2" s="225" t="s">
        <v>3680</v>
      </c>
      <c r="AJ2" s="225"/>
      <c r="AK2" s="245"/>
      <c r="AL2" s="245"/>
      <c r="AM2" s="225" t="s">
        <v>3680</v>
      </c>
      <c r="AN2" s="247"/>
      <c r="AO2" s="245"/>
      <c r="AP2" s="225"/>
      <c r="AQ2" s="245"/>
      <c r="AR2" s="245"/>
      <c r="AS2" s="245"/>
      <c r="AT2" s="245"/>
      <c r="AU2" s="225" t="s">
        <v>3680</v>
      </c>
      <c r="AV2" s="225"/>
      <c r="AW2" s="245"/>
      <c r="AX2" s="245"/>
      <c r="AY2" s="245"/>
      <c r="AZ2" s="226" t="s">
        <v>3696</v>
      </c>
      <c r="BA2" s="225"/>
      <c r="BB2" s="226"/>
      <c r="BC2" s="247"/>
      <c r="BD2" s="245"/>
      <c r="BE2" s="245"/>
      <c r="BF2" s="225" t="s">
        <v>3697</v>
      </c>
      <c r="BG2" s="225"/>
      <c r="BH2" s="89" t="s">
        <v>3434</v>
      </c>
      <c r="BI2" s="225"/>
      <c r="BJ2" s="245"/>
      <c r="BK2" s="245"/>
      <c r="BL2" s="225" t="s">
        <v>3697</v>
      </c>
      <c r="BM2" s="225"/>
      <c r="BN2" s="245"/>
      <c r="BO2" s="245"/>
      <c r="BP2" s="225" t="s">
        <v>3697</v>
      </c>
      <c r="BQ2" s="245"/>
    </row>
    <row r="3" spans="1:71" x14ac:dyDescent="0.3">
      <c r="A3" s="102"/>
      <c r="B3" s="261" t="s">
        <v>3438</v>
      </c>
      <c r="C3" s="266" t="s">
        <v>3698</v>
      </c>
      <c r="D3" s="102" t="s">
        <v>3440</v>
      </c>
      <c r="E3" s="102" t="s">
        <v>3441</v>
      </c>
      <c r="F3" s="102" t="s">
        <v>3442</v>
      </c>
      <c r="G3" s="102" t="s">
        <v>3443</v>
      </c>
      <c r="H3" s="262" t="s">
        <v>2584</v>
      </c>
      <c r="I3" s="58" t="s">
        <v>3448</v>
      </c>
      <c r="J3" s="102" t="s">
        <v>3449</v>
      </c>
      <c r="K3" s="102" t="s">
        <v>3450</v>
      </c>
      <c r="L3" s="102" t="s">
        <v>2138</v>
      </c>
      <c r="M3" s="102" t="s">
        <v>2139</v>
      </c>
      <c r="N3" s="102" t="s">
        <v>2140</v>
      </c>
      <c r="O3" s="102" t="s">
        <v>3451</v>
      </c>
      <c r="P3" s="262" t="s">
        <v>3452</v>
      </c>
      <c r="R3" s="89"/>
      <c r="S3" s="225" t="s">
        <v>3681</v>
      </c>
      <c r="T3" s="89"/>
      <c r="U3" s="245"/>
      <c r="V3" s="245"/>
      <c r="W3" s="225" t="s">
        <v>3682</v>
      </c>
      <c r="X3" s="89"/>
      <c r="Y3" s="245"/>
      <c r="Z3" s="245"/>
      <c r="AA3" s="225" t="s">
        <v>3683</v>
      </c>
      <c r="AB3" s="89"/>
      <c r="AC3" s="245"/>
      <c r="AD3" s="89"/>
      <c r="AE3" s="249"/>
      <c r="AF3" s="249"/>
      <c r="AG3" s="245"/>
      <c r="AH3" s="89"/>
      <c r="AI3" s="225" t="s">
        <v>3684</v>
      </c>
      <c r="AJ3" s="89"/>
      <c r="AK3" s="245"/>
      <c r="AL3" s="89"/>
      <c r="AM3" s="225" t="s">
        <v>3685</v>
      </c>
      <c r="AN3" s="89"/>
      <c r="AO3" s="226"/>
      <c r="AP3" s="89"/>
      <c r="AQ3" s="226"/>
      <c r="AR3" s="226"/>
      <c r="AS3" s="245"/>
      <c r="AT3" s="89"/>
      <c r="AU3" s="225" t="s">
        <v>3686</v>
      </c>
      <c r="AV3" s="89"/>
      <c r="AW3" s="245"/>
      <c r="AX3" s="89"/>
      <c r="AY3" s="225" t="s">
        <v>3699</v>
      </c>
      <c r="AZ3" s="89" t="s">
        <v>3448</v>
      </c>
      <c r="BA3" s="89" t="s">
        <v>3449</v>
      </c>
      <c r="BB3" s="89" t="s">
        <v>3450</v>
      </c>
      <c r="BC3" s="89" t="s">
        <v>3700</v>
      </c>
      <c r="BD3" s="245"/>
      <c r="BE3" s="89"/>
      <c r="BF3" s="225" t="s">
        <v>3701</v>
      </c>
      <c r="BG3" s="89" t="s">
        <v>2138</v>
      </c>
      <c r="BH3" s="89" t="s">
        <v>2139</v>
      </c>
      <c r="BI3" s="89" t="s">
        <v>2140</v>
      </c>
      <c r="BJ3" s="245"/>
      <c r="BK3" s="89"/>
      <c r="BL3" s="225" t="s">
        <v>3702</v>
      </c>
      <c r="BM3" s="89"/>
      <c r="BN3" s="245"/>
      <c r="BO3" s="89"/>
      <c r="BP3" s="225" t="s">
        <v>3703</v>
      </c>
      <c r="BQ3" s="89"/>
    </row>
    <row r="4" spans="1:71" x14ac:dyDescent="0.3">
      <c r="A4" s="238">
        <v>1</v>
      </c>
      <c r="B4" s="267" t="s">
        <v>19</v>
      </c>
      <c r="C4" s="268">
        <v>3569.7</v>
      </c>
      <c r="D4" s="269">
        <v>841</v>
      </c>
      <c r="E4" s="269">
        <v>91</v>
      </c>
      <c r="F4" s="269">
        <v>620</v>
      </c>
      <c r="G4" s="269">
        <v>742</v>
      </c>
      <c r="H4" s="270">
        <v>2618</v>
      </c>
      <c r="I4" s="269">
        <v>1</v>
      </c>
      <c r="J4" s="270">
        <v>1</v>
      </c>
      <c r="K4" s="270">
        <v>32</v>
      </c>
      <c r="L4" s="269">
        <v>3</v>
      </c>
      <c r="M4" s="269">
        <v>1</v>
      </c>
      <c r="N4" s="270">
        <v>6</v>
      </c>
      <c r="O4" s="271">
        <v>0</v>
      </c>
      <c r="P4" s="272">
        <v>0</v>
      </c>
      <c r="Q4" s="273"/>
      <c r="R4" s="238">
        <v>1</v>
      </c>
      <c r="S4" s="274" t="s">
        <v>19</v>
      </c>
      <c r="T4" s="269">
        <v>841</v>
      </c>
      <c r="V4" s="238">
        <v>1</v>
      </c>
      <c r="W4" s="274" t="s">
        <v>19</v>
      </c>
      <c r="X4" s="269">
        <v>91</v>
      </c>
      <c r="Z4" s="238">
        <v>1</v>
      </c>
      <c r="AA4" s="274" t="s">
        <v>19</v>
      </c>
      <c r="AB4" s="269">
        <v>91</v>
      </c>
      <c r="AC4" s="30" t="s">
        <v>3687</v>
      </c>
      <c r="AD4" s="269">
        <v>620</v>
      </c>
      <c r="AE4" s="30" t="s">
        <v>3688</v>
      </c>
      <c r="AF4" s="30">
        <f t="shared" ref="AF4:AF50" si="0">PRODUCT(AB4+AD4)</f>
        <v>711</v>
      </c>
      <c r="AH4" s="238">
        <v>1</v>
      </c>
      <c r="AI4" s="274" t="s">
        <v>19</v>
      </c>
      <c r="AJ4" s="269">
        <v>742</v>
      </c>
      <c r="AL4" s="238">
        <v>1</v>
      </c>
      <c r="AM4" s="274" t="s">
        <v>19</v>
      </c>
      <c r="AN4" s="1">
        <v>711</v>
      </c>
      <c r="AO4" s="3" t="s">
        <v>3687</v>
      </c>
      <c r="AP4" s="269">
        <v>742</v>
      </c>
      <c r="AQ4" s="3" t="s">
        <v>3688</v>
      </c>
      <c r="AR4" s="3">
        <f t="shared" ref="AR4:AR35" si="1">PRODUCT(AN4+AP4)</f>
        <v>1453</v>
      </c>
      <c r="AT4" s="238">
        <v>1</v>
      </c>
      <c r="AU4" s="274" t="s">
        <v>19</v>
      </c>
      <c r="AV4" s="269">
        <v>2618</v>
      </c>
      <c r="AX4" s="238">
        <v>1</v>
      </c>
      <c r="AY4" s="274" t="s">
        <v>25</v>
      </c>
      <c r="AZ4" s="269">
        <v>2</v>
      </c>
      <c r="BA4" s="269">
        <v>1</v>
      </c>
      <c r="BB4" s="275">
        <v>35</v>
      </c>
      <c r="BC4" s="269">
        <f t="shared" ref="BC4:BC47" si="2">SUM(AZ4:BB4)</f>
        <v>38</v>
      </c>
      <c r="BE4" s="238">
        <v>1</v>
      </c>
      <c r="BF4" s="274" t="s">
        <v>1579</v>
      </c>
      <c r="BG4" s="275">
        <v>8</v>
      </c>
      <c r="BH4" s="269">
        <v>6</v>
      </c>
      <c r="BI4" s="269">
        <v>2</v>
      </c>
      <c r="BK4" s="238">
        <v>1</v>
      </c>
      <c r="BL4" s="274" t="s">
        <v>25</v>
      </c>
      <c r="BM4" s="269">
        <v>2</v>
      </c>
      <c r="BO4" s="238">
        <v>1</v>
      </c>
      <c r="BP4" s="274" t="s">
        <v>44</v>
      </c>
      <c r="BQ4" s="269">
        <v>7</v>
      </c>
    </row>
    <row r="5" spans="1:71" x14ac:dyDescent="0.3">
      <c r="A5" s="238">
        <v>2</v>
      </c>
      <c r="B5" s="267" t="s">
        <v>25</v>
      </c>
      <c r="C5" s="268">
        <v>3159</v>
      </c>
      <c r="D5" s="269">
        <v>651</v>
      </c>
      <c r="E5" s="269">
        <v>36</v>
      </c>
      <c r="F5" s="269">
        <v>387</v>
      </c>
      <c r="G5" s="269">
        <v>583</v>
      </c>
      <c r="H5" s="270">
        <v>1470</v>
      </c>
      <c r="I5" s="269">
        <v>2</v>
      </c>
      <c r="J5" s="270">
        <v>1</v>
      </c>
      <c r="K5" s="270">
        <v>35</v>
      </c>
      <c r="L5" s="269">
        <v>5</v>
      </c>
      <c r="M5" s="269">
        <v>5</v>
      </c>
      <c r="N5" s="270">
        <v>8</v>
      </c>
      <c r="O5" s="276">
        <v>2</v>
      </c>
      <c r="P5" s="270">
        <v>0</v>
      </c>
      <c r="Q5" s="273"/>
      <c r="R5" s="238">
        <v>2</v>
      </c>
      <c r="S5" s="274" t="s">
        <v>3</v>
      </c>
      <c r="T5" s="269">
        <v>823</v>
      </c>
      <c r="V5" s="238">
        <v>2</v>
      </c>
      <c r="W5" s="274" t="s">
        <v>25</v>
      </c>
      <c r="X5" s="269">
        <v>36</v>
      </c>
      <c r="Z5" s="238">
        <v>2</v>
      </c>
      <c r="AA5" s="274" t="s">
        <v>25</v>
      </c>
      <c r="AB5" s="269">
        <v>36</v>
      </c>
      <c r="AC5" s="30" t="s">
        <v>3687</v>
      </c>
      <c r="AD5" s="269">
        <v>387</v>
      </c>
      <c r="AE5" s="30" t="s">
        <v>3688</v>
      </c>
      <c r="AF5" s="30">
        <f t="shared" si="0"/>
        <v>423</v>
      </c>
      <c r="AH5" s="238">
        <v>2</v>
      </c>
      <c r="AI5" s="274" t="s">
        <v>25</v>
      </c>
      <c r="AJ5" s="269">
        <v>583</v>
      </c>
      <c r="AL5" s="238">
        <v>2</v>
      </c>
      <c r="AM5" s="274" t="s">
        <v>25</v>
      </c>
      <c r="AN5" s="1">
        <v>423</v>
      </c>
      <c r="AO5" s="3" t="s">
        <v>3687</v>
      </c>
      <c r="AP5" s="269">
        <v>583</v>
      </c>
      <c r="AQ5" s="3" t="s">
        <v>3688</v>
      </c>
      <c r="AR5" s="3">
        <f t="shared" si="1"/>
        <v>1006</v>
      </c>
      <c r="AT5" s="238">
        <v>2</v>
      </c>
      <c r="AU5" s="274" t="s">
        <v>3</v>
      </c>
      <c r="AV5" s="269">
        <v>1548</v>
      </c>
      <c r="AX5" s="238">
        <v>2</v>
      </c>
      <c r="AY5" s="274" t="s">
        <v>19</v>
      </c>
      <c r="AZ5" s="269">
        <v>1</v>
      </c>
      <c r="BA5" s="269">
        <v>1</v>
      </c>
      <c r="BB5" s="275">
        <v>32</v>
      </c>
      <c r="BC5" s="269">
        <f t="shared" si="2"/>
        <v>34</v>
      </c>
      <c r="BE5" s="238">
        <v>2</v>
      </c>
      <c r="BF5" s="274" t="s">
        <v>3</v>
      </c>
      <c r="BG5" s="275">
        <v>5</v>
      </c>
      <c r="BH5" s="269">
        <v>9</v>
      </c>
      <c r="BI5" s="269">
        <v>8</v>
      </c>
      <c r="BK5" s="238">
        <v>2</v>
      </c>
      <c r="BL5" s="274" t="s">
        <v>51</v>
      </c>
      <c r="BM5" s="269">
        <v>2</v>
      </c>
      <c r="BO5" s="238">
        <v>2</v>
      </c>
      <c r="BP5" s="274" t="s">
        <v>30</v>
      </c>
      <c r="BQ5" s="269">
        <v>3</v>
      </c>
    </row>
    <row r="6" spans="1:71" x14ac:dyDescent="0.3">
      <c r="A6" s="238">
        <v>3</v>
      </c>
      <c r="B6" s="267" t="s">
        <v>3</v>
      </c>
      <c r="C6" s="268">
        <v>2867.9802</v>
      </c>
      <c r="D6" s="269">
        <v>823</v>
      </c>
      <c r="E6" s="269">
        <v>26</v>
      </c>
      <c r="F6" s="269">
        <v>324</v>
      </c>
      <c r="G6" s="269">
        <v>537</v>
      </c>
      <c r="H6" s="270">
        <v>1548</v>
      </c>
      <c r="I6" s="269">
        <v>1</v>
      </c>
      <c r="J6" s="270">
        <v>0</v>
      </c>
      <c r="K6" s="270">
        <v>25</v>
      </c>
      <c r="L6" s="269">
        <v>5</v>
      </c>
      <c r="M6" s="269">
        <v>9</v>
      </c>
      <c r="N6" s="270">
        <v>8</v>
      </c>
      <c r="O6" s="276">
        <v>0</v>
      </c>
      <c r="P6" s="270">
        <v>0</v>
      </c>
      <c r="Q6" s="273"/>
      <c r="R6" s="238">
        <f t="shared" ref="R6:R37" si="3">PRODUCT(R5+1)</f>
        <v>3</v>
      </c>
      <c r="S6" s="274" t="s">
        <v>25</v>
      </c>
      <c r="T6" s="269">
        <v>651</v>
      </c>
      <c r="V6" s="238">
        <f t="shared" ref="V6:V43" si="4">PRODUCT(V5+1)</f>
        <v>3</v>
      </c>
      <c r="W6" s="274" t="s">
        <v>3</v>
      </c>
      <c r="X6" s="269">
        <v>26</v>
      </c>
      <c r="Z6" s="238">
        <f t="shared" ref="Z6:Z48" si="5">PRODUCT(Z5+1)</f>
        <v>3</v>
      </c>
      <c r="AA6" s="274" t="s">
        <v>3</v>
      </c>
      <c r="AB6" s="269">
        <v>26</v>
      </c>
      <c r="AC6" s="30" t="s">
        <v>3687</v>
      </c>
      <c r="AD6" s="269">
        <v>324</v>
      </c>
      <c r="AE6" s="30" t="s">
        <v>3688</v>
      </c>
      <c r="AF6" s="30">
        <f t="shared" si="0"/>
        <v>350</v>
      </c>
      <c r="AH6" s="238">
        <f t="shared" ref="AH6:AH52" si="6">PRODUCT(AH5+1)</f>
        <v>3</v>
      </c>
      <c r="AI6" s="274" t="s">
        <v>3</v>
      </c>
      <c r="AJ6" s="269">
        <v>537</v>
      </c>
      <c r="AL6" s="238">
        <f t="shared" ref="AL6:AL52" si="7">PRODUCT(AL5+1)</f>
        <v>3</v>
      </c>
      <c r="AM6" s="274" t="s">
        <v>3</v>
      </c>
      <c r="AN6" s="1">
        <v>350</v>
      </c>
      <c r="AO6" s="3" t="s">
        <v>3687</v>
      </c>
      <c r="AP6" s="269">
        <v>537</v>
      </c>
      <c r="AQ6" s="3" t="s">
        <v>3688</v>
      </c>
      <c r="AR6" s="3">
        <f t="shared" si="1"/>
        <v>887</v>
      </c>
      <c r="AT6" s="238">
        <f t="shared" ref="AT6:AT47" si="8">PRODUCT(AT5+1)</f>
        <v>3</v>
      </c>
      <c r="AU6" s="274" t="s">
        <v>25</v>
      </c>
      <c r="AV6" s="269">
        <v>1470</v>
      </c>
      <c r="AX6" s="238">
        <f t="shared" ref="AX6:AX47" si="9">PRODUCT(AX5+1)</f>
        <v>3</v>
      </c>
      <c r="AY6" s="274" t="s">
        <v>3</v>
      </c>
      <c r="AZ6" s="269">
        <v>1</v>
      </c>
      <c r="BA6" s="269">
        <v>0</v>
      </c>
      <c r="BB6" s="275">
        <v>25</v>
      </c>
      <c r="BC6" s="269">
        <f t="shared" si="2"/>
        <v>26</v>
      </c>
      <c r="BE6" s="238">
        <f t="shared" ref="BE6:BE28" si="10">PRODUCT(BE5+1)</f>
        <v>3</v>
      </c>
      <c r="BF6" s="274" t="s">
        <v>25</v>
      </c>
      <c r="BG6" s="275">
        <v>5</v>
      </c>
      <c r="BH6" s="269">
        <v>5</v>
      </c>
      <c r="BI6" s="269">
        <v>8</v>
      </c>
      <c r="BK6" s="238">
        <f>PRODUCT(BK5+1)</f>
        <v>3</v>
      </c>
      <c r="BL6" s="274" t="s">
        <v>8</v>
      </c>
      <c r="BM6" s="269">
        <v>1</v>
      </c>
      <c r="BO6" s="238">
        <f>PRODUCT(BO5+1)</f>
        <v>3</v>
      </c>
      <c r="BP6" s="274" t="s">
        <v>89</v>
      </c>
      <c r="BQ6" s="269">
        <v>1</v>
      </c>
    </row>
    <row r="7" spans="1:71" x14ac:dyDescent="0.3">
      <c r="A7" s="238">
        <v>4</v>
      </c>
      <c r="B7" s="267" t="s">
        <v>8</v>
      </c>
      <c r="C7" s="268">
        <v>1570.6813999999999</v>
      </c>
      <c r="D7" s="269">
        <v>410</v>
      </c>
      <c r="E7" s="269">
        <v>6</v>
      </c>
      <c r="F7" s="269">
        <v>168</v>
      </c>
      <c r="G7" s="269">
        <v>278</v>
      </c>
      <c r="H7" s="270">
        <v>443</v>
      </c>
      <c r="I7" s="269">
        <v>2</v>
      </c>
      <c r="J7" s="270">
        <v>0</v>
      </c>
      <c r="K7" s="270">
        <v>18</v>
      </c>
      <c r="L7" s="269">
        <v>2</v>
      </c>
      <c r="M7" s="269">
        <v>5</v>
      </c>
      <c r="N7" s="270">
        <v>0</v>
      </c>
      <c r="O7" s="276">
        <v>1</v>
      </c>
      <c r="P7" s="270">
        <v>0</v>
      </c>
      <c r="Q7" s="273"/>
      <c r="R7" s="238">
        <f t="shared" si="3"/>
        <v>4</v>
      </c>
      <c r="S7" s="274" t="s">
        <v>8</v>
      </c>
      <c r="T7" s="269">
        <v>410</v>
      </c>
      <c r="V7" s="238">
        <f t="shared" si="4"/>
        <v>4</v>
      </c>
      <c r="W7" s="274" t="s">
        <v>30</v>
      </c>
      <c r="X7" s="269">
        <v>19</v>
      </c>
      <c r="Z7" s="238">
        <f t="shared" si="5"/>
        <v>4</v>
      </c>
      <c r="AA7" s="274" t="s">
        <v>44</v>
      </c>
      <c r="AB7" s="269">
        <v>9</v>
      </c>
      <c r="AC7" s="30" t="s">
        <v>3687</v>
      </c>
      <c r="AD7" s="269">
        <v>180</v>
      </c>
      <c r="AE7" s="30" t="s">
        <v>3688</v>
      </c>
      <c r="AF7" s="30">
        <f t="shared" si="0"/>
        <v>189</v>
      </c>
      <c r="AH7" s="238">
        <f t="shared" si="6"/>
        <v>4</v>
      </c>
      <c r="AI7" s="274" t="s">
        <v>8</v>
      </c>
      <c r="AJ7" s="269">
        <v>278</v>
      </c>
      <c r="AL7" s="238">
        <f t="shared" si="7"/>
        <v>4</v>
      </c>
      <c r="AM7" s="274" t="s">
        <v>8</v>
      </c>
      <c r="AN7" s="1">
        <v>174</v>
      </c>
      <c r="AO7" s="3" t="s">
        <v>3687</v>
      </c>
      <c r="AP7" s="269">
        <v>278</v>
      </c>
      <c r="AQ7" s="3" t="s">
        <v>3688</v>
      </c>
      <c r="AR7" s="3">
        <f t="shared" si="1"/>
        <v>452</v>
      </c>
      <c r="AT7" s="238">
        <f t="shared" si="8"/>
        <v>4</v>
      </c>
      <c r="AU7" s="274" t="s">
        <v>44</v>
      </c>
      <c r="AV7" s="269">
        <v>992</v>
      </c>
      <c r="AX7" s="238">
        <f t="shared" si="9"/>
        <v>4</v>
      </c>
      <c r="AY7" s="274" t="s">
        <v>8</v>
      </c>
      <c r="AZ7" s="269">
        <v>2</v>
      </c>
      <c r="BA7" s="269">
        <v>0</v>
      </c>
      <c r="BB7" s="275">
        <v>18</v>
      </c>
      <c r="BC7" s="269">
        <f t="shared" si="2"/>
        <v>20</v>
      </c>
      <c r="BE7" s="238">
        <f t="shared" si="10"/>
        <v>4</v>
      </c>
      <c r="BF7" s="274" t="s">
        <v>66</v>
      </c>
      <c r="BG7" s="275">
        <v>5</v>
      </c>
      <c r="BH7" s="269">
        <v>1</v>
      </c>
      <c r="BI7" s="269">
        <v>12</v>
      </c>
      <c r="BK7" s="238">
        <f>PRODUCT(BK6+1)</f>
        <v>4</v>
      </c>
      <c r="BL7" s="274" t="s">
        <v>66</v>
      </c>
      <c r="BM7" s="269">
        <v>1</v>
      </c>
      <c r="BO7" s="238">
        <f>PRODUCT(BO6+1)</f>
        <v>4</v>
      </c>
      <c r="BP7" s="274" t="s">
        <v>36</v>
      </c>
      <c r="BQ7" s="269">
        <v>1</v>
      </c>
    </row>
    <row r="8" spans="1:71" x14ac:dyDescent="0.3">
      <c r="A8" s="238">
        <v>5</v>
      </c>
      <c r="B8" s="267" t="s">
        <v>44</v>
      </c>
      <c r="C8" s="268">
        <v>1451.3303333333299</v>
      </c>
      <c r="D8" s="269">
        <v>352</v>
      </c>
      <c r="E8" s="269">
        <v>9</v>
      </c>
      <c r="F8" s="269">
        <v>180</v>
      </c>
      <c r="G8" s="269">
        <v>219</v>
      </c>
      <c r="H8" s="270">
        <v>992</v>
      </c>
      <c r="I8" s="269">
        <v>2</v>
      </c>
      <c r="J8" s="270">
        <v>0</v>
      </c>
      <c r="K8" s="270">
        <v>13</v>
      </c>
      <c r="L8" s="269">
        <v>0</v>
      </c>
      <c r="M8" s="269">
        <v>7</v>
      </c>
      <c r="N8" s="270">
        <v>0</v>
      </c>
      <c r="O8" s="276">
        <v>0</v>
      </c>
      <c r="P8" s="270">
        <v>7</v>
      </c>
      <c r="Q8" s="273"/>
      <c r="R8" s="238">
        <f t="shared" si="3"/>
        <v>5</v>
      </c>
      <c r="S8" s="274" t="s">
        <v>44</v>
      </c>
      <c r="T8" s="269">
        <v>352</v>
      </c>
      <c r="V8" s="238">
        <f t="shared" si="4"/>
        <v>5</v>
      </c>
      <c r="W8" s="274" t="s">
        <v>5</v>
      </c>
      <c r="X8" s="269">
        <v>16</v>
      </c>
      <c r="Z8" s="238">
        <f t="shared" si="5"/>
        <v>5</v>
      </c>
      <c r="AA8" s="274" t="s">
        <v>30</v>
      </c>
      <c r="AB8" s="269">
        <v>19</v>
      </c>
      <c r="AC8" s="30" t="s">
        <v>3687</v>
      </c>
      <c r="AD8" s="269">
        <v>168</v>
      </c>
      <c r="AE8" s="30" t="s">
        <v>3688</v>
      </c>
      <c r="AF8" s="30">
        <f t="shared" si="0"/>
        <v>187</v>
      </c>
      <c r="AH8" s="238">
        <f t="shared" si="6"/>
        <v>5</v>
      </c>
      <c r="AI8" s="274" t="s">
        <v>89</v>
      </c>
      <c r="AJ8" s="269">
        <v>247</v>
      </c>
      <c r="AL8" s="238">
        <f t="shared" si="7"/>
        <v>5</v>
      </c>
      <c r="AM8" s="274" t="s">
        <v>44</v>
      </c>
      <c r="AN8" s="1">
        <v>189</v>
      </c>
      <c r="AO8" s="3" t="s">
        <v>3687</v>
      </c>
      <c r="AP8" s="269">
        <v>219</v>
      </c>
      <c r="AQ8" s="3" t="s">
        <v>3688</v>
      </c>
      <c r="AR8" s="3">
        <f t="shared" si="1"/>
        <v>408</v>
      </c>
      <c r="AT8" s="238">
        <f t="shared" si="8"/>
        <v>5</v>
      </c>
      <c r="AU8" s="274" t="s">
        <v>30</v>
      </c>
      <c r="AV8" s="269">
        <v>825</v>
      </c>
      <c r="AX8" s="238">
        <f t="shared" si="9"/>
        <v>5</v>
      </c>
      <c r="AY8" s="274" t="s">
        <v>44</v>
      </c>
      <c r="AZ8" s="269">
        <v>2</v>
      </c>
      <c r="BA8" s="269">
        <v>0</v>
      </c>
      <c r="BB8" s="275">
        <v>13</v>
      </c>
      <c r="BC8" s="269">
        <f t="shared" si="2"/>
        <v>15</v>
      </c>
      <c r="BE8" s="238">
        <f t="shared" si="10"/>
        <v>5</v>
      </c>
      <c r="BF8" s="274" t="s">
        <v>3704</v>
      </c>
      <c r="BG8" s="275">
        <v>5</v>
      </c>
      <c r="BH8" s="269">
        <v>0</v>
      </c>
      <c r="BI8" s="269">
        <v>0</v>
      </c>
      <c r="BK8" s="238">
        <f>PRODUCT(BK7+1)</f>
        <v>5</v>
      </c>
      <c r="BL8" s="274" t="s">
        <v>36</v>
      </c>
      <c r="BM8" s="269">
        <v>1</v>
      </c>
    </row>
    <row r="9" spans="1:71" x14ac:dyDescent="0.3">
      <c r="A9" s="238">
        <v>6</v>
      </c>
      <c r="B9" s="267" t="s">
        <v>30</v>
      </c>
      <c r="C9" s="268">
        <v>1222.3333333333301</v>
      </c>
      <c r="D9" s="269">
        <v>203</v>
      </c>
      <c r="E9" s="269">
        <v>19</v>
      </c>
      <c r="F9" s="269">
        <v>168</v>
      </c>
      <c r="G9" s="269">
        <v>160</v>
      </c>
      <c r="H9" s="270">
        <v>825</v>
      </c>
      <c r="I9" s="269">
        <v>1</v>
      </c>
      <c r="J9" s="270">
        <v>3</v>
      </c>
      <c r="K9" s="270">
        <v>12</v>
      </c>
      <c r="L9" s="269">
        <v>3</v>
      </c>
      <c r="M9" s="269">
        <v>3</v>
      </c>
      <c r="N9" s="270">
        <v>1</v>
      </c>
      <c r="O9" s="276">
        <v>0</v>
      </c>
      <c r="P9" s="270">
        <v>3</v>
      </c>
      <c r="Q9" s="273"/>
      <c r="R9" s="238">
        <f t="shared" si="3"/>
        <v>6</v>
      </c>
      <c r="S9" s="274" t="s">
        <v>89</v>
      </c>
      <c r="T9" s="269">
        <v>326</v>
      </c>
      <c r="V9" s="238">
        <f t="shared" si="4"/>
        <v>6</v>
      </c>
      <c r="W9" s="274" t="s">
        <v>12</v>
      </c>
      <c r="X9" s="269">
        <v>12</v>
      </c>
      <c r="Z9" s="238">
        <f t="shared" si="5"/>
        <v>6</v>
      </c>
      <c r="AA9" s="274" t="s">
        <v>8</v>
      </c>
      <c r="AB9" s="269">
        <v>6</v>
      </c>
      <c r="AC9" s="30" t="s">
        <v>3687</v>
      </c>
      <c r="AD9" s="269">
        <v>168</v>
      </c>
      <c r="AE9" s="30" t="s">
        <v>3688</v>
      </c>
      <c r="AF9" s="30">
        <f t="shared" si="0"/>
        <v>174</v>
      </c>
      <c r="AH9" s="238">
        <f t="shared" si="6"/>
        <v>6</v>
      </c>
      <c r="AI9" s="274" t="s">
        <v>44</v>
      </c>
      <c r="AJ9" s="269">
        <v>219</v>
      </c>
      <c r="AL9" s="238">
        <f t="shared" si="7"/>
        <v>6</v>
      </c>
      <c r="AM9" s="274" t="s">
        <v>89</v>
      </c>
      <c r="AN9" s="1">
        <v>129</v>
      </c>
      <c r="AO9" s="3" t="s">
        <v>3687</v>
      </c>
      <c r="AP9" s="269">
        <v>247</v>
      </c>
      <c r="AQ9" s="3" t="s">
        <v>3688</v>
      </c>
      <c r="AR9" s="3">
        <f t="shared" si="1"/>
        <v>376</v>
      </c>
      <c r="AT9" s="238">
        <f t="shared" si="8"/>
        <v>6</v>
      </c>
      <c r="AU9" s="274" t="s">
        <v>36</v>
      </c>
      <c r="AV9" s="269">
        <v>681</v>
      </c>
      <c r="AX9" s="238">
        <f t="shared" si="9"/>
        <v>6</v>
      </c>
      <c r="AY9" s="274" t="s">
        <v>68</v>
      </c>
      <c r="AZ9" s="269">
        <v>0</v>
      </c>
      <c r="BA9" s="269">
        <v>0</v>
      </c>
      <c r="BB9" s="275">
        <v>13</v>
      </c>
      <c r="BC9" s="269">
        <f t="shared" si="2"/>
        <v>13</v>
      </c>
      <c r="BE9" s="238">
        <f t="shared" si="10"/>
        <v>6</v>
      </c>
      <c r="BF9" s="274" t="s">
        <v>3705</v>
      </c>
      <c r="BG9" s="275">
        <v>4</v>
      </c>
      <c r="BH9" s="269">
        <v>2</v>
      </c>
      <c r="BI9" s="269">
        <v>0</v>
      </c>
      <c r="BM9" s="3"/>
    </row>
    <row r="10" spans="1:71" x14ac:dyDescent="0.3">
      <c r="A10" s="238">
        <v>7</v>
      </c>
      <c r="B10" s="267" t="s">
        <v>89</v>
      </c>
      <c r="C10" s="268">
        <v>994.65006666666704</v>
      </c>
      <c r="D10" s="269">
        <v>326</v>
      </c>
      <c r="E10" s="269">
        <v>9</v>
      </c>
      <c r="F10" s="269">
        <v>120</v>
      </c>
      <c r="G10" s="269">
        <v>247</v>
      </c>
      <c r="H10" s="270">
        <v>360</v>
      </c>
      <c r="I10" s="269">
        <v>1</v>
      </c>
      <c r="J10" s="270">
        <v>0</v>
      </c>
      <c r="K10" s="270">
        <v>6</v>
      </c>
      <c r="L10" s="269">
        <v>1</v>
      </c>
      <c r="M10" s="269">
        <v>0</v>
      </c>
      <c r="N10" s="270">
        <v>1</v>
      </c>
      <c r="O10" s="276">
        <v>0</v>
      </c>
      <c r="P10" s="270">
        <v>1</v>
      </c>
      <c r="Q10" s="273"/>
      <c r="R10" s="238">
        <f t="shared" si="3"/>
        <v>7</v>
      </c>
      <c r="S10" s="274" t="s">
        <v>68</v>
      </c>
      <c r="T10" s="269">
        <v>304</v>
      </c>
      <c r="V10" s="238">
        <f t="shared" si="4"/>
        <v>7</v>
      </c>
      <c r="W10" s="274" t="s">
        <v>3706</v>
      </c>
      <c r="X10" s="269">
        <v>11</v>
      </c>
      <c r="Z10" s="238">
        <f t="shared" si="5"/>
        <v>7</v>
      </c>
      <c r="AA10" s="274" t="s">
        <v>5</v>
      </c>
      <c r="AB10" s="269">
        <v>16</v>
      </c>
      <c r="AC10" s="30" t="s">
        <v>3687</v>
      </c>
      <c r="AD10" s="269">
        <v>121</v>
      </c>
      <c r="AE10" s="30" t="s">
        <v>3688</v>
      </c>
      <c r="AF10" s="30">
        <f t="shared" si="0"/>
        <v>137</v>
      </c>
      <c r="AH10" s="238">
        <f t="shared" si="6"/>
        <v>7</v>
      </c>
      <c r="AI10" s="274" t="s">
        <v>30</v>
      </c>
      <c r="AJ10" s="269">
        <v>160</v>
      </c>
      <c r="AL10" s="238">
        <f t="shared" si="7"/>
        <v>7</v>
      </c>
      <c r="AM10" s="274" t="s">
        <v>30</v>
      </c>
      <c r="AN10" s="1">
        <v>187</v>
      </c>
      <c r="AO10" s="3" t="s">
        <v>3687</v>
      </c>
      <c r="AP10" s="269">
        <v>160</v>
      </c>
      <c r="AQ10" s="3" t="s">
        <v>3688</v>
      </c>
      <c r="AR10" s="3">
        <f t="shared" si="1"/>
        <v>347</v>
      </c>
      <c r="AT10" s="238">
        <f t="shared" si="8"/>
        <v>7</v>
      </c>
      <c r="AU10" s="274" t="s">
        <v>68</v>
      </c>
      <c r="AV10" s="269">
        <v>662</v>
      </c>
      <c r="AX10" s="238">
        <f t="shared" si="9"/>
        <v>7</v>
      </c>
      <c r="AY10" s="274" t="s">
        <v>87</v>
      </c>
      <c r="AZ10" s="269">
        <v>0</v>
      </c>
      <c r="BA10" s="269">
        <v>0</v>
      </c>
      <c r="BB10" s="275">
        <v>13</v>
      </c>
      <c r="BC10" s="269">
        <f t="shared" si="2"/>
        <v>13</v>
      </c>
      <c r="BE10" s="238">
        <f t="shared" si="10"/>
        <v>7</v>
      </c>
      <c r="BF10" s="274" t="s">
        <v>30</v>
      </c>
      <c r="BG10" s="275">
        <v>3</v>
      </c>
      <c r="BH10" s="269">
        <v>3</v>
      </c>
      <c r="BI10" s="269">
        <v>1</v>
      </c>
      <c r="BM10" s="3"/>
    </row>
    <row r="11" spans="1:71" x14ac:dyDescent="0.3">
      <c r="A11" s="238">
        <v>8</v>
      </c>
      <c r="B11" s="267" t="s">
        <v>66</v>
      </c>
      <c r="C11" s="268">
        <v>993.33333333333303</v>
      </c>
      <c r="D11" s="269">
        <v>218</v>
      </c>
      <c r="E11" s="269">
        <v>2</v>
      </c>
      <c r="F11" s="269">
        <v>24</v>
      </c>
      <c r="G11" s="269">
        <v>120</v>
      </c>
      <c r="H11" s="270">
        <v>445</v>
      </c>
      <c r="I11" s="269">
        <v>0</v>
      </c>
      <c r="J11" s="270">
        <v>0</v>
      </c>
      <c r="K11" s="270">
        <v>12</v>
      </c>
      <c r="L11" s="269">
        <v>5</v>
      </c>
      <c r="M11" s="269">
        <v>1</v>
      </c>
      <c r="N11" s="270">
        <v>12</v>
      </c>
      <c r="O11" s="276">
        <v>1</v>
      </c>
      <c r="P11" s="270">
        <v>0</v>
      </c>
      <c r="Q11" s="273"/>
      <c r="R11" s="238">
        <f t="shared" si="3"/>
        <v>8</v>
      </c>
      <c r="S11" s="274" t="s">
        <v>400</v>
      </c>
      <c r="T11" s="269">
        <v>293</v>
      </c>
      <c r="V11" s="238">
        <f t="shared" si="4"/>
        <v>8</v>
      </c>
      <c r="W11" s="274" t="s">
        <v>68</v>
      </c>
      <c r="X11" s="269">
        <v>10</v>
      </c>
      <c r="Z11" s="238">
        <f t="shared" si="5"/>
        <v>8</v>
      </c>
      <c r="AA11" s="274" t="s">
        <v>89</v>
      </c>
      <c r="AB11" s="269">
        <v>9</v>
      </c>
      <c r="AC11" s="30" t="s">
        <v>3687</v>
      </c>
      <c r="AD11" s="269">
        <v>120</v>
      </c>
      <c r="AE11" s="30" t="s">
        <v>3688</v>
      </c>
      <c r="AF11" s="30">
        <f t="shared" si="0"/>
        <v>129</v>
      </c>
      <c r="AH11" s="238">
        <f t="shared" si="6"/>
        <v>8</v>
      </c>
      <c r="AI11" s="274" t="s">
        <v>42</v>
      </c>
      <c r="AJ11" s="269">
        <v>149</v>
      </c>
      <c r="AL11" s="238">
        <f t="shared" si="7"/>
        <v>8</v>
      </c>
      <c r="AM11" s="274" t="s">
        <v>5</v>
      </c>
      <c r="AN11" s="1">
        <v>137</v>
      </c>
      <c r="AO11" s="3" t="s">
        <v>3687</v>
      </c>
      <c r="AP11" s="269">
        <v>129</v>
      </c>
      <c r="AQ11" s="3" t="s">
        <v>3688</v>
      </c>
      <c r="AR11" s="3">
        <f t="shared" si="1"/>
        <v>266</v>
      </c>
      <c r="AT11" s="238">
        <f t="shared" si="8"/>
        <v>8</v>
      </c>
      <c r="AU11" s="274" t="s">
        <v>400</v>
      </c>
      <c r="AV11" s="269">
        <v>643</v>
      </c>
      <c r="AX11" s="238">
        <f t="shared" si="9"/>
        <v>8</v>
      </c>
      <c r="AY11" s="274" t="s">
        <v>51</v>
      </c>
      <c r="AZ11" s="269">
        <v>0</v>
      </c>
      <c r="BA11" s="269">
        <v>0</v>
      </c>
      <c r="BB11" s="275">
        <v>13</v>
      </c>
      <c r="BC11" s="269">
        <f t="shared" si="2"/>
        <v>13</v>
      </c>
      <c r="BE11" s="238">
        <f t="shared" si="10"/>
        <v>8</v>
      </c>
      <c r="BF11" s="274" t="s">
        <v>19</v>
      </c>
      <c r="BG11" s="275">
        <v>3</v>
      </c>
      <c r="BH11" s="269">
        <v>1</v>
      </c>
      <c r="BI11" s="269">
        <v>6</v>
      </c>
      <c r="BM11" s="3"/>
    </row>
    <row r="12" spans="1:71" x14ac:dyDescent="0.3">
      <c r="A12" s="238">
        <v>9</v>
      </c>
      <c r="B12" s="267" t="s">
        <v>1579</v>
      </c>
      <c r="C12" s="268">
        <v>897</v>
      </c>
      <c r="D12" s="269">
        <v>195</v>
      </c>
      <c r="E12" s="269">
        <v>9</v>
      </c>
      <c r="F12" s="269">
        <v>67</v>
      </c>
      <c r="G12" s="269">
        <v>78</v>
      </c>
      <c r="H12" s="270">
        <v>385</v>
      </c>
      <c r="I12" s="269">
        <v>0</v>
      </c>
      <c r="J12" s="270">
        <v>0</v>
      </c>
      <c r="K12" s="270">
        <v>9</v>
      </c>
      <c r="L12" s="269">
        <v>8</v>
      </c>
      <c r="M12" s="269">
        <v>6</v>
      </c>
      <c r="N12" s="270">
        <v>2</v>
      </c>
      <c r="O12" s="276">
        <v>0</v>
      </c>
      <c r="P12" s="270">
        <v>0</v>
      </c>
      <c r="Q12" s="273"/>
      <c r="R12" s="238">
        <f t="shared" si="3"/>
        <v>9</v>
      </c>
      <c r="S12" s="274" t="s">
        <v>36</v>
      </c>
      <c r="T12" s="269">
        <v>244</v>
      </c>
      <c r="V12" s="238">
        <f t="shared" si="4"/>
        <v>9</v>
      </c>
      <c r="W12" s="274" t="s">
        <v>36</v>
      </c>
      <c r="X12" s="269">
        <v>10</v>
      </c>
      <c r="Z12" s="238">
        <f t="shared" si="5"/>
        <v>9</v>
      </c>
      <c r="AA12" s="274" t="s">
        <v>46</v>
      </c>
      <c r="AB12" s="269">
        <v>9</v>
      </c>
      <c r="AC12" s="30" t="s">
        <v>3687</v>
      </c>
      <c r="AD12" s="269">
        <v>118</v>
      </c>
      <c r="AE12" s="30" t="s">
        <v>3688</v>
      </c>
      <c r="AF12" s="30">
        <f t="shared" si="0"/>
        <v>127</v>
      </c>
      <c r="AH12" s="238">
        <f t="shared" si="6"/>
        <v>9</v>
      </c>
      <c r="AI12" s="274" t="s">
        <v>46</v>
      </c>
      <c r="AJ12" s="269">
        <v>132</v>
      </c>
      <c r="AL12" s="238">
        <f t="shared" si="7"/>
        <v>9</v>
      </c>
      <c r="AM12" s="274" t="s">
        <v>46</v>
      </c>
      <c r="AN12" s="1">
        <v>127</v>
      </c>
      <c r="AO12" s="3" t="s">
        <v>3687</v>
      </c>
      <c r="AP12" s="269">
        <v>132</v>
      </c>
      <c r="AQ12" s="3" t="s">
        <v>3688</v>
      </c>
      <c r="AR12" s="3">
        <f t="shared" si="1"/>
        <v>259</v>
      </c>
      <c r="AT12" s="238">
        <f t="shared" si="8"/>
        <v>9</v>
      </c>
      <c r="AU12" s="274" t="s">
        <v>43</v>
      </c>
      <c r="AV12" s="269">
        <v>616</v>
      </c>
      <c r="AX12" s="238">
        <f t="shared" si="9"/>
        <v>9</v>
      </c>
      <c r="AY12" s="274" t="s">
        <v>30</v>
      </c>
      <c r="AZ12" s="269">
        <v>1</v>
      </c>
      <c r="BA12" s="269">
        <v>3</v>
      </c>
      <c r="BB12" s="275">
        <v>12</v>
      </c>
      <c r="BC12" s="269">
        <f t="shared" si="2"/>
        <v>16</v>
      </c>
      <c r="BE12" s="238">
        <f t="shared" si="10"/>
        <v>9</v>
      </c>
      <c r="BF12" s="274" t="s">
        <v>43</v>
      </c>
      <c r="BG12" s="275">
        <v>3</v>
      </c>
      <c r="BH12" s="269">
        <v>0</v>
      </c>
      <c r="BI12" s="269">
        <v>2</v>
      </c>
      <c r="BM12" s="3"/>
    </row>
    <row r="13" spans="1:71" x14ac:dyDescent="0.3">
      <c r="A13" s="238">
        <v>10</v>
      </c>
      <c r="B13" s="267" t="s">
        <v>46</v>
      </c>
      <c r="C13" s="268">
        <v>888</v>
      </c>
      <c r="D13" s="269">
        <v>202</v>
      </c>
      <c r="E13" s="269">
        <v>9</v>
      </c>
      <c r="F13" s="269">
        <v>118</v>
      </c>
      <c r="G13" s="269">
        <v>132</v>
      </c>
      <c r="H13" s="270">
        <v>410</v>
      </c>
      <c r="I13" s="269">
        <v>0</v>
      </c>
      <c r="J13" s="270">
        <v>0</v>
      </c>
      <c r="K13" s="270">
        <v>8</v>
      </c>
      <c r="L13" s="269">
        <v>1</v>
      </c>
      <c r="M13" s="269">
        <v>6</v>
      </c>
      <c r="N13" s="270">
        <v>3</v>
      </c>
      <c r="O13" s="276">
        <v>0</v>
      </c>
      <c r="P13" s="270">
        <v>0</v>
      </c>
      <c r="Q13" s="273"/>
      <c r="R13" s="238">
        <f t="shared" si="3"/>
        <v>10</v>
      </c>
      <c r="S13" s="274" t="s">
        <v>43</v>
      </c>
      <c r="T13" s="269">
        <v>241</v>
      </c>
      <c r="V13" s="238">
        <f t="shared" si="4"/>
        <v>10</v>
      </c>
      <c r="W13" s="274" t="s">
        <v>87</v>
      </c>
      <c r="X13" s="269">
        <v>10</v>
      </c>
      <c r="Z13" s="238">
        <f t="shared" si="5"/>
        <v>10</v>
      </c>
      <c r="AA13" s="274" t="s">
        <v>68</v>
      </c>
      <c r="AB13" s="269">
        <v>10</v>
      </c>
      <c r="AC13" s="30" t="s">
        <v>3687</v>
      </c>
      <c r="AD13" s="269">
        <v>96</v>
      </c>
      <c r="AE13" s="30" t="s">
        <v>3688</v>
      </c>
      <c r="AF13" s="30">
        <f t="shared" si="0"/>
        <v>106</v>
      </c>
      <c r="AH13" s="238">
        <f t="shared" si="6"/>
        <v>10</v>
      </c>
      <c r="AI13" s="274" t="s">
        <v>5</v>
      </c>
      <c r="AJ13" s="269">
        <v>129</v>
      </c>
      <c r="AL13" s="238">
        <f t="shared" si="7"/>
        <v>10</v>
      </c>
      <c r="AM13" s="274" t="s">
        <v>42</v>
      </c>
      <c r="AN13" s="1">
        <v>86</v>
      </c>
      <c r="AO13" s="3" t="s">
        <v>3687</v>
      </c>
      <c r="AP13" s="269">
        <v>149</v>
      </c>
      <c r="AQ13" s="3" t="s">
        <v>3688</v>
      </c>
      <c r="AR13" s="3">
        <f t="shared" si="1"/>
        <v>235</v>
      </c>
      <c r="AT13" s="238">
        <f t="shared" si="8"/>
        <v>10</v>
      </c>
      <c r="AU13" s="274" t="s">
        <v>87</v>
      </c>
      <c r="AV13" s="269">
        <v>562</v>
      </c>
      <c r="AX13" s="238">
        <f t="shared" si="9"/>
        <v>10</v>
      </c>
      <c r="AY13" s="274" t="s">
        <v>66</v>
      </c>
      <c r="AZ13" s="269">
        <v>0</v>
      </c>
      <c r="BA13" s="269">
        <v>0</v>
      </c>
      <c r="BB13" s="275">
        <v>12</v>
      </c>
      <c r="BC13" s="269">
        <f t="shared" si="2"/>
        <v>12</v>
      </c>
      <c r="BE13" s="238">
        <f t="shared" si="10"/>
        <v>10</v>
      </c>
      <c r="BF13" s="274" t="s">
        <v>3707</v>
      </c>
      <c r="BG13" s="275">
        <v>2</v>
      </c>
      <c r="BH13" s="269">
        <v>7</v>
      </c>
      <c r="BI13" s="269">
        <v>0</v>
      </c>
      <c r="BM13" s="3"/>
    </row>
    <row r="14" spans="1:71" x14ac:dyDescent="0.3">
      <c r="A14" s="238">
        <v>11</v>
      </c>
      <c r="B14" s="267" t="s">
        <v>68</v>
      </c>
      <c r="C14" s="268">
        <v>812.7</v>
      </c>
      <c r="D14" s="269">
        <v>302</v>
      </c>
      <c r="E14" s="269">
        <v>10</v>
      </c>
      <c r="F14" s="269">
        <v>96</v>
      </c>
      <c r="G14" s="269">
        <v>95</v>
      </c>
      <c r="H14" s="270">
        <v>662</v>
      </c>
      <c r="I14" s="269">
        <v>0</v>
      </c>
      <c r="J14" s="270">
        <v>0</v>
      </c>
      <c r="K14" s="270">
        <v>13</v>
      </c>
      <c r="L14" s="269">
        <v>0</v>
      </c>
      <c r="M14" s="269">
        <v>0</v>
      </c>
      <c r="N14" s="270">
        <v>0</v>
      </c>
      <c r="O14" s="276">
        <v>0</v>
      </c>
      <c r="P14" s="270">
        <v>0</v>
      </c>
      <c r="Q14" s="273"/>
      <c r="R14" s="238">
        <f t="shared" si="3"/>
        <v>11</v>
      </c>
      <c r="S14" s="274" t="s">
        <v>87</v>
      </c>
      <c r="T14" s="269">
        <v>239</v>
      </c>
      <c r="V14" s="238">
        <f t="shared" si="4"/>
        <v>11</v>
      </c>
      <c r="W14" s="274" t="s">
        <v>3704</v>
      </c>
      <c r="X14" s="269">
        <v>10</v>
      </c>
      <c r="Z14" s="238">
        <f t="shared" si="5"/>
        <v>11</v>
      </c>
      <c r="AA14" s="274" t="s">
        <v>400</v>
      </c>
      <c r="AB14" s="269">
        <v>5</v>
      </c>
      <c r="AC14" s="30" t="s">
        <v>3687</v>
      </c>
      <c r="AD14" s="269">
        <v>97</v>
      </c>
      <c r="AE14" s="30" t="s">
        <v>3688</v>
      </c>
      <c r="AF14" s="30">
        <f t="shared" si="0"/>
        <v>102</v>
      </c>
      <c r="AH14" s="238">
        <f t="shared" si="6"/>
        <v>11</v>
      </c>
      <c r="AI14" s="274" t="s">
        <v>66</v>
      </c>
      <c r="AJ14" s="269">
        <v>120</v>
      </c>
      <c r="AL14" s="238">
        <f t="shared" si="7"/>
        <v>11</v>
      </c>
      <c r="AM14" s="274" t="s">
        <v>36</v>
      </c>
      <c r="AN14" s="1">
        <v>98</v>
      </c>
      <c r="AO14" s="3" t="s">
        <v>3687</v>
      </c>
      <c r="AP14" s="269">
        <v>115</v>
      </c>
      <c r="AQ14" s="3" t="s">
        <v>3688</v>
      </c>
      <c r="AR14" s="3">
        <f t="shared" si="1"/>
        <v>213</v>
      </c>
      <c r="AT14" s="238">
        <f t="shared" si="8"/>
        <v>11</v>
      </c>
      <c r="AU14" s="274" t="s">
        <v>66</v>
      </c>
      <c r="AV14" s="269">
        <v>445</v>
      </c>
      <c r="AX14" s="238">
        <f t="shared" si="9"/>
        <v>11</v>
      </c>
      <c r="AY14" s="274" t="s">
        <v>43</v>
      </c>
      <c r="AZ14" s="269">
        <v>0</v>
      </c>
      <c r="BA14" s="269">
        <v>0</v>
      </c>
      <c r="BB14" s="275">
        <v>10</v>
      </c>
      <c r="BC14" s="269">
        <f t="shared" si="2"/>
        <v>10</v>
      </c>
      <c r="BE14" s="238">
        <f t="shared" si="10"/>
        <v>11</v>
      </c>
      <c r="BF14" s="274" t="s">
        <v>8</v>
      </c>
      <c r="BG14" s="275">
        <v>2</v>
      </c>
      <c r="BH14" s="269">
        <v>5</v>
      </c>
      <c r="BI14" s="269">
        <v>0</v>
      </c>
      <c r="BM14" s="3"/>
    </row>
    <row r="15" spans="1:71" x14ac:dyDescent="0.3">
      <c r="A15" s="238">
        <v>12</v>
      </c>
      <c r="B15" s="267" t="s">
        <v>43</v>
      </c>
      <c r="C15" s="268">
        <v>798</v>
      </c>
      <c r="D15" s="269">
        <v>241</v>
      </c>
      <c r="E15" s="269">
        <v>7</v>
      </c>
      <c r="F15" s="269">
        <v>73</v>
      </c>
      <c r="G15" s="269">
        <v>104</v>
      </c>
      <c r="H15" s="270">
        <v>616</v>
      </c>
      <c r="I15" s="269">
        <v>0</v>
      </c>
      <c r="J15" s="270">
        <v>0</v>
      </c>
      <c r="K15" s="270">
        <v>10</v>
      </c>
      <c r="L15" s="269">
        <v>3</v>
      </c>
      <c r="M15" s="269">
        <v>0</v>
      </c>
      <c r="N15" s="270">
        <v>2</v>
      </c>
      <c r="O15" s="276">
        <v>0</v>
      </c>
      <c r="P15" s="270">
        <v>0</v>
      </c>
      <c r="Q15" s="273"/>
      <c r="R15" s="238">
        <f t="shared" si="3"/>
        <v>12</v>
      </c>
      <c r="S15" s="274" t="s">
        <v>66</v>
      </c>
      <c r="T15" s="269">
        <v>218</v>
      </c>
      <c r="V15" s="238">
        <f t="shared" si="4"/>
        <v>12</v>
      </c>
      <c r="W15" s="274" t="s">
        <v>347</v>
      </c>
      <c r="X15" s="269">
        <v>10</v>
      </c>
      <c r="Z15" s="238">
        <f t="shared" si="5"/>
        <v>12</v>
      </c>
      <c r="AA15" s="274" t="s">
        <v>36</v>
      </c>
      <c r="AB15" s="269">
        <v>10</v>
      </c>
      <c r="AC15" s="30" t="s">
        <v>3687</v>
      </c>
      <c r="AD15" s="269">
        <v>88</v>
      </c>
      <c r="AE15" s="30" t="s">
        <v>3688</v>
      </c>
      <c r="AF15" s="30">
        <f t="shared" si="0"/>
        <v>98</v>
      </c>
      <c r="AH15" s="238">
        <f t="shared" si="6"/>
        <v>12</v>
      </c>
      <c r="AI15" s="274" t="s">
        <v>36</v>
      </c>
      <c r="AJ15" s="269">
        <v>115</v>
      </c>
      <c r="AL15" s="238">
        <f t="shared" si="7"/>
        <v>12</v>
      </c>
      <c r="AM15" s="274" t="s">
        <v>68</v>
      </c>
      <c r="AN15" s="1">
        <v>106</v>
      </c>
      <c r="AO15" s="3" t="s">
        <v>3687</v>
      </c>
      <c r="AP15" s="269">
        <v>95</v>
      </c>
      <c r="AQ15" s="3" t="s">
        <v>3688</v>
      </c>
      <c r="AR15" s="3">
        <f t="shared" si="1"/>
        <v>201</v>
      </c>
      <c r="AT15" s="238">
        <f t="shared" si="8"/>
        <v>12</v>
      </c>
      <c r="AU15" s="274" t="s">
        <v>8</v>
      </c>
      <c r="AV15" s="269">
        <v>443</v>
      </c>
      <c r="AX15" s="238">
        <f t="shared" si="9"/>
        <v>12</v>
      </c>
      <c r="AY15" s="274" t="s">
        <v>1579</v>
      </c>
      <c r="AZ15" s="269">
        <v>0</v>
      </c>
      <c r="BA15" s="269">
        <v>0</v>
      </c>
      <c r="BB15" s="275">
        <v>9</v>
      </c>
      <c r="BC15" s="269">
        <f t="shared" si="2"/>
        <v>9</v>
      </c>
      <c r="BE15" s="238">
        <f t="shared" si="10"/>
        <v>12</v>
      </c>
      <c r="BF15" s="274" t="s">
        <v>3708</v>
      </c>
      <c r="BG15" s="275">
        <v>2</v>
      </c>
      <c r="BH15" s="269">
        <v>2</v>
      </c>
      <c r="BI15" s="269">
        <v>1</v>
      </c>
      <c r="BM15" s="3"/>
    </row>
    <row r="16" spans="1:71" x14ac:dyDescent="0.3">
      <c r="A16" s="238">
        <v>13</v>
      </c>
      <c r="B16" s="267" t="s">
        <v>36</v>
      </c>
      <c r="C16" s="268">
        <v>783.66666666666697</v>
      </c>
      <c r="D16" s="269">
        <v>244</v>
      </c>
      <c r="E16" s="269">
        <v>10</v>
      </c>
      <c r="F16" s="269">
        <v>88</v>
      </c>
      <c r="G16" s="269">
        <v>115</v>
      </c>
      <c r="H16" s="270">
        <v>681</v>
      </c>
      <c r="I16" s="269">
        <v>0</v>
      </c>
      <c r="J16" s="270">
        <v>1</v>
      </c>
      <c r="K16" s="270">
        <v>8</v>
      </c>
      <c r="L16" s="269">
        <v>0</v>
      </c>
      <c r="M16" s="269">
        <v>0</v>
      </c>
      <c r="N16" s="270">
        <v>3</v>
      </c>
      <c r="O16" s="276">
        <v>1</v>
      </c>
      <c r="P16" s="270">
        <v>1</v>
      </c>
      <c r="Q16" s="273"/>
      <c r="R16" s="238">
        <f t="shared" si="3"/>
        <v>13</v>
      </c>
      <c r="S16" s="274" t="s">
        <v>30</v>
      </c>
      <c r="T16" s="269">
        <v>203</v>
      </c>
      <c r="V16" s="238">
        <f t="shared" si="4"/>
        <v>13</v>
      </c>
      <c r="W16" s="274" t="s">
        <v>44</v>
      </c>
      <c r="X16" s="269">
        <v>9</v>
      </c>
      <c r="Z16" s="238">
        <f t="shared" si="5"/>
        <v>13</v>
      </c>
      <c r="AA16" s="274" t="s">
        <v>3707</v>
      </c>
      <c r="AB16" s="269">
        <v>8</v>
      </c>
      <c r="AC16" s="30" t="s">
        <v>3687</v>
      </c>
      <c r="AD16" s="269">
        <v>85</v>
      </c>
      <c r="AE16" s="30" t="s">
        <v>3688</v>
      </c>
      <c r="AF16" s="30">
        <f t="shared" si="0"/>
        <v>93</v>
      </c>
      <c r="AH16" s="238">
        <f t="shared" si="6"/>
        <v>13</v>
      </c>
      <c r="AI16" s="274" t="s">
        <v>87</v>
      </c>
      <c r="AJ16" s="269">
        <v>113</v>
      </c>
      <c r="AL16" s="238">
        <f t="shared" si="7"/>
        <v>13</v>
      </c>
      <c r="AM16" s="274" t="s">
        <v>3707</v>
      </c>
      <c r="AN16" s="1">
        <v>93</v>
      </c>
      <c r="AO16" s="3" t="s">
        <v>3687</v>
      </c>
      <c r="AP16" s="269">
        <v>102</v>
      </c>
      <c r="AQ16" s="3" t="s">
        <v>3688</v>
      </c>
      <c r="AR16" s="3">
        <f t="shared" si="1"/>
        <v>195</v>
      </c>
      <c r="AT16" s="238">
        <f t="shared" si="8"/>
        <v>13</v>
      </c>
      <c r="AU16" s="274" t="s">
        <v>3706</v>
      </c>
      <c r="AV16" s="269">
        <v>414</v>
      </c>
      <c r="AX16" s="238">
        <f t="shared" si="9"/>
        <v>13</v>
      </c>
      <c r="AY16" s="274" t="s">
        <v>400</v>
      </c>
      <c r="AZ16" s="269">
        <v>0.2414</v>
      </c>
      <c r="BA16" s="269">
        <v>0</v>
      </c>
      <c r="BB16" s="275">
        <v>9</v>
      </c>
      <c r="BC16" s="269">
        <f t="shared" si="2"/>
        <v>9.2414000000000005</v>
      </c>
      <c r="BE16" s="238">
        <f t="shared" si="10"/>
        <v>13</v>
      </c>
      <c r="BF16" s="274" t="s">
        <v>398</v>
      </c>
      <c r="BG16" s="275">
        <v>1</v>
      </c>
      <c r="BH16" s="269">
        <v>8</v>
      </c>
      <c r="BI16" s="269">
        <v>2</v>
      </c>
      <c r="BM16" s="3"/>
    </row>
    <row r="17" spans="1:65" x14ac:dyDescent="0.3">
      <c r="A17" s="238">
        <v>14</v>
      </c>
      <c r="B17" s="267" t="s">
        <v>87</v>
      </c>
      <c r="C17" s="268">
        <v>770.33333333333303</v>
      </c>
      <c r="D17" s="269">
        <v>239</v>
      </c>
      <c r="E17" s="269">
        <v>10</v>
      </c>
      <c r="F17" s="269">
        <v>58</v>
      </c>
      <c r="G17" s="269">
        <v>113</v>
      </c>
      <c r="H17" s="270">
        <v>562</v>
      </c>
      <c r="I17" s="269">
        <v>0</v>
      </c>
      <c r="J17" s="270">
        <v>0</v>
      </c>
      <c r="K17" s="270">
        <v>13</v>
      </c>
      <c r="L17" s="269">
        <v>0</v>
      </c>
      <c r="M17" s="269">
        <v>1</v>
      </c>
      <c r="N17" s="270">
        <v>0</v>
      </c>
      <c r="O17" s="276">
        <v>0</v>
      </c>
      <c r="P17" s="270">
        <v>0</v>
      </c>
      <c r="Q17" s="273"/>
      <c r="R17" s="238">
        <f t="shared" si="3"/>
        <v>14</v>
      </c>
      <c r="S17" s="274" t="s">
        <v>46</v>
      </c>
      <c r="T17" s="269">
        <v>202</v>
      </c>
      <c r="V17" s="238">
        <f t="shared" si="4"/>
        <v>14</v>
      </c>
      <c r="W17" s="274" t="s">
        <v>89</v>
      </c>
      <c r="X17" s="269">
        <v>9</v>
      </c>
      <c r="Z17" s="238">
        <f t="shared" si="5"/>
        <v>14</v>
      </c>
      <c r="AA17" s="274" t="s">
        <v>3704</v>
      </c>
      <c r="AB17" s="269">
        <v>10</v>
      </c>
      <c r="AC17" s="30" t="s">
        <v>3687</v>
      </c>
      <c r="AD17" s="269">
        <v>79</v>
      </c>
      <c r="AE17" s="30" t="s">
        <v>3688</v>
      </c>
      <c r="AF17" s="30">
        <f t="shared" si="0"/>
        <v>89</v>
      </c>
      <c r="AH17" s="238">
        <f t="shared" si="6"/>
        <v>14</v>
      </c>
      <c r="AI17" s="274" t="s">
        <v>43</v>
      </c>
      <c r="AJ17" s="269">
        <v>104</v>
      </c>
      <c r="AL17" s="238">
        <f t="shared" si="7"/>
        <v>14</v>
      </c>
      <c r="AM17" s="274" t="s">
        <v>400</v>
      </c>
      <c r="AN17" s="1">
        <v>102</v>
      </c>
      <c r="AO17" s="3" t="s">
        <v>3687</v>
      </c>
      <c r="AP17" s="269">
        <v>84</v>
      </c>
      <c r="AQ17" s="3" t="s">
        <v>3688</v>
      </c>
      <c r="AR17" s="3">
        <f t="shared" si="1"/>
        <v>186</v>
      </c>
      <c r="AT17" s="238">
        <f t="shared" si="8"/>
        <v>14</v>
      </c>
      <c r="AU17" s="274" t="s">
        <v>46</v>
      </c>
      <c r="AV17" s="269">
        <v>410</v>
      </c>
      <c r="AX17" s="238">
        <f t="shared" si="9"/>
        <v>14</v>
      </c>
      <c r="AY17" s="274" t="s">
        <v>36</v>
      </c>
      <c r="AZ17" s="269">
        <v>0</v>
      </c>
      <c r="BA17" s="269">
        <v>1</v>
      </c>
      <c r="BB17" s="275">
        <v>8</v>
      </c>
      <c r="BC17" s="269">
        <f t="shared" si="2"/>
        <v>9</v>
      </c>
      <c r="BE17" s="238">
        <f t="shared" si="10"/>
        <v>14</v>
      </c>
      <c r="BF17" s="274" t="s">
        <v>46</v>
      </c>
      <c r="BG17" s="275">
        <v>1</v>
      </c>
      <c r="BH17" s="269">
        <v>6</v>
      </c>
      <c r="BI17" s="269">
        <v>3</v>
      </c>
      <c r="BM17" s="3"/>
    </row>
    <row r="18" spans="1:65" x14ac:dyDescent="0.3">
      <c r="A18" s="238">
        <v>15</v>
      </c>
      <c r="B18" s="267" t="s">
        <v>5</v>
      </c>
      <c r="C18" s="268">
        <v>707.65646666666703</v>
      </c>
      <c r="D18" s="269">
        <v>169</v>
      </c>
      <c r="E18" s="269">
        <v>16</v>
      </c>
      <c r="F18" s="269">
        <v>121</v>
      </c>
      <c r="G18" s="269">
        <v>129</v>
      </c>
      <c r="H18" s="270">
        <v>226</v>
      </c>
      <c r="I18" s="269">
        <v>1</v>
      </c>
      <c r="J18" s="270">
        <v>0</v>
      </c>
      <c r="K18" s="270">
        <v>8</v>
      </c>
      <c r="L18" s="269">
        <v>0</v>
      </c>
      <c r="M18" s="269">
        <v>0</v>
      </c>
      <c r="N18" s="270">
        <v>0</v>
      </c>
      <c r="O18" s="276">
        <v>0</v>
      </c>
      <c r="P18" s="270">
        <v>0</v>
      </c>
      <c r="Q18" s="273"/>
      <c r="R18" s="238">
        <f t="shared" si="3"/>
        <v>15</v>
      </c>
      <c r="S18" s="274" t="s">
        <v>1579</v>
      </c>
      <c r="T18" s="269">
        <v>195</v>
      </c>
      <c r="V18" s="238">
        <f t="shared" si="4"/>
        <v>15</v>
      </c>
      <c r="W18" s="274" t="s">
        <v>1579</v>
      </c>
      <c r="X18" s="269">
        <v>9</v>
      </c>
      <c r="Z18" s="238">
        <f t="shared" si="5"/>
        <v>15</v>
      </c>
      <c r="AA18" s="274" t="s">
        <v>42</v>
      </c>
      <c r="AB18" s="269">
        <v>9</v>
      </c>
      <c r="AC18" s="30" t="s">
        <v>3687</v>
      </c>
      <c r="AD18" s="269">
        <v>77</v>
      </c>
      <c r="AE18" s="30" t="s">
        <v>3688</v>
      </c>
      <c r="AF18" s="30">
        <f t="shared" si="0"/>
        <v>86</v>
      </c>
      <c r="AH18" s="238">
        <f t="shared" si="6"/>
        <v>15</v>
      </c>
      <c r="AI18" s="274" t="s">
        <v>3706</v>
      </c>
      <c r="AJ18" s="269">
        <v>104</v>
      </c>
      <c r="AL18" s="238">
        <f t="shared" si="7"/>
        <v>15</v>
      </c>
      <c r="AM18" s="274" t="s">
        <v>43</v>
      </c>
      <c r="AN18" s="1">
        <v>80</v>
      </c>
      <c r="AO18" s="3" t="s">
        <v>3687</v>
      </c>
      <c r="AP18" s="269">
        <v>104</v>
      </c>
      <c r="AQ18" s="3" t="s">
        <v>3688</v>
      </c>
      <c r="AR18" s="3">
        <f t="shared" si="1"/>
        <v>184</v>
      </c>
      <c r="AT18" s="238">
        <f t="shared" si="8"/>
        <v>15</v>
      </c>
      <c r="AU18" s="274" t="s">
        <v>1579</v>
      </c>
      <c r="AV18" s="269">
        <v>385</v>
      </c>
      <c r="AX18" s="238">
        <f t="shared" si="9"/>
        <v>15</v>
      </c>
      <c r="AY18" s="274" t="s">
        <v>5</v>
      </c>
      <c r="AZ18" s="269">
        <v>1</v>
      </c>
      <c r="BA18" s="269">
        <v>0</v>
      </c>
      <c r="BB18" s="275">
        <v>8</v>
      </c>
      <c r="BC18" s="269">
        <f t="shared" si="2"/>
        <v>9</v>
      </c>
      <c r="BE18" s="238">
        <f t="shared" si="10"/>
        <v>15</v>
      </c>
      <c r="BF18" s="274" t="s">
        <v>51</v>
      </c>
      <c r="BG18" s="275">
        <v>1</v>
      </c>
      <c r="BH18" s="269">
        <v>1</v>
      </c>
      <c r="BI18" s="269">
        <v>0</v>
      </c>
      <c r="BM18" s="3"/>
    </row>
    <row r="19" spans="1:65" x14ac:dyDescent="0.3">
      <c r="A19" s="238">
        <v>16</v>
      </c>
      <c r="B19" s="267" t="s">
        <v>400</v>
      </c>
      <c r="C19" s="268">
        <v>695.03499999999997</v>
      </c>
      <c r="D19" s="269">
        <v>293</v>
      </c>
      <c r="E19" s="269">
        <v>5</v>
      </c>
      <c r="F19" s="269">
        <v>97</v>
      </c>
      <c r="G19" s="269">
        <v>84</v>
      </c>
      <c r="H19" s="270">
        <v>643</v>
      </c>
      <c r="I19" s="269">
        <v>0.2414</v>
      </c>
      <c r="J19" s="270">
        <v>0</v>
      </c>
      <c r="K19" s="270">
        <v>9</v>
      </c>
      <c r="L19" s="269">
        <v>0</v>
      </c>
      <c r="M19" s="269">
        <v>0</v>
      </c>
      <c r="N19" s="270">
        <v>0</v>
      </c>
      <c r="O19" s="276">
        <v>0</v>
      </c>
      <c r="P19" s="270">
        <v>0</v>
      </c>
      <c r="Q19" s="273"/>
      <c r="R19" s="238">
        <f t="shared" si="3"/>
        <v>16</v>
      </c>
      <c r="S19" s="274" t="s">
        <v>100</v>
      </c>
      <c r="T19" s="269">
        <v>170</v>
      </c>
      <c r="V19" s="238">
        <f t="shared" si="4"/>
        <v>16</v>
      </c>
      <c r="W19" s="274" t="s">
        <v>42</v>
      </c>
      <c r="X19" s="269">
        <v>9</v>
      </c>
      <c r="Z19" s="238">
        <f t="shared" si="5"/>
        <v>16</v>
      </c>
      <c r="AA19" s="274" t="s">
        <v>43</v>
      </c>
      <c r="AB19" s="269">
        <v>7</v>
      </c>
      <c r="AC19" s="30" t="s">
        <v>3687</v>
      </c>
      <c r="AD19" s="269">
        <v>73</v>
      </c>
      <c r="AE19" s="30" t="s">
        <v>3688</v>
      </c>
      <c r="AF19" s="30">
        <f t="shared" si="0"/>
        <v>80</v>
      </c>
      <c r="AH19" s="238">
        <f t="shared" si="6"/>
        <v>16</v>
      </c>
      <c r="AI19" s="274" t="s">
        <v>3707</v>
      </c>
      <c r="AJ19" s="269">
        <v>102</v>
      </c>
      <c r="AL19" s="238">
        <f t="shared" si="7"/>
        <v>16</v>
      </c>
      <c r="AM19" s="274" t="s">
        <v>87</v>
      </c>
      <c r="AN19" s="1">
        <v>68</v>
      </c>
      <c r="AO19" s="3" t="s">
        <v>3687</v>
      </c>
      <c r="AP19" s="269">
        <v>113</v>
      </c>
      <c r="AQ19" s="3" t="s">
        <v>3688</v>
      </c>
      <c r="AR19" s="3">
        <f t="shared" si="1"/>
        <v>181</v>
      </c>
      <c r="AT19" s="238">
        <f t="shared" si="8"/>
        <v>16</v>
      </c>
      <c r="AU19" s="274" t="s">
        <v>89</v>
      </c>
      <c r="AV19" s="269">
        <v>360</v>
      </c>
      <c r="AX19" s="238">
        <f t="shared" si="9"/>
        <v>16</v>
      </c>
      <c r="AY19" s="274" t="s">
        <v>89</v>
      </c>
      <c r="AZ19" s="269">
        <v>1</v>
      </c>
      <c r="BA19" s="269">
        <v>0</v>
      </c>
      <c r="BB19" s="275">
        <v>6</v>
      </c>
      <c r="BC19" s="269">
        <f t="shared" si="2"/>
        <v>7</v>
      </c>
      <c r="BE19" s="238">
        <f t="shared" si="10"/>
        <v>16</v>
      </c>
      <c r="BF19" s="274" t="s">
        <v>100</v>
      </c>
      <c r="BG19" s="275">
        <v>1</v>
      </c>
      <c r="BH19" s="269">
        <v>0</v>
      </c>
      <c r="BI19" s="269">
        <v>2</v>
      </c>
      <c r="BM19" s="3"/>
    </row>
    <row r="20" spans="1:65" x14ac:dyDescent="0.3">
      <c r="A20" s="238">
        <v>17</v>
      </c>
      <c r="B20" s="267" t="s">
        <v>3707</v>
      </c>
      <c r="C20" s="268">
        <v>635.320333333333</v>
      </c>
      <c r="D20" s="269">
        <v>61</v>
      </c>
      <c r="E20" s="269">
        <v>8</v>
      </c>
      <c r="F20" s="269">
        <v>85</v>
      </c>
      <c r="G20" s="269">
        <v>102</v>
      </c>
      <c r="H20" s="270">
        <v>0</v>
      </c>
      <c r="I20" s="269">
        <v>4</v>
      </c>
      <c r="J20" s="270">
        <v>0</v>
      </c>
      <c r="K20" s="270">
        <v>0</v>
      </c>
      <c r="L20" s="269">
        <v>2</v>
      </c>
      <c r="M20" s="269">
        <v>7</v>
      </c>
      <c r="N20" s="270">
        <v>0</v>
      </c>
      <c r="O20" s="276">
        <v>0</v>
      </c>
      <c r="P20" s="270">
        <v>0</v>
      </c>
      <c r="Q20" s="273"/>
      <c r="R20" s="238">
        <f t="shared" si="3"/>
        <v>17</v>
      </c>
      <c r="S20" s="274" t="s">
        <v>5</v>
      </c>
      <c r="T20" s="269">
        <v>169</v>
      </c>
      <c r="V20" s="238">
        <f t="shared" si="4"/>
        <v>17</v>
      </c>
      <c r="W20" s="274" t="s">
        <v>46</v>
      </c>
      <c r="X20" s="269">
        <v>9</v>
      </c>
      <c r="Z20" s="238">
        <f t="shared" si="5"/>
        <v>17</v>
      </c>
      <c r="AA20" s="274" t="s">
        <v>1579</v>
      </c>
      <c r="AB20" s="269">
        <v>9</v>
      </c>
      <c r="AC20" s="30" t="s">
        <v>3687</v>
      </c>
      <c r="AD20" s="269">
        <v>67</v>
      </c>
      <c r="AE20" s="30" t="s">
        <v>3688</v>
      </c>
      <c r="AF20" s="30">
        <f t="shared" si="0"/>
        <v>76</v>
      </c>
      <c r="AH20" s="238">
        <f t="shared" si="6"/>
        <v>17</v>
      </c>
      <c r="AI20" s="274" t="s">
        <v>68</v>
      </c>
      <c r="AJ20" s="269">
        <v>95</v>
      </c>
      <c r="AL20" s="238">
        <f t="shared" si="7"/>
        <v>17</v>
      </c>
      <c r="AM20" s="274" t="s">
        <v>3706</v>
      </c>
      <c r="AN20" s="1">
        <v>75</v>
      </c>
      <c r="AO20" s="3" t="s">
        <v>3687</v>
      </c>
      <c r="AP20" s="269">
        <v>104</v>
      </c>
      <c r="AQ20" s="3" t="s">
        <v>3688</v>
      </c>
      <c r="AR20" s="3">
        <f t="shared" si="1"/>
        <v>179</v>
      </c>
      <c r="AT20" s="238">
        <f t="shared" si="8"/>
        <v>17</v>
      </c>
      <c r="AU20" s="274" t="s">
        <v>100</v>
      </c>
      <c r="AV20" s="269">
        <v>360</v>
      </c>
      <c r="AX20" s="238">
        <f t="shared" si="9"/>
        <v>17</v>
      </c>
      <c r="AY20" s="274" t="s">
        <v>46</v>
      </c>
      <c r="AZ20" s="269">
        <v>0</v>
      </c>
      <c r="BA20" s="269">
        <v>0</v>
      </c>
      <c r="BB20" s="275">
        <v>8</v>
      </c>
      <c r="BC20" s="269">
        <f t="shared" si="2"/>
        <v>8</v>
      </c>
      <c r="BE20" s="238">
        <f t="shared" si="10"/>
        <v>17</v>
      </c>
      <c r="BF20" s="274" t="s">
        <v>89</v>
      </c>
      <c r="BG20" s="275">
        <v>1</v>
      </c>
      <c r="BH20" s="269">
        <v>0</v>
      </c>
      <c r="BI20" s="269">
        <v>1</v>
      </c>
      <c r="BM20" s="3"/>
    </row>
    <row r="21" spans="1:65" x14ac:dyDescent="0.3">
      <c r="A21" s="238">
        <v>18</v>
      </c>
      <c r="B21" s="267" t="s">
        <v>42</v>
      </c>
      <c r="C21" s="268">
        <v>628.31833333333304</v>
      </c>
      <c r="D21" s="269">
        <v>163</v>
      </c>
      <c r="E21" s="269">
        <v>9</v>
      </c>
      <c r="F21" s="269">
        <v>77</v>
      </c>
      <c r="G21" s="269">
        <v>149</v>
      </c>
      <c r="H21" s="270">
        <v>25</v>
      </c>
      <c r="I21" s="269">
        <v>1</v>
      </c>
      <c r="J21" s="270">
        <v>0</v>
      </c>
      <c r="K21" s="270">
        <v>2</v>
      </c>
      <c r="L21" s="269">
        <v>0</v>
      </c>
      <c r="M21" s="269">
        <v>3</v>
      </c>
      <c r="N21" s="270">
        <v>3</v>
      </c>
      <c r="O21" s="276">
        <v>0</v>
      </c>
      <c r="P21" s="270">
        <v>0</v>
      </c>
      <c r="Q21" s="273"/>
      <c r="R21" s="238">
        <f t="shared" si="3"/>
        <v>18</v>
      </c>
      <c r="S21" s="274" t="s">
        <v>42</v>
      </c>
      <c r="T21" s="269">
        <v>163</v>
      </c>
      <c r="V21" s="238">
        <f t="shared" si="4"/>
        <v>18</v>
      </c>
      <c r="W21" s="274" t="s">
        <v>3707</v>
      </c>
      <c r="X21" s="269">
        <v>8</v>
      </c>
      <c r="Z21" s="238">
        <f t="shared" si="5"/>
        <v>18</v>
      </c>
      <c r="AA21" s="274" t="s">
        <v>3706</v>
      </c>
      <c r="AB21" s="269">
        <v>11</v>
      </c>
      <c r="AC21" s="30" t="s">
        <v>3687</v>
      </c>
      <c r="AD21" s="269">
        <v>64</v>
      </c>
      <c r="AE21" s="30" t="s">
        <v>3688</v>
      </c>
      <c r="AF21" s="30">
        <f t="shared" si="0"/>
        <v>75</v>
      </c>
      <c r="AH21" s="238">
        <f t="shared" si="6"/>
        <v>18</v>
      </c>
      <c r="AI21" s="274" t="s">
        <v>400</v>
      </c>
      <c r="AJ21" s="269">
        <v>84</v>
      </c>
      <c r="AL21" s="238">
        <f t="shared" si="7"/>
        <v>18</v>
      </c>
      <c r="AM21" s="274" t="s">
        <v>3704</v>
      </c>
      <c r="AN21" s="1">
        <v>89</v>
      </c>
      <c r="AO21" s="3" t="s">
        <v>3687</v>
      </c>
      <c r="AP21" s="269">
        <v>84</v>
      </c>
      <c r="AQ21" s="3" t="s">
        <v>3688</v>
      </c>
      <c r="AR21" s="3">
        <f t="shared" si="1"/>
        <v>173</v>
      </c>
      <c r="AT21" s="238">
        <f t="shared" si="8"/>
        <v>18</v>
      </c>
      <c r="AU21" s="274" t="s">
        <v>347</v>
      </c>
      <c r="AV21" s="269">
        <v>308</v>
      </c>
      <c r="AX21" s="238">
        <f t="shared" si="9"/>
        <v>18</v>
      </c>
      <c r="AY21" s="274" t="s">
        <v>100</v>
      </c>
      <c r="AZ21" s="269">
        <v>1</v>
      </c>
      <c r="BA21" s="269">
        <v>0</v>
      </c>
      <c r="BB21" s="275">
        <v>5</v>
      </c>
      <c r="BC21" s="269">
        <f t="shared" si="2"/>
        <v>6</v>
      </c>
      <c r="BE21" s="238">
        <f t="shared" si="10"/>
        <v>18</v>
      </c>
      <c r="BF21" s="274" t="s">
        <v>44</v>
      </c>
      <c r="BG21" s="275">
        <v>0</v>
      </c>
      <c r="BH21" s="269">
        <v>7</v>
      </c>
      <c r="BI21" s="269">
        <v>0</v>
      </c>
      <c r="BM21" s="3"/>
    </row>
    <row r="22" spans="1:65" x14ac:dyDescent="0.3">
      <c r="A22" s="238">
        <v>19</v>
      </c>
      <c r="B22" s="267" t="s">
        <v>51</v>
      </c>
      <c r="C22" s="268">
        <v>617.66666666666697</v>
      </c>
      <c r="D22" s="269">
        <v>156</v>
      </c>
      <c r="E22" s="269">
        <v>1</v>
      </c>
      <c r="F22" s="269">
        <v>39</v>
      </c>
      <c r="G22" s="269">
        <v>57</v>
      </c>
      <c r="H22" s="270">
        <v>276</v>
      </c>
      <c r="I22" s="269">
        <v>0</v>
      </c>
      <c r="J22" s="270">
        <v>0</v>
      </c>
      <c r="K22" s="270">
        <v>13</v>
      </c>
      <c r="L22" s="269">
        <v>1</v>
      </c>
      <c r="M22" s="269">
        <v>1</v>
      </c>
      <c r="N22" s="270">
        <v>0</v>
      </c>
      <c r="O22" s="276">
        <v>2</v>
      </c>
      <c r="P22" s="270">
        <v>0</v>
      </c>
      <c r="Q22" s="273"/>
      <c r="R22" s="238">
        <f t="shared" si="3"/>
        <v>19</v>
      </c>
      <c r="S22" s="274" t="s">
        <v>51</v>
      </c>
      <c r="T22" s="269">
        <v>156</v>
      </c>
      <c r="V22" s="238">
        <f t="shared" si="4"/>
        <v>19</v>
      </c>
      <c r="W22" s="274" t="s">
        <v>43</v>
      </c>
      <c r="X22" s="269">
        <v>7</v>
      </c>
      <c r="Z22" s="238">
        <f t="shared" si="5"/>
        <v>19</v>
      </c>
      <c r="AA22" s="274" t="s">
        <v>100</v>
      </c>
      <c r="AB22" s="269">
        <v>4</v>
      </c>
      <c r="AC22" s="30" t="s">
        <v>3687</v>
      </c>
      <c r="AD22" s="269">
        <v>66</v>
      </c>
      <c r="AE22" s="30" t="s">
        <v>3688</v>
      </c>
      <c r="AF22" s="30">
        <f t="shared" si="0"/>
        <v>70</v>
      </c>
      <c r="AH22" s="238">
        <f t="shared" si="6"/>
        <v>19</v>
      </c>
      <c r="AI22" s="274" t="s">
        <v>3704</v>
      </c>
      <c r="AJ22" s="269">
        <v>84</v>
      </c>
      <c r="AL22" s="238">
        <f t="shared" si="7"/>
        <v>19</v>
      </c>
      <c r="AM22" s="274" t="s">
        <v>1579</v>
      </c>
      <c r="AN22" s="1">
        <v>76</v>
      </c>
      <c r="AO22" s="3" t="s">
        <v>3687</v>
      </c>
      <c r="AP22" s="269">
        <v>78</v>
      </c>
      <c r="AQ22" s="3" t="s">
        <v>3688</v>
      </c>
      <c r="AR22" s="3">
        <f t="shared" si="1"/>
        <v>154</v>
      </c>
      <c r="AT22" s="238">
        <f t="shared" si="8"/>
        <v>19</v>
      </c>
      <c r="AU22" s="274" t="s">
        <v>3709</v>
      </c>
      <c r="AV22" s="269">
        <v>283</v>
      </c>
      <c r="AX22" s="238">
        <f t="shared" si="9"/>
        <v>19</v>
      </c>
      <c r="AY22" s="274" t="s">
        <v>12</v>
      </c>
      <c r="AZ22" s="269">
        <v>0</v>
      </c>
      <c r="BA22" s="269">
        <v>0</v>
      </c>
      <c r="BB22" s="275">
        <v>5</v>
      </c>
      <c r="BC22" s="269">
        <f t="shared" si="2"/>
        <v>5</v>
      </c>
      <c r="BE22" s="238">
        <f t="shared" si="10"/>
        <v>19</v>
      </c>
      <c r="BF22" s="274" t="s">
        <v>42</v>
      </c>
      <c r="BG22" s="275">
        <v>0</v>
      </c>
      <c r="BH22" s="269">
        <v>3</v>
      </c>
      <c r="BI22" s="269">
        <v>3</v>
      </c>
      <c r="BM22" s="3"/>
    </row>
    <row r="23" spans="1:65" x14ac:dyDescent="0.3">
      <c r="A23" s="238">
        <v>20</v>
      </c>
      <c r="B23" s="267" t="s">
        <v>3704</v>
      </c>
      <c r="C23" s="268">
        <v>543.29433333333304</v>
      </c>
      <c r="D23" s="269">
        <v>142</v>
      </c>
      <c r="E23" s="269">
        <v>10</v>
      </c>
      <c r="F23" s="269">
        <v>79</v>
      </c>
      <c r="G23" s="269">
        <v>84</v>
      </c>
      <c r="H23" s="270">
        <v>82</v>
      </c>
      <c r="I23" s="269">
        <v>0</v>
      </c>
      <c r="J23" s="270">
        <v>0</v>
      </c>
      <c r="K23" s="270">
        <v>4</v>
      </c>
      <c r="L23" s="269">
        <v>5</v>
      </c>
      <c r="M23" s="269">
        <v>0</v>
      </c>
      <c r="N23" s="270">
        <v>0</v>
      </c>
      <c r="O23" s="276">
        <v>0</v>
      </c>
      <c r="P23" s="270">
        <v>0</v>
      </c>
      <c r="Q23" s="273"/>
      <c r="R23" s="238">
        <f t="shared" si="3"/>
        <v>20</v>
      </c>
      <c r="S23" s="274" t="s">
        <v>3706</v>
      </c>
      <c r="T23" s="269">
        <v>155</v>
      </c>
      <c r="V23" s="238">
        <f t="shared" si="4"/>
        <v>20</v>
      </c>
      <c r="W23" s="274" t="s">
        <v>8</v>
      </c>
      <c r="X23" s="269">
        <v>6</v>
      </c>
      <c r="Z23" s="238">
        <f t="shared" si="5"/>
        <v>20</v>
      </c>
      <c r="AA23" s="274" t="s">
        <v>87</v>
      </c>
      <c r="AB23" s="269">
        <v>10</v>
      </c>
      <c r="AC23" s="30" t="s">
        <v>3687</v>
      </c>
      <c r="AD23" s="269">
        <v>58</v>
      </c>
      <c r="AE23" s="30" t="s">
        <v>3688</v>
      </c>
      <c r="AF23" s="30">
        <f t="shared" si="0"/>
        <v>68</v>
      </c>
      <c r="AH23" s="238">
        <f t="shared" si="6"/>
        <v>20</v>
      </c>
      <c r="AI23" s="274" t="s">
        <v>3705</v>
      </c>
      <c r="AJ23" s="269">
        <v>84</v>
      </c>
      <c r="AL23" s="238">
        <f t="shared" si="7"/>
        <v>20</v>
      </c>
      <c r="AM23" s="274" t="s">
        <v>66</v>
      </c>
      <c r="AN23" s="1">
        <v>26</v>
      </c>
      <c r="AO23" s="3" t="s">
        <v>3687</v>
      </c>
      <c r="AP23" s="269">
        <v>120</v>
      </c>
      <c r="AQ23" s="3" t="s">
        <v>3688</v>
      </c>
      <c r="AR23" s="3">
        <f t="shared" si="1"/>
        <v>146</v>
      </c>
      <c r="AT23" s="238">
        <f t="shared" si="8"/>
        <v>20</v>
      </c>
      <c r="AU23" s="274" t="s">
        <v>51</v>
      </c>
      <c r="AV23" s="269">
        <v>276</v>
      </c>
      <c r="AX23" s="238">
        <f t="shared" si="9"/>
        <v>20</v>
      </c>
      <c r="AY23" s="274" t="s">
        <v>3704</v>
      </c>
      <c r="AZ23" s="269">
        <v>0</v>
      </c>
      <c r="BA23" s="269">
        <v>0</v>
      </c>
      <c r="BB23" s="275">
        <v>4</v>
      </c>
      <c r="BC23" s="269">
        <f t="shared" si="2"/>
        <v>4</v>
      </c>
      <c r="BE23" s="238">
        <f t="shared" si="10"/>
        <v>20</v>
      </c>
      <c r="BF23" s="274" t="s">
        <v>347</v>
      </c>
      <c r="BG23" s="275">
        <v>0</v>
      </c>
      <c r="BH23" s="269">
        <v>2</v>
      </c>
      <c r="BI23" s="269">
        <v>0</v>
      </c>
      <c r="BM23" s="3"/>
    </row>
    <row r="24" spans="1:65" x14ac:dyDescent="0.3">
      <c r="A24" s="238">
        <v>21</v>
      </c>
      <c r="B24" s="267" t="s">
        <v>398</v>
      </c>
      <c r="C24" s="268">
        <v>528.32380000000001</v>
      </c>
      <c r="D24" s="269">
        <v>75</v>
      </c>
      <c r="E24" s="269">
        <v>2</v>
      </c>
      <c r="F24" s="269">
        <v>62</v>
      </c>
      <c r="G24" s="269">
        <v>79</v>
      </c>
      <c r="H24" s="270">
        <v>0</v>
      </c>
      <c r="I24" s="269">
        <v>2</v>
      </c>
      <c r="J24" s="270">
        <v>0</v>
      </c>
      <c r="K24" s="270">
        <v>0</v>
      </c>
      <c r="L24" s="269">
        <v>1</v>
      </c>
      <c r="M24" s="269">
        <v>8</v>
      </c>
      <c r="N24" s="270">
        <v>2</v>
      </c>
      <c r="O24" s="276">
        <v>0</v>
      </c>
      <c r="P24" s="270">
        <v>0</v>
      </c>
      <c r="Q24" s="273"/>
      <c r="R24" s="238">
        <f t="shared" si="3"/>
        <v>21</v>
      </c>
      <c r="S24" s="274" t="s">
        <v>3704</v>
      </c>
      <c r="T24" s="269">
        <v>142</v>
      </c>
      <c r="V24" s="238">
        <f t="shared" si="4"/>
        <v>21</v>
      </c>
      <c r="W24" s="274" t="s">
        <v>3709</v>
      </c>
      <c r="X24" s="269">
        <v>6</v>
      </c>
      <c r="Z24" s="238">
        <f t="shared" si="5"/>
        <v>21</v>
      </c>
      <c r="AA24" s="274" t="s">
        <v>12</v>
      </c>
      <c r="AB24" s="269">
        <v>12</v>
      </c>
      <c r="AC24" s="30" t="s">
        <v>3687</v>
      </c>
      <c r="AD24" s="269">
        <v>52</v>
      </c>
      <c r="AE24" s="30" t="s">
        <v>3688</v>
      </c>
      <c r="AF24" s="30">
        <f t="shared" si="0"/>
        <v>64</v>
      </c>
      <c r="AH24" s="238">
        <f t="shared" si="6"/>
        <v>21</v>
      </c>
      <c r="AI24" s="274" t="s">
        <v>398</v>
      </c>
      <c r="AJ24" s="269">
        <v>79</v>
      </c>
      <c r="AL24" s="238">
        <f t="shared" si="7"/>
        <v>21</v>
      </c>
      <c r="AM24" s="274" t="s">
        <v>398</v>
      </c>
      <c r="AN24" s="1">
        <v>64</v>
      </c>
      <c r="AO24" s="3" t="s">
        <v>3687</v>
      </c>
      <c r="AP24" s="269">
        <v>79</v>
      </c>
      <c r="AQ24" s="3" t="s">
        <v>3688</v>
      </c>
      <c r="AR24" s="3">
        <f t="shared" si="1"/>
        <v>143</v>
      </c>
      <c r="AT24" s="238">
        <f t="shared" si="8"/>
        <v>21</v>
      </c>
      <c r="AU24" s="274" t="s">
        <v>12</v>
      </c>
      <c r="AV24" s="269">
        <v>264</v>
      </c>
      <c r="AX24" s="238">
        <f t="shared" si="9"/>
        <v>21</v>
      </c>
      <c r="AY24" s="274" t="s">
        <v>3710</v>
      </c>
      <c r="AZ24" s="269">
        <v>0</v>
      </c>
      <c r="BA24" s="269">
        <v>0</v>
      </c>
      <c r="BB24" s="275">
        <v>4</v>
      </c>
      <c r="BC24" s="269">
        <f t="shared" si="2"/>
        <v>4</v>
      </c>
      <c r="BE24" s="238">
        <f t="shared" si="10"/>
        <v>21</v>
      </c>
      <c r="BF24" s="274" t="s">
        <v>119</v>
      </c>
      <c r="BG24" s="275">
        <v>0</v>
      </c>
      <c r="BH24" s="269">
        <v>1</v>
      </c>
      <c r="BI24" s="269">
        <v>2</v>
      </c>
      <c r="BM24" s="3"/>
    </row>
    <row r="25" spans="1:65" x14ac:dyDescent="0.3">
      <c r="A25" s="238">
        <v>22</v>
      </c>
      <c r="B25" s="267" t="s">
        <v>100</v>
      </c>
      <c r="C25" s="268">
        <v>487.33333333333297</v>
      </c>
      <c r="D25" s="269">
        <v>170</v>
      </c>
      <c r="E25" s="269">
        <v>4</v>
      </c>
      <c r="F25" s="269">
        <v>66</v>
      </c>
      <c r="G25" s="269">
        <v>59</v>
      </c>
      <c r="H25" s="270">
        <v>360</v>
      </c>
      <c r="I25" s="269">
        <v>1</v>
      </c>
      <c r="J25" s="270">
        <v>0</v>
      </c>
      <c r="K25" s="270">
        <v>5</v>
      </c>
      <c r="L25" s="269">
        <v>1</v>
      </c>
      <c r="M25" s="269">
        <v>0</v>
      </c>
      <c r="N25" s="270">
        <v>2</v>
      </c>
      <c r="O25" s="276">
        <v>0</v>
      </c>
      <c r="P25" s="270">
        <v>0</v>
      </c>
      <c r="Q25" s="273"/>
      <c r="R25" s="238">
        <f t="shared" si="3"/>
        <v>22</v>
      </c>
      <c r="S25" s="274" t="s">
        <v>347</v>
      </c>
      <c r="T25" s="269">
        <v>135</v>
      </c>
      <c r="V25" s="238">
        <f t="shared" si="4"/>
        <v>22</v>
      </c>
      <c r="W25" s="274" t="s">
        <v>400</v>
      </c>
      <c r="X25" s="269">
        <v>5</v>
      </c>
      <c r="Z25" s="238">
        <f t="shared" si="5"/>
        <v>22</v>
      </c>
      <c r="AA25" s="274" t="s">
        <v>398</v>
      </c>
      <c r="AB25" s="269">
        <v>2</v>
      </c>
      <c r="AC25" s="30" t="s">
        <v>3687</v>
      </c>
      <c r="AD25" s="269">
        <v>62</v>
      </c>
      <c r="AE25" s="30" t="s">
        <v>3688</v>
      </c>
      <c r="AF25" s="30">
        <f t="shared" si="0"/>
        <v>64</v>
      </c>
      <c r="AH25" s="238">
        <f t="shared" si="6"/>
        <v>22</v>
      </c>
      <c r="AI25" s="274" t="s">
        <v>1579</v>
      </c>
      <c r="AJ25" s="269">
        <v>78</v>
      </c>
      <c r="AL25" s="238">
        <f t="shared" si="7"/>
        <v>22</v>
      </c>
      <c r="AM25" s="274" t="s">
        <v>12</v>
      </c>
      <c r="AN25" s="1">
        <v>64</v>
      </c>
      <c r="AO25" s="3" t="s">
        <v>3687</v>
      </c>
      <c r="AP25" s="269">
        <v>73</v>
      </c>
      <c r="AQ25" s="3" t="s">
        <v>3688</v>
      </c>
      <c r="AR25" s="3">
        <f t="shared" si="1"/>
        <v>137</v>
      </c>
      <c r="AT25" s="238">
        <f t="shared" si="8"/>
        <v>22</v>
      </c>
      <c r="AU25" s="274" t="s">
        <v>5</v>
      </c>
      <c r="AV25" s="269">
        <v>226</v>
      </c>
      <c r="AX25" s="238">
        <f t="shared" si="9"/>
        <v>22</v>
      </c>
      <c r="AY25" s="274" t="s">
        <v>276</v>
      </c>
      <c r="AZ25" s="269">
        <v>0</v>
      </c>
      <c r="BA25" s="269">
        <v>0</v>
      </c>
      <c r="BB25" s="275">
        <v>4</v>
      </c>
      <c r="BC25" s="269">
        <f t="shared" si="2"/>
        <v>4</v>
      </c>
      <c r="BE25" s="238">
        <f t="shared" si="10"/>
        <v>22</v>
      </c>
      <c r="BF25" s="274" t="s">
        <v>87</v>
      </c>
      <c r="BG25" s="275">
        <v>0</v>
      </c>
      <c r="BH25" s="269">
        <v>1</v>
      </c>
      <c r="BI25" s="269">
        <v>0</v>
      </c>
      <c r="BM25" s="3"/>
    </row>
    <row r="26" spans="1:65" x14ac:dyDescent="0.3">
      <c r="A26" s="238">
        <v>23</v>
      </c>
      <c r="B26" s="267" t="s">
        <v>3706</v>
      </c>
      <c r="C26" s="268">
        <v>466.33146666666698</v>
      </c>
      <c r="D26" s="269">
        <v>155</v>
      </c>
      <c r="E26" s="269">
        <v>11</v>
      </c>
      <c r="F26" s="269">
        <v>64</v>
      </c>
      <c r="G26" s="269">
        <v>104</v>
      </c>
      <c r="H26" s="270">
        <v>414</v>
      </c>
      <c r="I26" s="269">
        <v>1</v>
      </c>
      <c r="J26" s="270">
        <v>0</v>
      </c>
      <c r="K26" s="270">
        <v>3</v>
      </c>
      <c r="L26" s="269">
        <v>0</v>
      </c>
      <c r="M26" s="269">
        <v>0</v>
      </c>
      <c r="N26" s="270">
        <v>0</v>
      </c>
      <c r="O26" s="276">
        <v>0</v>
      </c>
      <c r="P26" s="270">
        <v>0</v>
      </c>
      <c r="Q26" s="273"/>
      <c r="R26" s="238">
        <f t="shared" si="3"/>
        <v>23</v>
      </c>
      <c r="S26" s="274" t="s">
        <v>80</v>
      </c>
      <c r="T26" s="269">
        <v>115</v>
      </c>
      <c r="V26" s="238">
        <f t="shared" si="4"/>
        <v>23</v>
      </c>
      <c r="W26" s="274" t="s">
        <v>100</v>
      </c>
      <c r="X26" s="269">
        <v>4</v>
      </c>
      <c r="Z26" s="238">
        <f t="shared" si="5"/>
        <v>23</v>
      </c>
      <c r="AA26" s="274" t="s">
        <v>3708</v>
      </c>
      <c r="AB26" s="269">
        <v>3</v>
      </c>
      <c r="AC26" s="30" t="s">
        <v>3687</v>
      </c>
      <c r="AD26" s="269">
        <v>53</v>
      </c>
      <c r="AE26" s="30" t="s">
        <v>3688</v>
      </c>
      <c r="AF26" s="30">
        <f t="shared" si="0"/>
        <v>56</v>
      </c>
      <c r="AH26" s="238">
        <f t="shared" si="6"/>
        <v>23</v>
      </c>
      <c r="AI26" s="274" t="s">
        <v>347</v>
      </c>
      <c r="AJ26" s="269">
        <v>75</v>
      </c>
      <c r="AL26" s="238">
        <f t="shared" si="7"/>
        <v>23</v>
      </c>
      <c r="AM26" s="274" t="s">
        <v>3705</v>
      </c>
      <c r="AN26" s="1">
        <v>50</v>
      </c>
      <c r="AO26" s="3" t="s">
        <v>3687</v>
      </c>
      <c r="AP26" s="269">
        <v>84</v>
      </c>
      <c r="AQ26" s="3" t="s">
        <v>3688</v>
      </c>
      <c r="AR26" s="3">
        <f t="shared" si="1"/>
        <v>134</v>
      </c>
      <c r="AT26" s="238">
        <f t="shared" si="8"/>
        <v>23</v>
      </c>
      <c r="AU26" s="274" t="s">
        <v>14</v>
      </c>
      <c r="AV26" s="269">
        <v>209</v>
      </c>
      <c r="AX26" s="238">
        <f t="shared" si="9"/>
        <v>23</v>
      </c>
      <c r="AY26" s="274" t="s">
        <v>3706</v>
      </c>
      <c r="AZ26" s="269">
        <v>1</v>
      </c>
      <c r="BA26" s="269">
        <v>0</v>
      </c>
      <c r="BB26" s="275">
        <v>3</v>
      </c>
      <c r="BC26" s="269">
        <f t="shared" si="2"/>
        <v>4</v>
      </c>
      <c r="BE26" s="238">
        <f t="shared" si="10"/>
        <v>23</v>
      </c>
      <c r="BF26" s="274" t="s">
        <v>281</v>
      </c>
      <c r="BG26" s="275">
        <v>0</v>
      </c>
      <c r="BH26" s="269">
        <v>1</v>
      </c>
      <c r="BI26" s="269">
        <v>0</v>
      </c>
      <c r="BM26" s="3"/>
    </row>
    <row r="27" spans="1:65" x14ac:dyDescent="0.3">
      <c r="A27" s="238">
        <v>24</v>
      </c>
      <c r="B27" s="267" t="s">
        <v>3705</v>
      </c>
      <c r="C27" s="268">
        <v>406.32440000000003</v>
      </c>
      <c r="D27" s="269">
        <v>54</v>
      </c>
      <c r="E27" s="269">
        <v>1</v>
      </c>
      <c r="F27" s="269">
        <v>49</v>
      </c>
      <c r="G27" s="269">
        <v>84</v>
      </c>
      <c r="H27" s="270">
        <v>0</v>
      </c>
      <c r="I27" s="269">
        <v>1</v>
      </c>
      <c r="J27" s="270">
        <v>0</v>
      </c>
      <c r="K27" s="270">
        <v>0</v>
      </c>
      <c r="L27" s="269">
        <v>4</v>
      </c>
      <c r="M27" s="269">
        <v>2</v>
      </c>
      <c r="N27" s="270">
        <v>0</v>
      </c>
      <c r="O27" s="276">
        <v>0</v>
      </c>
      <c r="P27" s="270">
        <v>0</v>
      </c>
      <c r="Q27" s="273"/>
      <c r="R27" s="238">
        <f t="shared" si="3"/>
        <v>24</v>
      </c>
      <c r="S27" s="274" t="s">
        <v>3710</v>
      </c>
      <c r="T27" s="269">
        <v>106</v>
      </c>
      <c r="V27" s="238">
        <f t="shared" si="4"/>
        <v>24</v>
      </c>
      <c r="W27" s="274" t="s">
        <v>94</v>
      </c>
      <c r="X27" s="269">
        <v>4</v>
      </c>
      <c r="Z27" s="238">
        <f t="shared" si="5"/>
        <v>24</v>
      </c>
      <c r="AA27" s="274" t="s">
        <v>347</v>
      </c>
      <c r="AB27" s="269">
        <v>10</v>
      </c>
      <c r="AC27" s="30" t="s">
        <v>3687</v>
      </c>
      <c r="AD27" s="269">
        <v>43</v>
      </c>
      <c r="AE27" s="30" t="s">
        <v>3688</v>
      </c>
      <c r="AF27" s="30">
        <f t="shared" si="0"/>
        <v>53</v>
      </c>
      <c r="AH27" s="238">
        <f t="shared" si="6"/>
        <v>24</v>
      </c>
      <c r="AI27" s="274" t="s">
        <v>12</v>
      </c>
      <c r="AJ27" s="269">
        <v>73</v>
      </c>
      <c r="AL27" s="238">
        <f t="shared" si="7"/>
        <v>24</v>
      </c>
      <c r="AM27" s="274" t="s">
        <v>100</v>
      </c>
      <c r="AN27" s="1">
        <v>70</v>
      </c>
      <c r="AO27" s="3" t="s">
        <v>3687</v>
      </c>
      <c r="AP27" s="269">
        <v>59</v>
      </c>
      <c r="AQ27" s="3" t="s">
        <v>3688</v>
      </c>
      <c r="AR27" s="3">
        <f t="shared" si="1"/>
        <v>129</v>
      </c>
      <c r="AT27" s="238">
        <f t="shared" si="8"/>
        <v>24</v>
      </c>
      <c r="AU27" s="274" t="s">
        <v>3710</v>
      </c>
      <c r="AV27" s="269">
        <v>208</v>
      </c>
      <c r="AX27" s="238">
        <f t="shared" si="9"/>
        <v>24</v>
      </c>
      <c r="AY27" s="274" t="s">
        <v>3709</v>
      </c>
      <c r="AZ27" s="269">
        <v>0</v>
      </c>
      <c r="BA27" s="269">
        <v>0</v>
      </c>
      <c r="BB27" s="275">
        <v>3</v>
      </c>
      <c r="BC27" s="269">
        <f t="shared" si="2"/>
        <v>3</v>
      </c>
      <c r="BE27" s="238">
        <f t="shared" si="10"/>
        <v>24</v>
      </c>
      <c r="BF27" s="274" t="s">
        <v>36</v>
      </c>
      <c r="BG27" s="275">
        <v>0</v>
      </c>
      <c r="BH27" s="269">
        <v>0</v>
      </c>
      <c r="BI27" s="269">
        <v>3</v>
      </c>
      <c r="BM27" s="3"/>
    </row>
    <row r="28" spans="1:65" x14ac:dyDescent="0.3">
      <c r="A28" s="238">
        <v>25</v>
      </c>
      <c r="B28" s="267" t="s">
        <v>12</v>
      </c>
      <c r="C28" s="268">
        <v>381.99826666666701</v>
      </c>
      <c r="D28" s="269">
        <v>91</v>
      </c>
      <c r="E28" s="269">
        <v>12</v>
      </c>
      <c r="F28" s="269">
        <v>52</v>
      </c>
      <c r="G28" s="269">
        <v>73</v>
      </c>
      <c r="H28" s="270">
        <v>264</v>
      </c>
      <c r="I28" s="269">
        <v>0</v>
      </c>
      <c r="J28" s="270">
        <v>0</v>
      </c>
      <c r="K28" s="270">
        <v>5</v>
      </c>
      <c r="L28" s="269">
        <v>0</v>
      </c>
      <c r="M28" s="269">
        <v>0</v>
      </c>
      <c r="N28" s="270">
        <v>0</v>
      </c>
      <c r="O28" s="276">
        <v>0</v>
      </c>
      <c r="P28" s="270">
        <v>0</v>
      </c>
      <c r="Q28" s="273"/>
      <c r="R28" s="238">
        <f t="shared" si="3"/>
        <v>25</v>
      </c>
      <c r="S28" s="274" t="s">
        <v>243</v>
      </c>
      <c r="T28" s="269">
        <v>95</v>
      </c>
      <c r="V28" s="238">
        <f t="shared" si="4"/>
        <v>25</v>
      </c>
      <c r="W28" s="274" t="s">
        <v>3711</v>
      </c>
      <c r="X28" s="269">
        <v>4</v>
      </c>
      <c r="Z28" s="238">
        <f t="shared" si="5"/>
        <v>25</v>
      </c>
      <c r="AA28" s="274" t="s">
        <v>3709</v>
      </c>
      <c r="AB28" s="269">
        <v>6</v>
      </c>
      <c r="AC28" s="30" t="s">
        <v>3687</v>
      </c>
      <c r="AD28" s="269">
        <v>47</v>
      </c>
      <c r="AE28" s="30" t="s">
        <v>3688</v>
      </c>
      <c r="AF28" s="30">
        <f t="shared" si="0"/>
        <v>53</v>
      </c>
      <c r="AH28" s="238">
        <f t="shared" si="6"/>
        <v>25</v>
      </c>
      <c r="AI28" s="274" t="s">
        <v>100</v>
      </c>
      <c r="AJ28" s="269">
        <v>59</v>
      </c>
      <c r="AL28" s="238">
        <f t="shared" si="7"/>
        <v>25</v>
      </c>
      <c r="AM28" s="274" t="s">
        <v>347</v>
      </c>
      <c r="AN28" s="1">
        <v>53</v>
      </c>
      <c r="AO28" s="3" t="s">
        <v>3687</v>
      </c>
      <c r="AP28" s="269">
        <v>75</v>
      </c>
      <c r="AQ28" s="3" t="s">
        <v>3688</v>
      </c>
      <c r="AR28" s="3">
        <f t="shared" si="1"/>
        <v>128</v>
      </c>
      <c r="AT28" s="238">
        <f t="shared" si="8"/>
        <v>25</v>
      </c>
      <c r="AU28" s="274" t="s">
        <v>243</v>
      </c>
      <c r="AV28" s="269">
        <v>192</v>
      </c>
      <c r="AX28" s="238">
        <f t="shared" si="9"/>
        <v>25</v>
      </c>
      <c r="AY28" s="274" t="s">
        <v>80</v>
      </c>
      <c r="AZ28" s="269">
        <v>0</v>
      </c>
      <c r="BA28" s="269">
        <v>0</v>
      </c>
      <c r="BB28" s="275">
        <v>3</v>
      </c>
      <c r="BC28" s="269">
        <f t="shared" si="2"/>
        <v>3</v>
      </c>
      <c r="BE28" s="238">
        <f t="shared" si="10"/>
        <v>25</v>
      </c>
      <c r="BF28" s="274" t="s">
        <v>3712</v>
      </c>
      <c r="BG28" s="275">
        <v>0</v>
      </c>
      <c r="BH28" s="269">
        <v>0</v>
      </c>
      <c r="BI28" s="269">
        <v>1</v>
      </c>
      <c r="BM28" s="3"/>
    </row>
    <row r="29" spans="1:65" x14ac:dyDescent="0.3">
      <c r="A29" s="238">
        <v>26</v>
      </c>
      <c r="B29" s="267" t="s">
        <v>347</v>
      </c>
      <c r="C29" s="268">
        <v>373</v>
      </c>
      <c r="D29" s="269">
        <v>135</v>
      </c>
      <c r="E29" s="269">
        <v>10</v>
      </c>
      <c r="F29" s="269">
        <v>43</v>
      </c>
      <c r="G29" s="269">
        <v>75</v>
      </c>
      <c r="H29" s="270">
        <v>308</v>
      </c>
      <c r="I29" s="269">
        <v>1</v>
      </c>
      <c r="J29" s="270">
        <v>0</v>
      </c>
      <c r="K29" s="270">
        <v>2</v>
      </c>
      <c r="L29" s="269">
        <v>0</v>
      </c>
      <c r="M29" s="269">
        <v>2</v>
      </c>
      <c r="N29" s="270">
        <v>0</v>
      </c>
      <c r="O29" s="276">
        <v>0</v>
      </c>
      <c r="P29" s="270">
        <v>0</v>
      </c>
      <c r="Q29" s="273"/>
      <c r="R29" s="238">
        <f t="shared" si="3"/>
        <v>26</v>
      </c>
      <c r="S29" s="274" t="s">
        <v>3709</v>
      </c>
      <c r="T29" s="269">
        <v>94</v>
      </c>
      <c r="V29" s="238">
        <f t="shared" si="4"/>
        <v>26</v>
      </c>
      <c r="W29" s="274" t="s">
        <v>3708</v>
      </c>
      <c r="X29" s="269">
        <v>3</v>
      </c>
      <c r="Z29" s="238">
        <f t="shared" si="5"/>
        <v>26</v>
      </c>
      <c r="AA29" s="274" t="s">
        <v>3705</v>
      </c>
      <c r="AB29" s="269">
        <v>1</v>
      </c>
      <c r="AC29" s="30" t="s">
        <v>3687</v>
      </c>
      <c r="AD29" s="269">
        <v>49</v>
      </c>
      <c r="AE29" s="30" t="s">
        <v>3688</v>
      </c>
      <c r="AF29" s="30">
        <f t="shared" si="0"/>
        <v>50</v>
      </c>
      <c r="AH29" s="238">
        <f t="shared" si="6"/>
        <v>26</v>
      </c>
      <c r="AI29" s="274" t="s">
        <v>51</v>
      </c>
      <c r="AJ29" s="269">
        <v>57</v>
      </c>
      <c r="AL29" s="238">
        <f t="shared" si="7"/>
        <v>26</v>
      </c>
      <c r="AM29" s="274" t="s">
        <v>3709</v>
      </c>
      <c r="AN29" s="1">
        <v>53</v>
      </c>
      <c r="AO29" s="3" t="s">
        <v>3687</v>
      </c>
      <c r="AP29" s="269">
        <v>52</v>
      </c>
      <c r="AQ29" s="3" t="s">
        <v>3688</v>
      </c>
      <c r="AR29" s="3">
        <f t="shared" si="1"/>
        <v>105</v>
      </c>
      <c r="AT29" s="238">
        <f t="shared" si="8"/>
        <v>26</v>
      </c>
      <c r="AU29" s="274" t="s">
        <v>80</v>
      </c>
      <c r="AV29" s="269">
        <v>188</v>
      </c>
      <c r="AX29" s="238">
        <f t="shared" si="9"/>
        <v>26</v>
      </c>
      <c r="AY29" s="274" t="s">
        <v>281</v>
      </c>
      <c r="AZ29" s="269">
        <v>0</v>
      </c>
      <c r="BA29" s="269">
        <v>0</v>
      </c>
      <c r="BB29" s="275">
        <v>3</v>
      </c>
      <c r="BC29" s="269">
        <f t="shared" si="2"/>
        <v>3</v>
      </c>
      <c r="BM29" s="3"/>
    </row>
    <row r="30" spans="1:65" x14ac:dyDescent="0.3">
      <c r="A30" s="238">
        <v>27</v>
      </c>
      <c r="B30" s="267" t="s">
        <v>3692</v>
      </c>
      <c r="C30" s="268">
        <v>341.3</v>
      </c>
      <c r="D30" s="269">
        <v>79</v>
      </c>
      <c r="E30" s="269">
        <v>4</v>
      </c>
      <c r="F30" s="269">
        <v>54</v>
      </c>
      <c r="G30" s="269">
        <v>36</v>
      </c>
      <c r="H30" s="270">
        <v>181</v>
      </c>
      <c r="I30" s="269">
        <v>1</v>
      </c>
      <c r="J30" s="270">
        <v>0</v>
      </c>
      <c r="K30" s="270">
        <v>2</v>
      </c>
      <c r="L30" s="269">
        <v>2</v>
      </c>
      <c r="M30" s="269">
        <v>2</v>
      </c>
      <c r="N30" s="270">
        <v>1</v>
      </c>
      <c r="O30" s="276">
        <v>0</v>
      </c>
      <c r="P30" s="270">
        <v>0</v>
      </c>
      <c r="Q30" s="273"/>
      <c r="R30" s="238">
        <f t="shared" si="3"/>
        <v>27</v>
      </c>
      <c r="S30" s="274" t="s">
        <v>12</v>
      </c>
      <c r="T30" s="269">
        <v>91</v>
      </c>
      <c r="V30" s="238">
        <f t="shared" si="4"/>
        <v>27</v>
      </c>
      <c r="W30" s="274" t="s">
        <v>66</v>
      </c>
      <c r="X30" s="269">
        <v>2</v>
      </c>
      <c r="Z30" s="238">
        <f t="shared" si="5"/>
        <v>27</v>
      </c>
      <c r="AA30" s="274" t="s">
        <v>51</v>
      </c>
      <c r="AB30" s="269">
        <v>1</v>
      </c>
      <c r="AC30" s="30" t="s">
        <v>3687</v>
      </c>
      <c r="AD30" s="269">
        <v>39</v>
      </c>
      <c r="AE30" s="30" t="s">
        <v>3688</v>
      </c>
      <c r="AF30" s="30">
        <f t="shared" si="0"/>
        <v>40</v>
      </c>
      <c r="AH30" s="238">
        <f t="shared" si="6"/>
        <v>27</v>
      </c>
      <c r="AI30" s="274" t="s">
        <v>3710</v>
      </c>
      <c r="AJ30" s="269">
        <v>53</v>
      </c>
      <c r="AL30" s="238">
        <f t="shared" si="7"/>
        <v>27</v>
      </c>
      <c r="AM30" s="274" t="s">
        <v>51</v>
      </c>
      <c r="AN30" s="1">
        <v>40</v>
      </c>
      <c r="AO30" s="3" t="s">
        <v>3687</v>
      </c>
      <c r="AP30" s="269">
        <v>57</v>
      </c>
      <c r="AQ30" s="3" t="s">
        <v>3688</v>
      </c>
      <c r="AR30" s="3">
        <f t="shared" si="1"/>
        <v>97</v>
      </c>
      <c r="AT30" s="238">
        <f t="shared" si="8"/>
        <v>27</v>
      </c>
      <c r="AU30" s="274" t="s">
        <v>3708</v>
      </c>
      <c r="AV30" s="269">
        <v>164</v>
      </c>
      <c r="AX30" s="238">
        <f t="shared" si="9"/>
        <v>27</v>
      </c>
      <c r="AY30" s="274" t="s">
        <v>14</v>
      </c>
      <c r="AZ30" s="269">
        <v>0</v>
      </c>
      <c r="BA30" s="269">
        <v>0</v>
      </c>
      <c r="BB30" s="275">
        <v>3</v>
      </c>
      <c r="BC30" s="269">
        <f t="shared" si="2"/>
        <v>3</v>
      </c>
      <c r="BM30" s="3"/>
    </row>
    <row r="31" spans="1:65" x14ac:dyDescent="0.3">
      <c r="A31" s="238">
        <v>28</v>
      </c>
      <c r="B31" s="267" t="s">
        <v>3709</v>
      </c>
      <c r="C31" s="268">
        <v>288</v>
      </c>
      <c r="D31" s="269">
        <v>94</v>
      </c>
      <c r="E31" s="269">
        <v>6</v>
      </c>
      <c r="F31" s="269">
        <v>47</v>
      </c>
      <c r="G31" s="269">
        <v>52</v>
      </c>
      <c r="H31" s="270">
        <v>283</v>
      </c>
      <c r="I31" s="269">
        <v>0</v>
      </c>
      <c r="J31" s="270">
        <v>0</v>
      </c>
      <c r="K31" s="270">
        <v>3</v>
      </c>
      <c r="L31" s="269">
        <v>0</v>
      </c>
      <c r="M31" s="269">
        <v>0</v>
      </c>
      <c r="N31" s="270">
        <v>0</v>
      </c>
      <c r="O31" s="276">
        <v>0</v>
      </c>
      <c r="P31" s="270">
        <v>0</v>
      </c>
      <c r="Q31" s="273"/>
      <c r="R31" s="238">
        <f t="shared" si="3"/>
        <v>28</v>
      </c>
      <c r="S31" s="274" t="s">
        <v>281</v>
      </c>
      <c r="T31" s="269">
        <v>86</v>
      </c>
      <c r="V31" s="238">
        <f t="shared" si="4"/>
        <v>28</v>
      </c>
      <c r="W31" s="274" t="s">
        <v>398</v>
      </c>
      <c r="X31" s="269">
        <v>2</v>
      </c>
      <c r="Z31" s="238">
        <f t="shared" si="5"/>
        <v>28</v>
      </c>
      <c r="AA31" s="274" t="s">
        <v>94</v>
      </c>
      <c r="AB31" s="269">
        <v>4</v>
      </c>
      <c r="AC31" s="30" t="s">
        <v>3687</v>
      </c>
      <c r="AD31" s="269">
        <v>26</v>
      </c>
      <c r="AE31" s="30" t="s">
        <v>3688</v>
      </c>
      <c r="AF31" s="30">
        <f t="shared" si="0"/>
        <v>30</v>
      </c>
      <c r="AH31" s="238">
        <f t="shared" si="6"/>
        <v>28</v>
      </c>
      <c r="AI31" s="274" t="s">
        <v>3709</v>
      </c>
      <c r="AJ31" s="269">
        <v>52</v>
      </c>
      <c r="AL31" s="238">
        <f t="shared" si="7"/>
        <v>28</v>
      </c>
      <c r="AM31" s="274" t="s">
        <v>3708</v>
      </c>
      <c r="AN31" s="1">
        <v>56</v>
      </c>
      <c r="AO31" s="3" t="s">
        <v>3687</v>
      </c>
      <c r="AP31" s="269">
        <v>33</v>
      </c>
      <c r="AQ31" s="3" t="s">
        <v>3688</v>
      </c>
      <c r="AR31" s="3">
        <f t="shared" si="1"/>
        <v>89</v>
      </c>
      <c r="AT31" s="238">
        <f t="shared" si="8"/>
        <v>28</v>
      </c>
      <c r="AU31" s="274" t="s">
        <v>94</v>
      </c>
      <c r="AV31" s="269">
        <v>124</v>
      </c>
      <c r="AX31" s="238">
        <f t="shared" si="9"/>
        <v>28</v>
      </c>
      <c r="AY31" s="274" t="s">
        <v>42</v>
      </c>
      <c r="AZ31" s="269">
        <v>1</v>
      </c>
      <c r="BA31" s="269">
        <v>0</v>
      </c>
      <c r="BB31" s="275">
        <v>2</v>
      </c>
      <c r="BC31" s="269">
        <f t="shared" si="2"/>
        <v>3</v>
      </c>
      <c r="BM31" s="3"/>
    </row>
    <row r="32" spans="1:65" x14ac:dyDescent="0.3">
      <c r="A32" s="238">
        <v>29</v>
      </c>
      <c r="B32" s="267" t="s">
        <v>3710</v>
      </c>
      <c r="C32" s="268">
        <v>263.66666666666703</v>
      </c>
      <c r="D32" s="269">
        <v>106</v>
      </c>
      <c r="E32" s="269">
        <v>1</v>
      </c>
      <c r="F32" s="269">
        <v>8</v>
      </c>
      <c r="G32" s="269">
        <v>53</v>
      </c>
      <c r="H32" s="270">
        <v>208</v>
      </c>
      <c r="I32" s="269">
        <v>0</v>
      </c>
      <c r="J32" s="270">
        <v>0</v>
      </c>
      <c r="K32" s="270">
        <v>4</v>
      </c>
      <c r="L32" s="269">
        <v>0</v>
      </c>
      <c r="M32" s="269">
        <v>0</v>
      </c>
      <c r="N32" s="270">
        <v>0</v>
      </c>
      <c r="O32" s="276">
        <v>0</v>
      </c>
      <c r="P32" s="270">
        <v>0</v>
      </c>
      <c r="Q32" s="273"/>
      <c r="R32" s="238">
        <f t="shared" si="3"/>
        <v>29</v>
      </c>
      <c r="S32" s="274" t="s">
        <v>14</v>
      </c>
      <c r="T32" s="269">
        <v>76</v>
      </c>
      <c r="V32" s="238">
        <f t="shared" si="4"/>
        <v>29</v>
      </c>
      <c r="W32" s="274" t="s">
        <v>80</v>
      </c>
      <c r="X32" s="269">
        <v>2</v>
      </c>
      <c r="Z32" s="238">
        <f t="shared" si="5"/>
        <v>29</v>
      </c>
      <c r="AA32" s="274" t="s">
        <v>66</v>
      </c>
      <c r="AB32" s="269">
        <v>2</v>
      </c>
      <c r="AC32" s="30" t="s">
        <v>3687</v>
      </c>
      <c r="AD32" s="269">
        <v>24</v>
      </c>
      <c r="AE32" s="30" t="s">
        <v>3688</v>
      </c>
      <c r="AF32" s="30">
        <f t="shared" si="0"/>
        <v>26</v>
      </c>
      <c r="AH32" s="238">
        <f t="shared" si="6"/>
        <v>29</v>
      </c>
      <c r="AI32" s="274" t="s">
        <v>3712</v>
      </c>
      <c r="AJ32" s="269">
        <v>46</v>
      </c>
      <c r="AL32" s="238">
        <f t="shared" si="7"/>
        <v>29</v>
      </c>
      <c r="AM32" s="274" t="s">
        <v>3712</v>
      </c>
      <c r="AN32" s="1">
        <v>25</v>
      </c>
      <c r="AO32" s="3" t="s">
        <v>3687</v>
      </c>
      <c r="AP32" s="269">
        <v>46</v>
      </c>
      <c r="AQ32" s="3" t="s">
        <v>3688</v>
      </c>
      <c r="AR32" s="3">
        <f t="shared" si="1"/>
        <v>71</v>
      </c>
      <c r="AT32" s="238">
        <f t="shared" si="8"/>
        <v>29</v>
      </c>
      <c r="AU32" s="274" t="s">
        <v>40</v>
      </c>
      <c r="AV32" s="269">
        <v>112</v>
      </c>
      <c r="AX32" s="238">
        <f t="shared" si="9"/>
        <v>29</v>
      </c>
      <c r="AY32" s="274" t="s">
        <v>347</v>
      </c>
      <c r="AZ32" s="269">
        <v>1</v>
      </c>
      <c r="BA32" s="269">
        <v>0</v>
      </c>
      <c r="BB32" s="275">
        <v>2</v>
      </c>
      <c r="BC32" s="269">
        <f t="shared" si="2"/>
        <v>3</v>
      </c>
      <c r="BM32" s="3"/>
    </row>
    <row r="33" spans="1:65" x14ac:dyDescent="0.3">
      <c r="A33" s="238">
        <v>30</v>
      </c>
      <c r="B33" s="267" t="s">
        <v>80</v>
      </c>
      <c r="C33" s="268">
        <v>225.333333333333</v>
      </c>
      <c r="D33" s="269">
        <v>115</v>
      </c>
      <c r="E33" s="269">
        <v>2</v>
      </c>
      <c r="F33" s="269">
        <v>15</v>
      </c>
      <c r="G33" s="269">
        <v>38</v>
      </c>
      <c r="H33" s="270">
        <v>188</v>
      </c>
      <c r="I33" s="269">
        <v>0</v>
      </c>
      <c r="J33" s="270">
        <v>0</v>
      </c>
      <c r="K33" s="270">
        <v>3</v>
      </c>
      <c r="L33" s="269">
        <v>0</v>
      </c>
      <c r="M33" s="269">
        <v>0</v>
      </c>
      <c r="N33" s="270">
        <v>0</v>
      </c>
      <c r="O33" s="276">
        <v>0</v>
      </c>
      <c r="P33" s="270">
        <v>0</v>
      </c>
      <c r="Q33" s="273"/>
      <c r="R33" s="238">
        <f t="shared" si="3"/>
        <v>30</v>
      </c>
      <c r="S33" s="274" t="s">
        <v>398</v>
      </c>
      <c r="T33" s="269">
        <v>75</v>
      </c>
      <c r="V33" s="238">
        <f t="shared" si="4"/>
        <v>30</v>
      </c>
      <c r="W33" s="274" t="s">
        <v>243</v>
      </c>
      <c r="X33" s="269">
        <v>2</v>
      </c>
      <c r="Z33" s="238">
        <f t="shared" si="5"/>
        <v>30</v>
      </c>
      <c r="AA33" s="274" t="s">
        <v>56</v>
      </c>
      <c r="AB33" s="269">
        <v>2</v>
      </c>
      <c r="AC33" s="30" t="s">
        <v>3687</v>
      </c>
      <c r="AD33" s="269">
        <v>24</v>
      </c>
      <c r="AE33" s="30" t="s">
        <v>3688</v>
      </c>
      <c r="AF33" s="30">
        <f t="shared" si="0"/>
        <v>26</v>
      </c>
      <c r="AH33" s="238">
        <f t="shared" si="6"/>
        <v>30</v>
      </c>
      <c r="AI33" s="274" t="s">
        <v>243</v>
      </c>
      <c r="AJ33" s="269">
        <v>39</v>
      </c>
      <c r="AL33" s="238">
        <f t="shared" si="7"/>
        <v>30</v>
      </c>
      <c r="AM33" s="274" t="s">
        <v>3710</v>
      </c>
      <c r="AN33" s="1">
        <v>9</v>
      </c>
      <c r="AO33" s="3" t="s">
        <v>3687</v>
      </c>
      <c r="AP33" s="269">
        <v>53</v>
      </c>
      <c r="AQ33" s="3" t="s">
        <v>3688</v>
      </c>
      <c r="AR33" s="3">
        <f t="shared" si="1"/>
        <v>62</v>
      </c>
      <c r="AT33" s="238">
        <f t="shared" si="8"/>
        <v>30</v>
      </c>
      <c r="AU33" s="274" t="s">
        <v>281</v>
      </c>
      <c r="AV33" s="269">
        <v>109</v>
      </c>
      <c r="AX33" s="238">
        <f t="shared" si="9"/>
        <v>30</v>
      </c>
      <c r="AY33" s="274" t="s">
        <v>3708</v>
      </c>
      <c r="AZ33" s="269">
        <v>1</v>
      </c>
      <c r="BA33" s="269">
        <v>0</v>
      </c>
      <c r="BB33" s="275">
        <v>2</v>
      </c>
      <c r="BC33" s="269">
        <f t="shared" si="2"/>
        <v>3</v>
      </c>
      <c r="BM33" s="3"/>
    </row>
    <row r="34" spans="1:65" x14ac:dyDescent="0.3">
      <c r="A34" s="238">
        <v>31</v>
      </c>
      <c r="B34" s="267" t="s">
        <v>14</v>
      </c>
      <c r="C34" s="268">
        <v>213.3</v>
      </c>
      <c r="D34" s="269">
        <v>76</v>
      </c>
      <c r="E34" s="269">
        <v>1</v>
      </c>
      <c r="F34" s="269">
        <v>13</v>
      </c>
      <c r="G34" s="269">
        <v>34</v>
      </c>
      <c r="H34" s="270">
        <v>209</v>
      </c>
      <c r="I34" s="269">
        <v>0</v>
      </c>
      <c r="J34" s="270">
        <v>0</v>
      </c>
      <c r="K34" s="270">
        <v>3</v>
      </c>
      <c r="L34" s="269">
        <v>0</v>
      </c>
      <c r="M34" s="269">
        <v>0</v>
      </c>
      <c r="N34" s="270">
        <v>0</v>
      </c>
      <c r="O34" s="276">
        <v>0</v>
      </c>
      <c r="P34" s="270">
        <v>0</v>
      </c>
      <c r="Q34" s="273"/>
      <c r="R34" s="238">
        <f t="shared" si="3"/>
        <v>31</v>
      </c>
      <c r="S34" s="274" t="s">
        <v>3708</v>
      </c>
      <c r="T34" s="269">
        <v>68</v>
      </c>
      <c r="V34" s="238">
        <f t="shared" si="4"/>
        <v>31</v>
      </c>
      <c r="W34" s="274" t="s">
        <v>56</v>
      </c>
      <c r="X34" s="269">
        <v>2</v>
      </c>
      <c r="Z34" s="238">
        <f t="shared" si="5"/>
        <v>31</v>
      </c>
      <c r="AA34" s="274" t="s">
        <v>3712</v>
      </c>
      <c r="AB34" s="269">
        <v>1</v>
      </c>
      <c r="AC34" s="30" t="s">
        <v>3687</v>
      </c>
      <c r="AD34" s="269">
        <v>24</v>
      </c>
      <c r="AE34" s="30" t="s">
        <v>3688</v>
      </c>
      <c r="AF34" s="30">
        <f t="shared" si="0"/>
        <v>25</v>
      </c>
      <c r="AH34" s="238">
        <f t="shared" si="6"/>
        <v>31</v>
      </c>
      <c r="AI34" s="274" t="s">
        <v>80</v>
      </c>
      <c r="AJ34" s="269">
        <v>38</v>
      </c>
      <c r="AL34" s="238">
        <f t="shared" si="7"/>
        <v>31</v>
      </c>
      <c r="AM34" s="274" t="s">
        <v>56</v>
      </c>
      <c r="AN34" s="1">
        <v>26</v>
      </c>
      <c r="AO34" s="3" t="s">
        <v>3687</v>
      </c>
      <c r="AP34" s="269">
        <v>32</v>
      </c>
      <c r="AQ34" s="3" t="s">
        <v>3688</v>
      </c>
      <c r="AR34" s="3">
        <f t="shared" si="1"/>
        <v>58</v>
      </c>
      <c r="AT34" s="238">
        <f t="shared" si="8"/>
        <v>31</v>
      </c>
      <c r="AU34" s="274" t="s">
        <v>276</v>
      </c>
      <c r="AV34" s="269">
        <v>88</v>
      </c>
      <c r="AX34" s="238">
        <f t="shared" si="9"/>
        <v>31</v>
      </c>
      <c r="AY34" s="274" t="s">
        <v>94</v>
      </c>
      <c r="AZ34" s="1">
        <v>0</v>
      </c>
      <c r="BA34" s="1">
        <v>0</v>
      </c>
      <c r="BB34" s="277">
        <v>2</v>
      </c>
      <c r="BC34" s="269">
        <f t="shared" si="2"/>
        <v>2</v>
      </c>
      <c r="BM34" s="3"/>
    </row>
    <row r="35" spans="1:65" x14ac:dyDescent="0.3">
      <c r="A35" s="238">
        <v>32</v>
      </c>
      <c r="B35" s="267" t="s">
        <v>281</v>
      </c>
      <c r="C35" s="268">
        <v>183</v>
      </c>
      <c r="D35" s="269">
        <v>86</v>
      </c>
      <c r="E35" s="269">
        <v>1</v>
      </c>
      <c r="F35" s="269">
        <v>5</v>
      </c>
      <c r="G35" s="269">
        <v>19</v>
      </c>
      <c r="H35" s="270">
        <v>109</v>
      </c>
      <c r="I35" s="269">
        <v>0</v>
      </c>
      <c r="J35" s="270">
        <v>0</v>
      </c>
      <c r="K35" s="270">
        <v>3</v>
      </c>
      <c r="L35" s="269">
        <v>0</v>
      </c>
      <c r="M35" s="269">
        <v>1</v>
      </c>
      <c r="N35" s="270">
        <v>0</v>
      </c>
      <c r="O35" s="276">
        <v>0</v>
      </c>
      <c r="P35" s="270">
        <v>0</v>
      </c>
      <c r="Q35" s="273"/>
      <c r="R35" s="238">
        <f t="shared" si="3"/>
        <v>32</v>
      </c>
      <c r="S35" s="274" t="s">
        <v>94</v>
      </c>
      <c r="T35" s="269">
        <v>62</v>
      </c>
      <c r="V35" s="238">
        <f t="shared" si="4"/>
        <v>32</v>
      </c>
      <c r="W35" s="274" t="s">
        <v>59</v>
      </c>
      <c r="X35" s="269">
        <v>2</v>
      </c>
      <c r="Z35" s="238">
        <f t="shared" si="5"/>
        <v>32</v>
      </c>
      <c r="AA35" s="274" t="s">
        <v>3711</v>
      </c>
      <c r="AB35" s="269">
        <v>4</v>
      </c>
      <c r="AC35" s="30" t="s">
        <v>3687</v>
      </c>
      <c r="AD35" s="269">
        <v>16</v>
      </c>
      <c r="AE35" s="30" t="s">
        <v>3688</v>
      </c>
      <c r="AF35" s="30">
        <f t="shared" si="0"/>
        <v>20</v>
      </c>
      <c r="AH35" s="238">
        <f t="shared" si="6"/>
        <v>32</v>
      </c>
      <c r="AI35" s="274" t="s">
        <v>14</v>
      </c>
      <c r="AJ35" s="269">
        <v>34</v>
      </c>
      <c r="AL35" s="238">
        <f t="shared" si="7"/>
        <v>32</v>
      </c>
      <c r="AM35" s="274" t="s">
        <v>80</v>
      </c>
      <c r="AN35" s="1">
        <v>17</v>
      </c>
      <c r="AO35" s="3" t="s">
        <v>3687</v>
      </c>
      <c r="AP35" s="269">
        <v>38</v>
      </c>
      <c r="AQ35" s="3" t="s">
        <v>3688</v>
      </c>
      <c r="AR35" s="3">
        <f t="shared" si="1"/>
        <v>55</v>
      </c>
      <c r="AT35" s="238">
        <f t="shared" si="8"/>
        <v>32</v>
      </c>
      <c r="AU35" s="274" t="s">
        <v>3704</v>
      </c>
      <c r="AV35" s="269">
        <v>82</v>
      </c>
      <c r="AX35" s="238">
        <f t="shared" si="9"/>
        <v>32</v>
      </c>
      <c r="AY35" s="274" t="s">
        <v>118</v>
      </c>
      <c r="AZ35" s="269">
        <v>0</v>
      </c>
      <c r="BA35" s="269">
        <v>0</v>
      </c>
      <c r="BB35" s="275">
        <v>2</v>
      </c>
      <c r="BC35" s="269">
        <f t="shared" si="2"/>
        <v>2</v>
      </c>
      <c r="BM35" s="3"/>
    </row>
    <row r="36" spans="1:65" x14ac:dyDescent="0.3">
      <c r="A36" s="238">
        <v>33</v>
      </c>
      <c r="B36" s="267" t="s">
        <v>3712</v>
      </c>
      <c r="C36" s="268">
        <v>174.32859999999999</v>
      </c>
      <c r="D36" s="269">
        <v>48</v>
      </c>
      <c r="E36" s="269">
        <v>1</v>
      </c>
      <c r="F36" s="269">
        <v>24</v>
      </c>
      <c r="G36" s="269">
        <v>46</v>
      </c>
      <c r="H36" s="270">
        <v>0</v>
      </c>
      <c r="I36" s="269">
        <v>1</v>
      </c>
      <c r="J36" s="270">
        <v>0</v>
      </c>
      <c r="K36" s="270">
        <v>0</v>
      </c>
      <c r="L36" s="269">
        <v>0</v>
      </c>
      <c r="M36" s="269">
        <v>0</v>
      </c>
      <c r="N36" s="270">
        <v>1</v>
      </c>
      <c r="O36" s="276">
        <v>0</v>
      </c>
      <c r="P36" s="270">
        <v>0</v>
      </c>
      <c r="Q36" s="273"/>
      <c r="R36" s="238">
        <f t="shared" si="3"/>
        <v>33</v>
      </c>
      <c r="S36" s="274" t="s">
        <v>3707</v>
      </c>
      <c r="T36" s="269">
        <v>61</v>
      </c>
      <c r="V36" s="238">
        <f t="shared" si="4"/>
        <v>33</v>
      </c>
      <c r="W36" s="274" t="s">
        <v>51</v>
      </c>
      <c r="X36" s="269">
        <v>1</v>
      </c>
      <c r="Z36" s="238">
        <f t="shared" si="5"/>
        <v>33</v>
      </c>
      <c r="AA36" s="274" t="s">
        <v>40</v>
      </c>
      <c r="AB36" s="269">
        <v>1</v>
      </c>
      <c r="AC36" s="30" t="s">
        <v>3687</v>
      </c>
      <c r="AD36" s="269">
        <v>19</v>
      </c>
      <c r="AE36" s="30" t="s">
        <v>3688</v>
      </c>
      <c r="AF36" s="30">
        <f t="shared" si="0"/>
        <v>20</v>
      </c>
      <c r="AH36" s="238">
        <f t="shared" si="6"/>
        <v>33</v>
      </c>
      <c r="AI36" s="274" t="s">
        <v>3708</v>
      </c>
      <c r="AJ36" s="269">
        <v>33</v>
      </c>
      <c r="AL36" s="238">
        <f t="shared" si="7"/>
        <v>33</v>
      </c>
      <c r="AM36" s="274" t="s">
        <v>94</v>
      </c>
      <c r="AN36" s="1">
        <v>30</v>
      </c>
      <c r="AO36" s="3" t="s">
        <v>3687</v>
      </c>
      <c r="AP36" s="269">
        <v>23</v>
      </c>
      <c r="AQ36" s="3" t="s">
        <v>3688</v>
      </c>
      <c r="AR36" s="3">
        <f t="shared" ref="AR36:AR52" si="11">PRODUCT(AN36+AP36)</f>
        <v>53</v>
      </c>
      <c r="AT36" s="238">
        <f t="shared" si="8"/>
        <v>33</v>
      </c>
      <c r="AU36" s="274" t="s">
        <v>118</v>
      </c>
      <c r="AV36" s="269">
        <v>78</v>
      </c>
      <c r="AX36" s="238">
        <f t="shared" si="9"/>
        <v>33</v>
      </c>
      <c r="AY36" s="274" t="s">
        <v>40</v>
      </c>
      <c r="AZ36" s="269">
        <v>0</v>
      </c>
      <c r="BA36" s="269">
        <v>0</v>
      </c>
      <c r="BB36" s="275">
        <v>2</v>
      </c>
      <c r="BC36" s="269">
        <f t="shared" si="2"/>
        <v>2</v>
      </c>
      <c r="BM36" s="3"/>
    </row>
    <row r="37" spans="1:65" x14ac:dyDescent="0.3">
      <c r="A37" s="238">
        <v>34</v>
      </c>
      <c r="B37" s="267" t="s">
        <v>243</v>
      </c>
      <c r="C37" s="268">
        <v>166.333333333333</v>
      </c>
      <c r="D37" s="269">
        <v>95</v>
      </c>
      <c r="E37" s="269">
        <v>2</v>
      </c>
      <c r="F37" s="269">
        <v>8</v>
      </c>
      <c r="G37" s="269">
        <v>39</v>
      </c>
      <c r="H37" s="270">
        <v>192</v>
      </c>
      <c r="I37" s="269">
        <v>0</v>
      </c>
      <c r="J37" s="270">
        <v>0</v>
      </c>
      <c r="K37" s="270">
        <v>1</v>
      </c>
      <c r="L37" s="269">
        <v>0</v>
      </c>
      <c r="M37" s="269">
        <v>0</v>
      </c>
      <c r="N37" s="270">
        <v>0</v>
      </c>
      <c r="O37" s="276">
        <v>0</v>
      </c>
      <c r="P37" s="270">
        <v>0</v>
      </c>
      <c r="Q37" s="273"/>
      <c r="R37" s="238">
        <f t="shared" si="3"/>
        <v>34</v>
      </c>
      <c r="S37" s="274" t="s">
        <v>3705</v>
      </c>
      <c r="T37" s="269">
        <v>54</v>
      </c>
      <c r="V37" s="238">
        <f t="shared" si="4"/>
        <v>34</v>
      </c>
      <c r="W37" s="274" t="s">
        <v>3705</v>
      </c>
      <c r="X37" s="269">
        <v>1</v>
      </c>
      <c r="Z37" s="238">
        <f t="shared" si="5"/>
        <v>34</v>
      </c>
      <c r="AA37" s="274" t="s">
        <v>80</v>
      </c>
      <c r="AB37" s="269">
        <v>2</v>
      </c>
      <c r="AC37" s="30" t="s">
        <v>3687</v>
      </c>
      <c r="AD37" s="269">
        <v>15</v>
      </c>
      <c r="AE37" s="30" t="s">
        <v>3688</v>
      </c>
      <c r="AF37" s="30">
        <f t="shared" si="0"/>
        <v>17</v>
      </c>
      <c r="AH37" s="238">
        <f t="shared" si="6"/>
        <v>34</v>
      </c>
      <c r="AI37" s="274" t="s">
        <v>118</v>
      </c>
      <c r="AJ37" s="269">
        <v>33</v>
      </c>
      <c r="AL37" s="238">
        <f t="shared" si="7"/>
        <v>34</v>
      </c>
      <c r="AM37" s="274" t="s">
        <v>243</v>
      </c>
      <c r="AN37" s="1">
        <v>10</v>
      </c>
      <c r="AO37" s="3" t="s">
        <v>3687</v>
      </c>
      <c r="AP37" s="269">
        <v>39</v>
      </c>
      <c r="AQ37" s="3" t="s">
        <v>3688</v>
      </c>
      <c r="AR37" s="3">
        <f t="shared" si="11"/>
        <v>49</v>
      </c>
      <c r="AT37" s="238">
        <f t="shared" si="8"/>
        <v>34</v>
      </c>
      <c r="AU37" s="274" t="s">
        <v>522</v>
      </c>
      <c r="AV37" s="269">
        <v>63</v>
      </c>
      <c r="AX37" s="238">
        <f t="shared" si="9"/>
        <v>34</v>
      </c>
      <c r="AY37" s="274" t="s">
        <v>56</v>
      </c>
      <c r="AZ37" s="269">
        <v>0</v>
      </c>
      <c r="BA37" s="269">
        <v>0</v>
      </c>
      <c r="BB37" s="275">
        <v>2</v>
      </c>
      <c r="BC37" s="269">
        <f t="shared" si="2"/>
        <v>2</v>
      </c>
      <c r="BM37" s="3"/>
    </row>
    <row r="38" spans="1:65" x14ac:dyDescent="0.3">
      <c r="A38" s="238">
        <v>35</v>
      </c>
      <c r="B38" s="278" t="s">
        <v>94</v>
      </c>
      <c r="C38" s="268">
        <v>155</v>
      </c>
      <c r="D38" s="269">
        <v>62</v>
      </c>
      <c r="E38" s="269">
        <v>4</v>
      </c>
      <c r="F38" s="269">
        <v>26</v>
      </c>
      <c r="G38" s="269">
        <v>23</v>
      </c>
      <c r="H38" s="270">
        <v>124</v>
      </c>
      <c r="I38" s="1">
        <v>0</v>
      </c>
      <c r="J38" s="279">
        <v>0</v>
      </c>
      <c r="K38" s="279">
        <v>2</v>
      </c>
      <c r="L38" s="1">
        <v>0</v>
      </c>
      <c r="M38" s="1">
        <v>0</v>
      </c>
      <c r="N38" s="279">
        <v>0</v>
      </c>
      <c r="O38" s="276">
        <v>0</v>
      </c>
      <c r="P38" s="270">
        <v>0</v>
      </c>
      <c r="Q38" s="273"/>
      <c r="R38" s="238">
        <f t="shared" ref="R38:R55" si="12">PRODUCT(R37+1)</f>
        <v>35</v>
      </c>
      <c r="S38" s="274" t="s">
        <v>3712</v>
      </c>
      <c r="T38" s="269">
        <v>48</v>
      </c>
      <c r="V38" s="238">
        <f t="shared" si="4"/>
        <v>35</v>
      </c>
      <c r="W38" s="274" t="s">
        <v>3710</v>
      </c>
      <c r="X38" s="269">
        <v>1</v>
      </c>
      <c r="Z38" s="238">
        <f t="shared" si="5"/>
        <v>35</v>
      </c>
      <c r="AA38" s="274" t="s">
        <v>119</v>
      </c>
      <c r="AB38" s="269">
        <v>0</v>
      </c>
      <c r="AC38" s="30" t="s">
        <v>3687</v>
      </c>
      <c r="AD38" s="269">
        <v>16</v>
      </c>
      <c r="AE38" s="30" t="s">
        <v>3688</v>
      </c>
      <c r="AF38" s="30">
        <f t="shared" si="0"/>
        <v>16</v>
      </c>
      <c r="AH38" s="238">
        <f t="shared" si="6"/>
        <v>35</v>
      </c>
      <c r="AI38" s="274" t="s">
        <v>56</v>
      </c>
      <c r="AJ38" s="269">
        <v>32</v>
      </c>
      <c r="AL38" s="238">
        <f t="shared" si="7"/>
        <v>35</v>
      </c>
      <c r="AM38" s="274" t="s">
        <v>14</v>
      </c>
      <c r="AN38" s="1">
        <v>14</v>
      </c>
      <c r="AO38" s="3" t="s">
        <v>3687</v>
      </c>
      <c r="AP38" s="269">
        <v>34</v>
      </c>
      <c r="AQ38" s="3" t="s">
        <v>3688</v>
      </c>
      <c r="AR38" s="3">
        <f t="shared" si="11"/>
        <v>48</v>
      </c>
      <c r="AT38" s="238">
        <f t="shared" si="8"/>
        <v>35</v>
      </c>
      <c r="AU38" s="274" t="s">
        <v>385</v>
      </c>
      <c r="AV38" s="269">
        <v>63</v>
      </c>
      <c r="AX38" s="238">
        <f t="shared" si="9"/>
        <v>35</v>
      </c>
      <c r="AY38" s="274" t="s">
        <v>67</v>
      </c>
      <c r="AZ38" s="269">
        <v>0</v>
      </c>
      <c r="BA38" s="269">
        <v>0</v>
      </c>
      <c r="BB38" s="275">
        <v>2</v>
      </c>
      <c r="BC38" s="269">
        <f t="shared" si="2"/>
        <v>2</v>
      </c>
      <c r="BM38" s="3"/>
    </row>
    <row r="39" spans="1:65" x14ac:dyDescent="0.3">
      <c r="A39" s="238">
        <v>36</v>
      </c>
      <c r="B39" s="267" t="s">
        <v>276</v>
      </c>
      <c r="C39" s="268">
        <v>154.666666666667</v>
      </c>
      <c r="D39" s="269">
        <v>30</v>
      </c>
      <c r="E39" s="269">
        <v>0</v>
      </c>
      <c r="F39" s="269">
        <v>11</v>
      </c>
      <c r="G39" s="269">
        <v>8</v>
      </c>
      <c r="H39" s="270">
        <v>88</v>
      </c>
      <c r="I39" s="269">
        <v>0</v>
      </c>
      <c r="J39" s="270">
        <v>0</v>
      </c>
      <c r="K39" s="270">
        <v>4</v>
      </c>
      <c r="L39" s="269">
        <v>0</v>
      </c>
      <c r="M39" s="269">
        <v>0</v>
      </c>
      <c r="N39" s="270">
        <v>0</v>
      </c>
      <c r="O39" s="276">
        <v>0</v>
      </c>
      <c r="P39" s="270">
        <v>0</v>
      </c>
      <c r="Q39" s="273"/>
      <c r="R39" s="238">
        <f t="shared" si="12"/>
        <v>36</v>
      </c>
      <c r="S39" s="274" t="s">
        <v>40</v>
      </c>
      <c r="T39" s="269">
        <v>44</v>
      </c>
      <c r="V39" s="238">
        <f t="shared" si="4"/>
        <v>36</v>
      </c>
      <c r="W39" s="274" t="s">
        <v>281</v>
      </c>
      <c r="X39" s="269">
        <v>1</v>
      </c>
      <c r="Z39" s="238">
        <f t="shared" si="5"/>
        <v>36</v>
      </c>
      <c r="AA39" s="274" t="s">
        <v>14</v>
      </c>
      <c r="AB39" s="269">
        <v>1</v>
      </c>
      <c r="AC39" s="30" t="s">
        <v>3687</v>
      </c>
      <c r="AD39" s="269">
        <v>13</v>
      </c>
      <c r="AE39" s="30" t="s">
        <v>3688</v>
      </c>
      <c r="AF39" s="30">
        <f t="shared" si="0"/>
        <v>14</v>
      </c>
      <c r="AH39" s="238">
        <f t="shared" si="6"/>
        <v>36</v>
      </c>
      <c r="AI39" s="274" t="s">
        <v>119</v>
      </c>
      <c r="AJ39" s="269">
        <v>24</v>
      </c>
      <c r="AL39" s="238">
        <f t="shared" si="7"/>
        <v>36</v>
      </c>
      <c r="AM39" s="274" t="s">
        <v>118</v>
      </c>
      <c r="AN39" s="1">
        <v>11</v>
      </c>
      <c r="AO39" s="3" t="s">
        <v>3687</v>
      </c>
      <c r="AP39" s="269">
        <v>33</v>
      </c>
      <c r="AQ39" s="3" t="s">
        <v>3688</v>
      </c>
      <c r="AR39" s="3">
        <f t="shared" si="11"/>
        <v>44</v>
      </c>
      <c r="AT39" s="238">
        <f t="shared" si="8"/>
        <v>36</v>
      </c>
      <c r="AU39" s="274" t="s">
        <v>67</v>
      </c>
      <c r="AV39" s="269">
        <v>56</v>
      </c>
      <c r="AX39" s="238">
        <f t="shared" si="9"/>
        <v>36</v>
      </c>
      <c r="AY39" s="274" t="s">
        <v>3064</v>
      </c>
      <c r="AZ39" s="269">
        <v>0</v>
      </c>
      <c r="BA39" s="269">
        <v>0</v>
      </c>
      <c r="BB39" s="275">
        <v>2</v>
      </c>
      <c r="BC39" s="269">
        <f t="shared" si="2"/>
        <v>2</v>
      </c>
      <c r="BM39" s="3"/>
    </row>
    <row r="40" spans="1:65" x14ac:dyDescent="0.3">
      <c r="A40" s="238">
        <v>37</v>
      </c>
      <c r="B40" s="267" t="s">
        <v>118</v>
      </c>
      <c r="C40" s="268">
        <v>128.333333333333</v>
      </c>
      <c r="D40" s="269">
        <v>36</v>
      </c>
      <c r="E40" s="269">
        <v>1</v>
      </c>
      <c r="F40" s="269">
        <v>10</v>
      </c>
      <c r="G40" s="269">
        <v>33</v>
      </c>
      <c r="H40" s="270">
        <v>78</v>
      </c>
      <c r="I40" s="269">
        <v>0</v>
      </c>
      <c r="J40" s="270">
        <v>0</v>
      </c>
      <c r="K40" s="270">
        <v>2</v>
      </c>
      <c r="L40" s="269">
        <v>0</v>
      </c>
      <c r="M40" s="269">
        <v>0</v>
      </c>
      <c r="N40" s="270">
        <v>0</v>
      </c>
      <c r="O40" s="276">
        <v>0</v>
      </c>
      <c r="P40" s="270">
        <v>0</v>
      </c>
      <c r="Q40" s="273"/>
      <c r="R40" s="238">
        <f t="shared" si="12"/>
        <v>37</v>
      </c>
      <c r="S40" s="274" t="s">
        <v>118</v>
      </c>
      <c r="T40" s="269">
        <v>36</v>
      </c>
      <c r="V40" s="238">
        <f t="shared" si="4"/>
        <v>37</v>
      </c>
      <c r="W40" s="274" t="s">
        <v>3712</v>
      </c>
      <c r="X40" s="269">
        <v>1</v>
      </c>
      <c r="Z40" s="238">
        <f t="shared" si="5"/>
        <v>37</v>
      </c>
      <c r="AA40" s="274" t="s">
        <v>118</v>
      </c>
      <c r="AB40" s="269">
        <v>1</v>
      </c>
      <c r="AC40" s="30" t="s">
        <v>3687</v>
      </c>
      <c r="AD40" s="269">
        <v>10</v>
      </c>
      <c r="AE40" s="30" t="s">
        <v>3688</v>
      </c>
      <c r="AF40" s="30">
        <f t="shared" si="0"/>
        <v>11</v>
      </c>
      <c r="AH40" s="238">
        <f t="shared" si="6"/>
        <v>37</v>
      </c>
      <c r="AI40" s="274" t="s">
        <v>94</v>
      </c>
      <c r="AJ40" s="269">
        <v>23</v>
      </c>
      <c r="AL40" s="238">
        <f t="shared" si="7"/>
        <v>37</v>
      </c>
      <c r="AM40" s="274" t="s">
        <v>119</v>
      </c>
      <c r="AN40" s="1">
        <v>16</v>
      </c>
      <c r="AO40" s="3" t="s">
        <v>3687</v>
      </c>
      <c r="AP40" s="269">
        <v>24</v>
      </c>
      <c r="AQ40" s="3" t="s">
        <v>3688</v>
      </c>
      <c r="AR40" s="3">
        <f t="shared" si="11"/>
        <v>40</v>
      </c>
      <c r="AT40" s="238">
        <f t="shared" si="8"/>
        <v>37</v>
      </c>
      <c r="AU40" s="274" t="s">
        <v>59</v>
      </c>
      <c r="AV40" s="269">
        <v>49</v>
      </c>
      <c r="AX40" s="238">
        <f t="shared" si="9"/>
        <v>37</v>
      </c>
      <c r="AY40" s="274" t="s">
        <v>243</v>
      </c>
      <c r="AZ40" s="269">
        <v>0</v>
      </c>
      <c r="BA40" s="269">
        <v>0</v>
      </c>
      <c r="BB40" s="275">
        <v>1</v>
      </c>
      <c r="BC40" s="269">
        <f t="shared" si="2"/>
        <v>1</v>
      </c>
      <c r="BM40" s="3"/>
    </row>
    <row r="41" spans="1:65" x14ac:dyDescent="0.3">
      <c r="A41" s="238">
        <v>38</v>
      </c>
      <c r="B41" s="267" t="s">
        <v>40</v>
      </c>
      <c r="C41" s="268">
        <v>126.333333333333</v>
      </c>
      <c r="D41" s="269">
        <v>44</v>
      </c>
      <c r="E41" s="269">
        <v>1</v>
      </c>
      <c r="F41" s="269">
        <v>19</v>
      </c>
      <c r="G41" s="269">
        <v>11</v>
      </c>
      <c r="H41" s="270">
        <v>112</v>
      </c>
      <c r="I41" s="269">
        <v>0</v>
      </c>
      <c r="J41" s="270">
        <v>0</v>
      </c>
      <c r="K41" s="270">
        <v>2</v>
      </c>
      <c r="L41" s="269">
        <v>0</v>
      </c>
      <c r="M41" s="269">
        <v>0</v>
      </c>
      <c r="N41" s="270">
        <v>0</v>
      </c>
      <c r="O41" s="276">
        <v>0</v>
      </c>
      <c r="P41" s="270">
        <v>0</v>
      </c>
      <c r="Q41" s="273"/>
      <c r="R41" s="238">
        <f t="shared" si="12"/>
        <v>38</v>
      </c>
      <c r="S41" s="274" t="s">
        <v>67</v>
      </c>
      <c r="T41" s="269">
        <v>31</v>
      </c>
      <c r="V41" s="238">
        <f t="shared" si="4"/>
        <v>38</v>
      </c>
      <c r="W41" s="274" t="s">
        <v>118</v>
      </c>
      <c r="X41" s="269">
        <v>1</v>
      </c>
      <c r="Z41" s="238">
        <f t="shared" si="5"/>
        <v>38</v>
      </c>
      <c r="AA41" s="274" t="s">
        <v>276</v>
      </c>
      <c r="AB41" s="269">
        <v>0</v>
      </c>
      <c r="AC41" s="30" t="s">
        <v>3687</v>
      </c>
      <c r="AD41" s="269">
        <v>11</v>
      </c>
      <c r="AE41" s="30" t="s">
        <v>3688</v>
      </c>
      <c r="AF41" s="30">
        <f t="shared" si="0"/>
        <v>11</v>
      </c>
      <c r="AH41" s="238">
        <f t="shared" si="6"/>
        <v>38</v>
      </c>
      <c r="AI41" s="274" t="s">
        <v>281</v>
      </c>
      <c r="AJ41" s="269">
        <v>19</v>
      </c>
      <c r="AL41" s="238">
        <f t="shared" si="7"/>
        <v>38</v>
      </c>
      <c r="AM41" s="274" t="s">
        <v>3711</v>
      </c>
      <c r="AN41" s="1">
        <v>20</v>
      </c>
      <c r="AO41" s="3" t="s">
        <v>3687</v>
      </c>
      <c r="AP41" s="269">
        <v>18</v>
      </c>
      <c r="AQ41" s="3" t="s">
        <v>3688</v>
      </c>
      <c r="AR41" s="3">
        <f t="shared" si="11"/>
        <v>38</v>
      </c>
      <c r="AT41" s="238">
        <f t="shared" si="8"/>
        <v>38</v>
      </c>
      <c r="AU41" s="274" t="s">
        <v>42</v>
      </c>
      <c r="AV41" s="269">
        <v>25</v>
      </c>
      <c r="AX41" s="238">
        <f t="shared" si="9"/>
        <v>38</v>
      </c>
      <c r="AY41" s="274" t="s">
        <v>59</v>
      </c>
      <c r="AZ41" s="269">
        <v>0</v>
      </c>
      <c r="BA41" s="269">
        <v>0</v>
      </c>
      <c r="BB41" s="275">
        <v>1</v>
      </c>
      <c r="BC41" s="269">
        <f t="shared" si="2"/>
        <v>1</v>
      </c>
      <c r="BM41" s="3"/>
    </row>
    <row r="42" spans="1:65" x14ac:dyDescent="0.3">
      <c r="A42" s="238">
        <v>39</v>
      </c>
      <c r="B42" s="267" t="s">
        <v>119</v>
      </c>
      <c r="C42" s="268">
        <v>123.997333333333</v>
      </c>
      <c r="D42" s="269">
        <v>22</v>
      </c>
      <c r="E42" s="269">
        <v>0</v>
      </c>
      <c r="F42" s="269">
        <v>16</v>
      </c>
      <c r="G42" s="269">
        <v>24</v>
      </c>
      <c r="H42" s="270">
        <v>0</v>
      </c>
      <c r="I42" s="269">
        <v>0</v>
      </c>
      <c r="J42" s="270">
        <v>0</v>
      </c>
      <c r="K42" s="270">
        <v>0</v>
      </c>
      <c r="L42" s="269">
        <v>0</v>
      </c>
      <c r="M42" s="269">
        <v>1</v>
      </c>
      <c r="N42" s="270">
        <v>2</v>
      </c>
      <c r="O42" s="276">
        <v>0</v>
      </c>
      <c r="P42" s="270">
        <v>0</v>
      </c>
      <c r="Q42" s="273"/>
      <c r="R42" s="238">
        <f t="shared" si="12"/>
        <v>39</v>
      </c>
      <c r="S42" s="274" t="s">
        <v>276</v>
      </c>
      <c r="T42" s="269">
        <v>30</v>
      </c>
      <c r="V42" s="238">
        <f t="shared" si="4"/>
        <v>39</v>
      </c>
      <c r="W42" s="274" t="s">
        <v>40</v>
      </c>
      <c r="X42" s="269">
        <v>1</v>
      </c>
      <c r="Z42" s="238">
        <f t="shared" si="5"/>
        <v>39</v>
      </c>
      <c r="AA42" s="274" t="s">
        <v>243</v>
      </c>
      <c r="AB42" s="269">
        <v>2</v>
      </c>
      <c r="AC42" s="30" t="s">
        <v>3687</v>
      </c>
      <c r="AD42" s="269">
        <v>8</v>
      </c>
      <c r="AE42" s="30" t="s">
        <v>3688</v>
      </c>
      <c r="AF42" s="30">
        <f t="shared" si="0"/>
        <v>10</v>
      </c>
      <c r="AH42" s="238">
        <f t="shared" si="6"/>
        <v>39</v>
      </c>
      <c r="AI42" s="274" t="s">
        <v>3711</v>
      </c>
      <c r="AJ42" s="269">
        <v>18</v>
      </c>
      <c r="AL42" s="238">
        <f t="shared" si="7"/>
        <v>39</v>
      </c>
      <c r="AM42" s="274" t="s">
        <v>40</v>
      </c>
      <c r="AN42" s="1">
        <v>20</v>
      </c>
      <c r="AO42" s="3" t="s">
        <v>3687</v>
      </c>
      <c r="AP42" s="269">
        <v>11</v>
      </c>
      <c r="AQ42" s="3" t="s">
        <v>3688</v>
      </c>
      <c r="AR42" s="3">
        <f t="shared" si="11"/>
        <v>31</v>
      </c>
      <c r="AT42" s="238">
        <f t="shared" si="8"/>
        <v>39</v>
      </c>
      <c r="AU42" s="274" t="s">
        <v>485</v>
      </c>
      <c r="AV42" s="269">
        <v>23</v>
      </c>
      <c r="AX42" s="238">
        <f t="shared" si="9"/>
        <v>39</v>
      </c>
      <c r="AY42" s="274" t="s">
        <v>485</v>
      </c>
      <c r="AZ42" s="269">
        <v>0</v>
      </c>
      <c r="BA42" s="269">
        <v>0</v>
      </c>
      <c r="BB42" s="275">
        <v>1</v>
      </c>
      <c r="BC42" s="269">
        <f t="shared" si="2"/>
        <v>1</v>
      </c>
      <c r="BM42" s="3"/>
    </row>
    <row r="43" spans="1:65" x14ac:dyDescent="0.3">
      <c r="A43" s="238">
        <v>40</v>
      </c>
      <c r="B43" s="267" t="s">
        <v>56</v>
      </c>
      <c r="C43" s="268">
        <v>118.96493333333299</v>
      </c>
      <c r="D43" s="269">
        <v>28</v>
      </c>
      <c r="E43" s="269">
        <v>2</v>
      </c>
      <c r="F43" s="269">
        <v>24</v>
      </c>
      <c r="G43" s="269">
        <v>32</v>
      </c>
      <c r="H43" s="270">
        <v>0</v>
      </c>
      <c r="I43" s="269">
        <v>0</v>
      </c>
      <c r="J43" s="270">
        <v>0</v>
      </c>
      <c r="K43" s="270">
        <v>2</v>
      </c>
      <c r="L43" s="269">
        <v>0</v>
      </c>
      <c r="M43" s="269">
        <v>0</v>
      </c>
      <c r="N43" s="270">
        <v>0</v>
      </c>
      <c r="O43" s="276">
        <v>0</v>
      </c>
      <c r="P43" s="270">
        <v>0</v>
      </c>
      <c r="Q43" s="273"/>
      <c r="R43" s="238">
        <f t="shared" si="12"/>
        <v>40</v>
      </c>
      <c r="S43" s="274" t="s">
        <v>56</v>
      </c>
      <c r="T43" s="269">
        <v>28</v>
      </c>
      <c r="V43" s="238">
        <f t="shared" si="4"/>
        <v>40</v>
      </c>
      <c r="W43" s="274" t="s">
        <v>73</v>
      </c>
      <c r="X43" s="269">
        <v>1</v>
      </c>
      <c r="Z43" s="238">
        <f t="shared" si="5"/>
        <v>40</v>
      </c>
      <c r="AA43" s="274" t="s">
        <v>3710</v>
      </c>
      <c r="AB43" s="269">
        <v>1</v>
      </c>
      <c r="AC43" s="30" t="s">
        <v>3687</v>
      </c>
      <c r="AD43" s="269">
        <v>8</v>
      </c>
      <c r="AE43" s="30" t="s">
        <v>3688</v>
      </c>
      <c r="AF43" s="30">
        <f t="shared" si="0"/>
        <v>9</v>
      </c>
      <c r="AH43" s="238">
        <f t="shared" si="6"/>
        <v>40</v>
      </c>
      <c r="AI43" s="274" t="s">
        <v>385</v>
      </c>
      <c r="AJ43" s="269">
        <v>17</v>
      </c>
      <c r="AL43" s="238">
        <f t="shared" si="7"/>
        <v>40</v>
      </c>
      <c r="AM43" s="274" t="s">
        <v>281</v>
      </c>
      <c r="AN43" s="1">
        <v>6</v>
      </c>
      <c r="AO43" s="3" t="s">
        <v>3687</v>
      </c>
      <c r="AP43" s="269">
        <v>19</v>
      </c>
      <c r="AQ43" s="3" t="s">
        <v>3688</v>
      </c>
      <c r="AR43" s="3">
        <f t="shared" si="11"/>
        <v>25</v>
      </c>
      <c r="AT43" s="238">
        <f t="shared" si="8"/>
        <v>40</v>
      </c>
      <c r="AU43" s="274" t="s">
        <v>381</v>
      </c>
      <c r="AV43" s="269">
        <v>23</v>
      </c>
      <c r="AX43" s="238">
        <f t="shared" si="9"/>
        <v>40</v>
      </c>
      <c r="AY43" s="274" t="s">
        <v>77</v>
      </c>
      <c r="AZ43" s="269">
        <v>0</v>
      </c>
      <c r="BA43" s="269">
        <v>0</v>
      </c>
      <c r="BB43" s="275">
        <v>1</v>
      </c>
      <c r="BC43" s="269">
        <f t="shared" si="2"/>
        <v>1</v>
      </c>
      <c r="BM43" s="3"/>
    </row>
    <row r="44" spans="1:65" x14ac:dyDescent="0.3">
      <c r="A44" s="238">
        <v>41</v>
      </c>
      <c r="B44" s="267" t="s">
        <v>67</v>
      </c>
      <c r="C44" s="268">
        <v>86.3333333333333</v>
      </c>
      <c r="D44" s="269">
        <v>31</v>
      </c>
      <c r="E44" s="269">
        <v>0</v>
      </c>
      <c r="F44" s="269">
        <v>5</v>
      </c>
      <c r="G44" s="269">
        <v>4</v>
      </c>
      <c r="H44" s="270">
        <v>56</v>
      </c>
      <c r="I44" s="269">
        <v>0</v>
      </c>
      <c r="J44" s="270">
        <v>0</v>
      </c>
      <c r="K44" s="270">
        <v>2</v>
      </c>
      <c r="L44" s="269">
        <v>0</v>
      </c>
      <c r="M44" s="269">
        <v>0</v>
      </c>
      <c r="N44" s="270">
        <v>0</v>
      </c>
      <c r="O44" s="276">
        <v>0</v>
      </c>
      <c r="P44" s="270">
        <v>0</v>
      </c>
      <c r="Q44" s="273"/>
      <c r="R44" s="238">
        <f t="shared" si="12"/>
        <v>41</v>
      </c>
      <c r="S44" s="274" t="s">
        <v>522</v>
      </c>
      <c r="T44" s="269">
        <v>24</v>
      </c>
      <c r="V44" s="238">
        <v>41</v>
      </c>
      <c r="W44" s="274" t="s">
        <v>14</v>
      </c>
      <c r="X44" s="269">
        <v>1</v>
      </c>
      <c r="Z44" s="238">
        <f t="shared" si="5"/>
        <v>41</v>
      </c>
      <c r="AA44" s="274" t="s">
        <v>73</v>
      </c>
      <c r="AB44" s="269">
        <v>1</v>
      </c>
      <c r="AC44" s="30" t="s">
        <v>3687</v>
      </c>
      <c r="AD44" s="269">
        <v>8</v>
      </c>
      <c r="AE44" s="30" t="s">
        <v>3688</v>
      </c>
      <c r="AF44" s="30">
        <f t="shared" si="0"/>
        <v>9</v>
      </c>
      <c r="AH44" s="238">
        <f t="shared" si="6"/>
        <v>41</v>
      </c>
      <c r="AI44" s="274" t="s">
        <v>59</v>
      </c>
      <c r="AJ44" s="269">
        <v>15</v>
      </c>
      <c r="AL44" s="238">
        <f t="shared" si="7"/>
        <v>41</v>
      </c>
      <c r="AM44" s="274" t="s">
        <v>276</v>
      </c>
      <c r="AN44" s="1">
        <v>11</v>
      </c>
      <c r="AO44" s="3" t="s">
        <v>3687</v>
      </c>
      <c r="AP44" s="269">
        <v>8</v>
      </c>
      <c r="AQ44" s="3" t="s">
        <v>3688</v>
      </c>
      <c r="AR44" s="3">
        <f t="shared" si="11"/>
        <v>19</v>
      </c>
      <c r="AT44" s="238">
        <f t="shared" si="8"/>
        <v>41</v>
      </c>
      <c r="AU44" s="274" t="s">
        <v>73</v>
      </c>
      <c r="AV44" s="269">
        <v>12</v>
      </c>
      <c r="AX44" s="238">
        <f t="shared" si="9"/>
        <v>41</v>
      </c>
      <c r="AY44" s="274" t="s">
        <v>3707</v>
      </c>
      <c r="AZ44" s="269">
        <v>4</v>
      </c>
      <c r="BA44" s="269">
        <v>0</v>
      </c>
      <c r="BB44" s="275">
        <v>0</v>
      </c>
      <c r="BC44" s="269">
        <f t="shared" si="2"/>
        <v>4</v>
      </c>
      <c r="BM44" s="3"/>
    </row>
    <row r="45" spans="1:65" x14ac:dyDescent="0.3">
      <c r="A45" s="238">
        <v>42</v>
      </c>
      <c r="B45" s="267" t="s">
        <v>3711</v>
      </c>
      <c r="C45" s="268">
        <v>69.330799999999996</v>
      </c>
      <c r="D45" s="269">
        <v>18</v>
      </c>
      <c r="E45" s="269">
        <v>4</v>
      </c>
      <c r="F45" s="269">
        <v>16</v>
      </c>
      <c r="G45" s="269">
        <v>18</v>
      </c>
      <c r="H45" s="270">
        <v>0</v>
      </c>
      <c r="I45" s="269">
        <v>0</v>
      </c>
      <c r="J45" s="270">
        <v>0</v>
      </c>
      <c r="K45" s="270">
        <v>0</v>
      </c>
      <c r="L45" s="269">
        <v>0</v>
      </c>
      <c r="M45" s="269">
        <v>0</v>
      </c>
      <c r="N45" s="270">
        <v>0</v>
      </c>
      <c r="O45" s="276">
        <v>0</v>
      </c>
      <c r="P45" s="270">
        <v>0</v>
      </c>
      <c r="Q45" s="273"/>
      <c r="R45" s="238">
        <f t="shared" si="12"/>
        <v>42</v>
      </c>
      <c r="S45" s="274" t="s">
        <v>119</v>
      </c>
      <c r="T45" s="269">
        <v>22</v>
      </c>
      <c r="V45" s="238">
        <v>42</v>
      </c>
      <c r="W45" s="274" t="s">
        <v>385</v>
      </c>
      <c r="X45" s="269">
        <v>1</v>
      </c>
      <c r="Z45" s="238">
        <f t="shared" si="5"/>
        <v>42</v>
      </c>
      <c r="AA45" s="274" t="s">
        <v>281</v>
      </c>
      <c r="AB45" s="269">
        <v>1</v>
      </c>
      <c r="AC45" s="30" t="s">
        <v>3687</v>
      </c>
      <c r="AD45" s="269">
        <v>5</v>
      </c>
      <c r="AE45" s="30" t="s">
        <v>3688</v>
      </c>
      <c r="AF45" s="30">
        <f t="shared" si="0"/>
        <v>6</v>
      </c>
      <c r="AH45" s="238">
        <f t="shared" si="6"/>
        <v>42</v>
      </c>
      <c r="AI45" s="274" t="s">
        <v>40</v>
      </c>
      <c r="AJ45" s="269">
        <v>11</v>
      </c>
      <c r="AL45" s="238">
        <f t="shared" si="7"/>
        <v>42</v>
      </c>
      <c r="AM45" s="274" t="s">
        <v>59</v>
      </c>
      <c r="AN45" s="1">
        <v>4</v>
      </c>
      <c r="AO45" s="3" t="s">
        <v>3687</v>
      </c>
      <c r="AP45" s="269">
        <v>15</v>
      </c>
      <c r="AQ45" s="3" t="s">
        <v>3688</v>
      </c>
      <c r="AR45" s="3">
        <f t="shared" si="11"/>
        <v>19</v>
      </c>
      <c r="AT45" s="238">
        <f t="shared" si="8"/>
        <v>42</v>
      </c>
      <c r="AU45" s="274" t="s">
        <v>134</v>
      </c>
      <c r="AV45" s="269">
        <v>10</v>
      </c>
      <c r="AX45" s="238">
        <f t="shared" si="9"/>
        <v>42</v>
      </c>
      <c r="AY45" s="274" t="s">
        <v>398</v>
      </c>
      <c r="AZ45" s="269">
        <v>2</v>
      </c>
      <c r="BA45" s="269">
        <v>0</v>
      </c>
      <c r="BB45" s="275">
        <v>0</v>
      </c>
      <c r="BC45" s="269">
        <f t="shared" si="2"/>
        <v>2</v>
      </c>
      <c r="BM45" s="3"/>
    </row>
    <row r="46" spans="1:65" x14ac:dyDescent="0.3">
      <c r="A46" s="238">
        <v>43</v>
      </c>
      <c r="B46" s="267" t="s">
        <v>59</v>
      </c>
      <c r="C46" s="268">
        <v>65</v>
      </c>
      <c r="D46" s="269">
        <v>18</v>
      </c>
      <c r="E46" s="269">
        <v>2</v>
      </c>
      <c r="F46" s="269">
        <v>2</v>
      </c>
      <c r="G46" s="269">
        <v>15</v>
      </c>
      <c r="H46" s="270">
        <v>49</v>
      </c>
      <c r="I46" s="269">
        <v>0</v>
      </c>
      <c r="J46" s="270">
        <v>0</v>
      </c>
      <c r="K46" s="270">
        <v>1</v>
      </c>
      <c r="L46" s="269">
        <v>0</v>
      </c>
      <c r="M46" s="269">
        <v>0</v>
      </c>
      <c r="N46" s="270">
        <v>0</v>
      </c>
      <c r="O46" s="276">
        <v>0</v>
      </c>
      <c r="P46" s="270">
        <v>0</v>
      </c>
      <c r="Q46" s="273"/>
      <c r="R46" s="238">
        <f t="shared" si="12"/>
        <v>43</v>
      </c>
      <c r="S46" s="274" t="s">
        <v>3711</v>
      </c>
      <c r="T46" s="269">
        <v>18</v>
      </c>
      <c r="Z46" s="238">
        <f t="shared" si="5"/>
        <v>43</v>
      </c>
      <c r="AA46" s="274" t="s">
        <v>67</v>
      </c>
      <c r="AB46" s="269">
        <v>0</v>
      </c>
      <c r="AC46" s="30" t="s">
        <v>3687</v>
      </c>
      <c r="AD46" s="269">
        <v>5</v>
      </c>
      <c r="AE46" s="30" t="s">
        <v>3688</v>
      </c>
      <c r="AF46" s="30">
        <f t="shared" si="0"/>
        <v>5</v>
      </c>
      <c r="AH46" s="238">
        <f t="shared" si="6"/>
        <v>43</v>
      </c>
      <c r="AI46" s="274" t="s">
        <v>276</v>
      </c>
      <c r="AJ46" s="269">
        <v>8</v>
      </c>
      <c r="AL46" s="238">
        <f t="shared" si="7"/>
        <v>43</v>
      </c>
      <c r="AM46" s="274" t="s">
        <v>73</v>
      </c>
      <c r="AN46" s="1">
        <v>9</v>
      </c>
      <c r="AO46" s="3" t="s">
        <v>3687</v>
      </c>
      <c r="AP46" s="269">
        <v>2</v>
      </c>
      <c r="AQ46" s="3" t="s">
        <v>3688</v>
      </c>
      <c r="AR46" s="3">
        <f t="shared" si="11"/>
        <v>11</v>
      </c>
      <c r="AT46" s="238">
        <f t="shared" si="8"/>
        <v>43</v>
      </c>
      <c r="AU46" s="274" t="s">
        <v>77</v>
      </c>
      <c r="AV46" s="269">
        <v>9</v>
      </c>
      <c r="AX46" s="238">
        <f t="shared" si="9"/>
        <v>43</v>
      </c>
      <c r="AY46" s="274" t="s">
        <v>3705</v>
      </c>
      <c r="AZ46" s="269">
        <v>1</v>
      </c>
      <c r="BA46" s="269">
        <v>0</v>
      </c>
      <c r="BB46" s="275">
        <v>0</v>
      </c>
      <c r="BC46" s="269">
        <f t="shared" si="2"/>
        <v>1</v>
      </c>
      <c r="BM46" s="3"/>
    </row>
    <row r="47" spans="1:65" x14ac:dyDescent="0.3">
      <c r="A47" s="238">
        <v>44</v>
      </c>
      <c r="B47" s="267" t="s">
        <v>3064</v>
      </c>
      <c r="C47" s="268">
        <v>53</v>
      </c>
      <c r="D47" s="269">
        <v>5</v>
      </c>
      <c r="E47" s="269">
        <v>0</v>
      </c>
      <c r="F47" s="269">
        <v>0</v>
      </c>
      <c r="G47" s="269">
        <v>0</v>
      </c>
      <c r="H47" s="270">
        <v>4</v>
      </c>
      <c r="I47" s="269">
        <v>0</v>
      </c>
      <c r="J47" s="270">
        <v>0</v>
      </c>
      <c r="K47" s="270">
        <v>2</v>
      </c>
      <c r="L47" s="269">
        <v>0</v>
      </c>
      <c r="M47" s="269">
        <v>0</v>
      </c>
      <c r="N47" s="270">
        <v>0</v>
      </c>
      <c r="O47" s="276">
        <v>0</v>
      </c>
      <c r="P47" s="270">
        <v>0</v>
      </c>
      <c r="Q47" s="273"/>
      <c r="R47" s="238">
        <f t="shared" si="12"/>
        <v>44</v>
      </c>
      <c r="S47" s="274" t="s">
        <v>59</v>
      </c>
      <c r="T47" s="269">
        <v>18</v>
      </c>
      <c r="Z47" s="238">
        <f t="shared" si="5"/>
        <v>44</v>
      </c>
      <c r="AA47" s="274" t="s">
        <v>522</v>
      </c>
      <c r="AB47" s="269">
        <v>0</v>
      </c>
      <c r="AC47" s="30" t="s">
        <v>3687</v>
      </c>
      <c r="AD47" s="269">
        <v>5</v>
      </c>
      <c r="AE47" s="30" t="s">
        <v>3688</v>
      </c>
      <c r="AF47" s="30">
        <f t="shared" si="0"/>
        <v>5</v>
      </c>
      <c r="AH47" s="238">
        <f t="shared" si="6"/>
        <v>44</v>
      </c>
      <c r="AI47" s="274" t="s">
        <v>522</v>
      </c>
      <c r="AJ47" s="269">
        <v>5</v>
      </c>
      <c r="AL47" s="238">
        <f t="shared" si="7"/>
        <v>44</v>
      </c>
      <c r="AM47" s="274" t="s">
        <v>522</v>
      </c>
      <c r="AN47" s="1">
        <v>5</v>
      </c>
      <c r="AO47" s="3" t="s">
        <v>3687</v>
      </c>
      <c r="AP47" s="269">
        <v>5</v>
      </c>
      <c r="AQ47" s="3" t="s">
        <v>3688</v>
      </c>
      <c r="AR47" s="3">
        <f t="shared" si="11"/>
        <v>10</v>
      </c>
      <c r="AT47" s="238">
        <f t="shared" si="8"/>
        <v>44</v>
      </c>
      <c r="AU47" s="274" t="s">
        <v>3064</v>
      </c>
      <c r="AV47" s="269">
        <v>4</v>
      </c>
      <c r="AX47" s="238">
        <f t="shared" si="9"/>
        <v>44</v>
      </c>
      <c r="AY47" s="274" t="s">
        <v>3712</v>
      </c>
      <c r="AZ47" s="269">
        <v>1</v>
      </c>
      <c r="BA47" s="269">
        <v>0</v>
      </c>
      <c r="BB47" s="275">
        <v>0</v>
      </c>
      <c r="BC47" s="269">
        <f t="shared" si="2"/>
        <v>1</v>
      </c>
      <c r="BM47" s="3"/>
    </row>
    <row r="48" spans="1:65" x14ac:dyDescent="0.3">
      <c r="A48" s="238">
        <v>45</v>
      </c>
      <c r="B48" s="267" t="s">
        <v>385</v>
      </c>
      <c r="C48" s="268">
        <v>45</v>
      </c>
      <c r="D48" s="269">
        <v>19</v>
      </c>
      <c r="E48" s="269">
        <v>1</v>
      </c>
      <c r="F48" s="269">
        <v>0</v>
      </c>
      <c r="G48" s="269">
        <v>17</v>
      </c>
      <c r="H48" s="270">
        <v>63</v>
      </c>
      <c r="I48" s="269">
        <v>0</v>
      </c>
      <c r="J48" s="270">
        <v>0</v>
      </c>
      <c r="K48" s="270">
        <v>0</v>
      </c>
      <c r="L48" s="269">
        <v>0</v>
      </c>
      <c r="M48" s="269">
        <v>0</v>
      </c>
      <c r="N48" s="270">
        <v>0</v>
      </c>
      <c r="O48" s="276">
        <v>0</v>
      </c>
      <c r="P48" s="270">
        <v>0</v>
      </c>
      <c r="Q48" s="273"/>
      <c r="R48" s="238">
        <f t="shared" si="12"/>
        <v>45</v>
      </c>
      <c r="S48" s="274" t="s">
        <v>485</v>
      </c>
      <c r="T48" s="269">
        <v>17</v>
      </c>
      <c r="Z48" s="238">
        <f t="shared" si="5"/>
        <v>45</v>
      </c>
      <c r="AA48" s="274" t="s">
        <v>59</v>
      </c>
      <c r="AB48" s="269">
        <v>2</v>
      </c>
      <c r="AC48" s="30" t="s">
        <v>3687</v>
      </c>
      <c r="AD48" s="269">
        <v>2</v>
      </c>
      <c r="AE48" s="30" t="s">
        <v>3688</v>
      </c>
      <c r="AF48" s="30">
        <f t="shared" si="0"/>
        <v>4</v>
      </c>
      <c r="AH48" s="238">
        <f t="shared" si="6"/>
        <v>45</v>
      </c>
      <c r="AI48" s="274" t="s">
        <v>67</v>
      </c>
      <c r="AJ48" s="269">
        <v>4</v>
      </c>
      <c r="AL48" s="238">
        <f t="shared" si="7"/>
        <v>45</v>
      </c>
      <c r="AM48" s="274" t="s">
        <v>67</v>
      </c>
      <c r="AN48" s="1">
        <v>5</v>
      </c>
      <c r="AO48" s="3" t="s">
        <v>3687</v>
      </c>
      <c r="AP48" s="269">
        <v>4</v>
      </c>
      <c r="AQ48" s="3" t="s">
        <v>3688</v>
      </c>
      <c r="AR48" s="3">
        <f t="shared" si="11"/>
        <v>9</v>
      </c>
      <c r="BC48" s="3"/>
      <c r="BM48" s="3"/>
    </row>
    <row r="49" spans="1:65" x14ac:dyDescent="0.3">
      <c r="A49" s="238">
        <v>46</v>
      </c>
      <c r="B49" s="267" t="s">
        <v>485</v>
      </c>
      <c r="C49" s="268">
        <v>41.3333333333333</v>
      </c>
      <c r="D49" s="269">
        <v>17</v>
      </c>
      <c r="E49" s="269">
        <v>0</v>
      </c>
      <c r="F49" s="269">
        <v>0</v>
      </c>
      <c r="G49" s="269">
        <v>3</v>
      </c>
      <c r="H49" s="270">
        <v>23</v>
      </c>
      <c r="I49" s="269">
        <v>0</v>
      </c>
      <c r="J49" s="270">
        <v>0</v>
      </c>
      <c r="K49" s="270">
        <v>1</v>
      </c>
      <c r="L49" s="269">
        <v>0</v>
      </c>
      <c r="M49" s="269">
        <v>0</v>
      </c>
      <c r="N49" s="270">
        <v>0</v>
      </c>
      <c r="O49" s="276">
        <v>0</v>
      </c>
      <c r="P49" s="270">
        <v>0</v>
      </c>
      <c r="Q49" s="273"/>
      <c r="R49" s="238">
        <f t="shared" si="12"/>
        <v>46</v>
      </c>
      <c r="S49" s="274" t="s">
        <v>381</v>
      </c>
      <c r="T49" s="269">
        <v>14</v>
      </c>
      <c r="Z49" s="238">
        <v>46</v>
      </c>
      <c r="AA49" s="274" t="s">
        <v>385</v>
      </c>
      <c r="AB49" s="269">
        <v>1</v>
      </c>
      <c r="AC49" s="30" t="s">
        <v>3687</v>
      </c>
      <c r="AD49" s="269">
        <v>0</v>
      </c>
      <c r="AE49" s="30" t="s">
        <v>3688</v>
      </c>
      <c r="AF49" s="30">
        <f t="shared" si="0"/>
        <v>1</v>
      </c>
      <c r="AH49" s="238">
        <f t="shared" si="6"/>
        <v>46</v>
      </c>
      <c r="AI49" s="274" t="s">
        <v>485</v>
      </c>
      <c r="AJ49" s="269">
        <v>3</v>
      </c>
      <c r="AL49" s="238">
        <f t="shared" si="7"/>
        <v>46</v>
      </c>
      <c r="AM49" s="274" t="s">
        <v>485</v>
      </c>
      <c r="AN49" s="1">
        <v>0</v>
      </c>
      <c r="AO49" s="3" t="s">
        <v>3687</v>
      </c>
      <c r="AP49" s="269">
        <v>3</v>
      </c>
      <c r="AQ49" s="3" t="s">
        <v>3688</v>
      </c>
      <c r="AR49" s="3">
        <f t="shared" si="11"/>
        <v>3</v>
      </c>
      <c r="BC49" s="3"/>
      <c r="BM49" s="3"/>
    </row>
    <row r="50" spans="1:65" x14ac:dyDescent="0.3">
      <c r="A50" s="238">
        <v>47</v>
      </c>
      <c r="B50" s="267" t="s">
        <v>522</v>
      </c>
      <c r="C50" s="268">
        <v>37.3333333333333</v>
      </c>
      <c r="D50" s="269">
        <v>24</v>
      </c>
      <c r="E50" s="269">
        <v>0</v>
      </c>
      <c r="F50" s="269">
        <v>5</v>
      </c>
      <c r="G50" s="269">
        <v>5</v>
      </c>
      <c r="H50" s="270">
        <v>63</v>
      </c>
      <c r="I50" s="269">
        <v>0</v>
      </c>
      <c r="J50" s="270">
        <v>0</v>
      </c>
      <c r="K50" s="270">
        <v>0</v>
      </c>
      <c r="L50" s="269">
        <v>0</v>
      </c>
      <c r="M50" s="269">
        <v>0</v>
      </c>
      <c r="N50" s="270">
        <v>0</v>
      </c>
      <c r="O50" s="276">
        <v>0</v>
      </c>
      <c r="P50" s="270">
        <v>0</v>
      </c>
      <c r="Q50" s="273"/>
      <c r="R50" s="238">
        <f t="shared" si="12"/>
        <v>47</v>
      </c>
      <c r="S50" s="274" t="s">
        <v>73</v>
      </c>
      <c r="T50" s="269">
        <v>10</v>
      </c>
      <c r="Z50" s="238">
        <f>PRODUCT(Z49+1)</f>
        <v>47</v>
      </c>
      <c r="AA50" s="274" t="s">
        <v>3713</v>
      </c>
      <c r="AB50" s="269">
        <v>0</v>
      </c>
      <c r="AC50" s="30" t="s">
        <v>3687</v>
      </c>
      <c r="AD50" s="269">
        <v>1</v>
      </c>
      <c r="AE50" s="30" t="s">
        <v>3688</v>
      </c>
      <c r="AF50" s="30">
        <f t="shared" si="0"/>
        <v>1</v>
      </c>
      <c r="AH50" s="238">
        <f t="shared" si="6"/>
        <v>47</v>
      </c>
      <c r="AI50" s="274" t="s">
        <v>73</v>
      </c>
      <c r="AJ50" s="269">
        <v>2</v>
      </c>
      <c r="AL50" s="238">
        <f t="shared" si="7"/>
        <v>47</v>
      </c>
      <c r="AM50" s="274" t="s">
        <v>3713</v>
      </c>
      <c r="AN50" s="1">
        <v>1</v>
      </c>
      <c r="AO50" s="3" t="s">
        <v>3687</v>
      </c>
      <c r="AP50" s="269">
        <v>1</v>
      </c>
      <c r="AQ50" s="3" t="s">
        <v>3688</v>
      </c>
      <c r="AR50" s="3">
        <f t="shared" si="11"/>
        <v>2</v>
      </c>
      <c r="BC50" s="3"/>
      <c r="BM50" s="3"/>
    </row>
    <row r="51" spans="1:65" x14ac:dyDescent="0.3">
      <c r="A51" s="238">
        <v>48</v>
      </c>
      <c r="B51" s="267" t="s">
        <v>77</v>
      </c>
      <c r="C51" s="268">
        <v>29.6666666666667</v>
      </c>
      <c r="D51" s="269">
        <v>5</v>
      </c>
      <c r="E51" s="269">
        <v>0</v>
      </c>
      <c r="F51" s="269">
        <v>0</v>
      </c>
      <c r="G51" s="269">
        <v>0</v>
      </c>
      <c r="H51" s="270">
        <v>9</v>
      </c>
      <c r="I51" s="269">
        <v>0</v>
      </c>
      <c r="J51" s="270">
        <v>0</v>
      </c>
      <c r="K51" s="270">
        <v>1</v>
      </c>
      <c r="L51" s="269">
        <v>0</v>
      </c>
      <c r="M51" s="269">
        <v>0</v>
      </c>
      <c r="N51" s="270">
        <v>0</v>
      </c>
      <c r="O51" s="276">
        <v>0</v>
      </c>
      <c r="P51" s="270">
        <v>0</v>
      </c>
      <c r="Q51" s="273"/>
      <c r="R51" s="238">
        <f t="shared" si="12"/>
        <v>48</v>
      </c>
      <c r="S51" s="274" t="s">
        <v>134</v>
      </c>
      <c r="T51" s="269">
        <v>8</v>
      </c>
      <c r="AC51" s="3"/>
      <c r="AE51" s="3"/>
      <c r="AF51" s="3"/>
      <c r="AH51" s="238">
        <f t="shared" si="6"/>
        <v>48</v>
      </c>
      <c r="AI51" s="274" t="s">
        <v>381</v>
      </c>
      <c r="AJ51" s="269">
        <v>1</v>
      </c>
      <c r="AL51" s="238">
        <f t="shared" si="7"/>
        <v>48</v>
      </c>
      <c r="AM51" s="274" t="s">
        <v>381</v>
      </c>
      <c r="AN51" s="1">
        <v>0</v>
      </c>
      <c r="AO51" s="3" t="s">
        <v>3687</v>
      </c>
      <c r="AP51" s="269">
        <v>1</v>
      </c>
      <c r="AQ51" s="3" t="s">
        <v>3688</v>
      </c>
      <c r="AR51" s="3">
        <f t="shared" si="11"/>
        <v>1</v>
      </c>
      <c r="BC51" s="3"/>
      <c r="BM51" s="3"/>
    </row>
    <row r="52" spans="1:65" x14ac:dyDescent="0.3">
      <c r="A52" s="238">
        <v>49</v>
      </c>
      <c r="B52" s="267" t="s">
        <v>73</v>
      </c>
      <c r="C52" s="268">
        <v>15.3333333333333</v>
      </c>
      <c r="D52" s="269">
        <v>10</v>
      </c>
      <c r="E52" s="269">
        <v>1</v>
      </c>
      <c r="F52" s="269">
        <v>8</v>
      </c>
      <c r="G52" s="269">
        <v>2</v>
      </c>
      <c r="H52" s="270">
        <v>12</v>
      </c>
      <c r="I52" s="269">
        <v>0</v>
      </c>
      <c r="J52" s="270">
        <v>0</v>
      </c>
      <c r="K52" s="270">
        <v>0</v>
      </c>
      <c r="L52" s="269">
        <v>0</v>
      </c>
      <c r="M52" s="269">
        <v>0</v>
      </c>
      <c r="N52" s="270">
        <v>0</v>
      </c>
      <c r="O52" s="276">
        <v>0</v>
      </c>
      <c r="P52" s="270">
        <v>0</v>
      </c>
      <c r="Q52" s="273"/>
      <c r="R52" s="238">
        <f t="shared" si="12"/>
        <v>49</v>
      </c>
      <c r="S52" s="274" t="s">
        <v>3714</v>
      </c>
      <c r="T52" s="269">
        <v>8</v>
      </c>
      <c r="AC52" s="3"/>
      <c r="AE52" s="3"/>
      <c r="AF52" s="3"/>
      <c r="AH52" s="238">
        <f t="shared" si="6"/>
        <v>49</v>
      </c>
      <c r="AI52" s="274" t="s">
        <v>3713</v>
      </c>
      <c r="AJ52" s="269">
        <v>1</v>
      </c>
      <c r="AL52" s="238">
        <f t="shared" si="7"/>
        <v>49</v>
      </c>
      <c r="AM52" s="274" t="s">
        <v>385</v>
      </c>
      <c r="AN52" s="1">
        <v>1</v>
      </c>
      <c r="AO52" s="3" t="s">
        <v>3687</v>
      </c>
      <c r="AP52" s="269">
        <v>17</v>
      </c>
      <c r="AQ52" s="3" t="s">
        <v>3688</v>
      </c>
      <c r="AR52" s="3">
        <f t="shared" si="11"/>
        <v>18</v>
      </c>
      <c r="BC52" s="3"/>
      <c r="BM52" s="3"/>
    </row>
    <row r="53" spans="1:65" x14ac:dyDescent="0.3">
      <c r="A53" s="238">
        <v>50</v>
      </c>
      <c r="B53" s="267" t="s">
        <v>381</v>
      </c>
      <c r="C53" s="268">
        <v>13.3333333333333</v>
      </c>
      <c r="D53" s="269">
        <v>14</v>
      </c>
      <c r="E53" s="269">
        <v>0</v>
      </c>
      <c r="F53" s="269">
        <v>0</v>
      </c>
      <c r="G53" s="269">
        <v>1</v>
      </c>
      <c r="H53" s="270">
        <v>23</v>
      </c>
      <c r="I53" s="269">
        <v>0</v>
      </c>
      <c r="J53" s="270">
        <v>0</v>
      </c>
      <c r="K53" s="270">
        <v>0</v>
      </c>
      <c r="L53" s="269">
        <v>0</v>
      </c>
      <c r="M53" s="269">
        <v>0</v>
      </c>
      <c r="N53" s="270">
        <v>0</v>
      </c>
      <c r="O53" s="276">
        <v>0</v>
      </c>
      <c r="P53" s="270">
        <v>0</v>
      </c>
      <c r="Q53" s="273"/>
      <c r="R53" s="238">
        <f t="shared" si="12"/>
        <v>50</v>
      </c>
      <c r="S53" s="274" t="s">
        <v>3713</v>
      </c>
      <c r="T53" s="269">
        <v>7</v>
      </c>
      <c r="AC53" s="3"/>
      <c r="AE53" s="3"/>
      <c r="AF53" s="3"/>
      <c r="AN53" s="3"/>
      <c r="BC53" s="3"/>
      <c r="BM53" s="3"/>
    </row>
    <row r="54" spans="1:65" x14ac:dyDescent="0.3">
      <c r="A54" s="238">
        <v>51</v>
      </c>
      <c r="B54" s="267" t="s">
        <v>134</v>
      </c>
      <c r="C54" s="268">
        <v>6</v>
      </c>
      <c r="D54" s="269">
        <v>8</v>
      </c>
      <c r="E54" s="269">
        <v>0</v>
      </c>
      <c r="F54" s="269">
        <v>0</v>
      </c>
      <c r="G54" s="269">
        <v>0</v>
      </c>
      <c r="H54" s="270">
        <v>10</v>
      </c>
      <c r="I54" s="269">
        <v>0</v>
      </c>
      <c r="J54" s="270">
        <v>0</v>
      </c>
      <c r="K54" s="270">
        <v>0</v>
      </c>
      <c r="L54" s="269">
        <v>0</v>
      </c>
      <c r="M54" s="269">
        <v>0</v>
      </c>
      <c r="N54" s="270">
        <v>0</v>
      </c>
      <c r="O54" s="276">
        <v>0</v>
      </c>
      <c r="P54" s="270">
        <v>0</v>
      </c>
      <c r="Q54" s="273"/>
      <c r="R54" s="238">
        <f t="shared" si="12"/>
        <v>51</v>
      </c>
      <c r="S54" s="274" t="s">
        <v>3064</v>
      </c>
      <c r="T54" s="269">
        <v>5</v>
      </c>
      <c r="AC54" s="3"/>
      <c r="AE54" s="3"/>
      <c r="AF54" s="3"/>
      <c r="AN54" s="3"/>
      <c r="BC54" s="3"/>
      <c r="BM54" s="3"/>
    </row>
    <row r="55" spans="1:65" x14ac:dyDescent="0.3">
      <c r="A55" s="238">
        <v>52</v>
      </c>
      <c r="B55" s="267" t="s">
        <v>3713</v>
      </c>
      <c r="C55" s="268">
        <v>5.6665333333333301</v>
      </c>
      <c r="D55" s="269">
        <v>7</v>
      </c>
      <c r="E55" s="269">
        <v>0</v>
      </c>
      <c r="F55" s="269">
        <v>1</v>
      </c>
      <c r="G55" s="269">
        <v>1</v>
      </c>
      <c r="H55" s="270">
        <v>0</v>
      </c>
      <c r="I55" s="269">
        <v>0</v>
      </c>
      <c r="J55" s="270">
        <v>0</v>
      </c>
      <c r="K55" s="270">
        <v>0</v>
      </c>
      <c r="L55" s="269">
        <v>0</v>
      </c>
      <c r="M55" s="269">
        <v>0</v>
      </c>
      <c r="N55" s="270">
        <v>0</v>
      </c>
      <c r="O55" s="276">
        <v>0</v>
      </c>
      <c r="P55" s="270">
        <v>0</v>
      </c>
      <c r="Q55" s="273"/>
      <c r="R55" s="238">
        <f t="shared" si="12"/>
        <v>52</v>
      </c>
      <c r="S55" s="274" t="s">
        <v>77</v>
      </c>
      <c r="T55" s="269">
        <v>5</v>
      </c>
      <c r="AC55" s="3"/>
      <c r="AE55" s="3"/>
      <c r="AF55" s="3"/>
      <c r="AN55" s="3"/>
      <c r="BC55" s="3"/>
      <c r="BM55" s="3"/>
    </row>
    <row r="56" spans="1:65" x14ac:dyDescent="0.3">
      <c r="A56" s="238">
        <v>53</v>
      </c>
      <c r="B56" s="267" t="s">
        <v>3714</v>
      </c>
      <c r="C56" s="268">
        <v>2.6666666666666701</v>
      </c>
      <c r="D56" s="269">
        <v>8</v>
      </c>
      <c r="E56" s="269">
        <v>0</v>
      </c>
      <c r="F56" s="269">
        <v>0</v>
      </c>
      <c r="G56" s="269">
        <v>0</v>
      </c>
      <c r="H56" s="270">
        <v>0</v>
      </c>
      <c r="I56" s="269">
        <v>0</v>
      </c>
      <c r="J56" s="270">
        <v>0</v>
      </c>
      <c r="K56" s="270">
        <v>0</v>
      </c>
      <c r="L56" s="269">
        <v>0</v>
      </c>
      <c r="M56" s="269">
        <v>0</v>
      </c>
      <c r="N56" s="270">
        <v>0</v>
      </c>
      <c r="O56" s="276">
        <v>0</v>
      </c>
      <c r="P56" s="270">
        <v>0</v>
      </c>
      <c r="R56" s="238">
        <v>53</v>
      </c>
      <c r="S56" s="274" t="s">
        <v>385</v>
      </c>
      <c r="T56" s="269">
        <v>19</v>
      </c>
      <c r="AC56" s="3"/>
      <c r="AE56" s="3"/>
      <c r="AF56" s="3"/>
      <c r="AN56" s="3"/>
      <c r="BC56" s="3"/>
      <c r="BM56" s="3"/>
    </row>
    <row r="57" spans="1:65" x14ac:dyDescent="0.3">
      <c r="AC57" s="3"/>
      <c r="AE57" s="3"/>
      <c r="AF57" s="3"/>
      <c r="AN57" s="3"/>
      <c r="BC57" s="3"/>
      <c r="BM57" s="3"/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Ottelut 1977-2025</vt:lpstr>
      <vt:lpstr>Mitalistit</vt:lpstr>
      <vt:lpstr>Sijoitukset</vt:lpstr>
      <vt:lpstr>Itä-Länsi, ottelut</vt:lpstr>
      <vt:lpstr>Itä-Länsi 1977-2025</vt:lpstr>
      <vt:lpstr>Pesipörssi U17</vt:lpstr>
      <vt:lpstr>Tilastot</vt:lpstr>
      <vt:lpstr>Seurat</vt:lpstr>
      <vt:lpstr>Seuratilastot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TopTen</dc:creator>
  <dc:description/>
  <cp:lastModifiedBy>Matti Rasilainen</cp:lastModifiedBy>
  <cp:revision>22</cp:revision>
  <cp:lastPrinted>2007-07-11T07:35:58Z</cp:lastPrinted>
  <dcterms:created xsi:type="dcterms:W3CDTF">2003-06-18T19:45:02Z</dcterms:created>
  <dcterms:modified xsi:type="dcterms:W3CDTF">2025-12-11T21:20:24Z</dcterms:modified>
  <dc:language>fi-FI</dc:language>
</cp:coreProperties>
</file>